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projects/HERON/tests/integration_tests/workflows/storage/"/>
    </mc:Choice>
  </mc:AlternateContent>
  <xr:revisionPtr revIDLastSave="0" documentId="13_ncr:1_{77EFD9E2-4B82-E647-B0C3-C0CEE016177A}" xr6:coauthVersionLast="47" xr6:coauthVersionMax="47" xr10:uidLastSave="{00000000-0000-0000-0000-000000000000}"/>
  <bookViews>
    <workbookView xWindow="35240" yWindow="10380" windowWidth="34740" windowHeight="25260" activeTab="1" xr2:uid="{D0FB268D-148C-FA40-8069-E11220FC7D23}"/>
  </bookViews>
  <sheets>
    <sheet name="Case 1" sheetId="2" r:id="rId1"/>
    <sheet name="Cas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5" i="2"/>
  <c r="H46" i="2"/>
  <c r="H47" i="2"/>
  <c r="H48" i="2"/>
  <c r="H55" i="2"/>
  <c r="H56" i="2"/>
  <c r="H57" i="2"/>
  <c r="H58" i="2"/>
  <c r="H59" i="2"/>
  <c r="H60" i="2"/>
  <c r="H61" i="2"/>
  <c r="H62" i="2"/>
  <c r="H63" i="2"/>
  <c r="H44" i="2"/>
  <c r="H43" i="2"/>
  <c r="G49" i="2"/>
  <c r="G50" i="2" s="1"/>
  <c r="G51" i="2" s="1"/>
  <c r="G52" i="2" s="1"/>
  <c r="G53" i="2" s="1"/>
  <c r="G54" i="2" s="1"/>
  <c r="G55" i="2" s="1"/>
  <c r="E11" i="2"/>
  <c r="F11" i="2"/>
  <c r="G11" i="2"/>
  <c r="G27" i="2" s="1"/>
  <c r="H11" i="2"/>
  <c r="H27" i="2" s="1"/>
  <c r="I11" i="2"/>
  <c r="I27" i="2" s="1"/>
  <c r="J11" i="2"/>
  <c r="J27" i="2" s="1"/>
  <c r="K11" i="2"/>
  <c r="K27" i="2" s="1"/>
  <c r="Q11" i="2"/>
  <c r="R11" i="2"/>
  <c r="S11" i="2"/>
  <c r="S27" i="2" s="1"/>
  <c r="T11" i="2"/>
  <c r="T27" i="2" s="1"/>
  <c r="U11" i="2"/>
  <c r="U27" i="2" s="1"/>
  <c r="V11" i="2"/>
  <c r="V27" i="2" s="1"/>
  <c r="W11" i="2"/>
  <c r="W27" i="2" s="1"/>
  <c r="D11" i="2"/>
  <c r="C11" i="2"/>
  <c r="C27" i="2" s="1"/>
  <c r="D27" i="2"/>
  <c r="E27" i="2"/>
  <c r="F27" i="2"/>
  <c r="Q27" i="2"/>
  <c r="R27" i="2"/>
  <c r="C28" i="1"/>
  <c r="C27" i="1"/>
  <c r="D27" i="1"/>
  <c r="E27" i="1"/>
  <c r="J27" i="1"/>
  <c r="P27" i="1"/>
  <c r="Q27" i="1"/>
  <c r="E11" i="1"/>
  <c r="F11" i="1"/>
  <c r="F27" i="1" s="1"/>
  <c r="G11" i="1"/>
  <c r="G27" i="1" s="1"/>
  <c r="H11" i="1"/>
  <c r="H27" i="1" s="1"/>
  <c r="I11" i="1"/>
  <c r="I27" i="1" s="1"/>
  <c r="J11" i="1"/>
  <c r="K11" i="1"/>
  <c r="K27" i="1" s="1"/>
  <c r="L11" i="1"/>
  <c r="L27" i="1" s="1"/>
  <c r="M11" i="1"/>
  <c r="M27" i="1" s="1"/>
  <c r="N11" i="1"/>
  <c r="N27" i="1" s="1"/>
  <c r="O11" i="1"/>
  <c r="O27" i="1" s="1"/>
  <c r="P11" i="1"/>
  <c r="Q11" i="1"/>
  <c r="R11" i="1"/>
  <c r="R27" i="1" s="1"/>
  <c r="S11" i="1"/>
  <c r="S27" i="1" s="1"/>
  <c r="T11" i="1"/>
  <c r="T27" i="1" s="1"/>
  <c r="U11" i="1"/>
  <c r="U27" i="1" s="1"/>
  <c r="V11" i="1"/>
  <c r="V27" i="1" s="1"/>
  <c r="W11" i="1"/>
  <c r="W27" i="1" s="1"/>
  <c r="D11" i="1"/>
  <c r="C11" i="1"/>
  <c r="J10" i="2"/>
  <c r="K10" i="2"/>
  <c r="L10" i="2" s="1"/>
  <c r="I10" i="2"/>
  <c r="H54" i="2" l="1"/>
  <c r="H53" i="2"/>
  <c r="H51" i="2"/>
  <c r="H50" i="2"/>
  <c r="H49" i="2"/>
  <c r="H52" i="2"/>
  <c r="M10" i="2"/>
  <c r="M11" i="2" s="1"/>
  <c r="M27" i="2" s="1"/>
  <c r="L11" i="2"/>
  <c r="L27" i="2" s="1"/>
  <c r="N10" i="2"/>
  <c r="N11" i="2" s="1"/>
  <c r="N27" i="2" s="1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N26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G26" i="2" s="1"/>
  <c r="F21" i="2"/>
  <c r="F22" i="2" s="1"/>
  <c r="F26" i="2" s="1"/>
  <c r="E21" i="2"/>
  <c r="E22" i="2" s="1"/>
  <c r="E26" i="2" s="1"/>
  <c r="D21" i="2"/>
  <c r="D22" i="2" s="1"/>
  <c r="C21" i="2"/>
  <c r="C22" i="2" s="1"/>
  <c r="Y20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17" i="2"/>
  <c r="Y16" i="2"/>
  <c r="Y14" i="2"/>
  <c r="Y13" i="2"/>
  <c r="Y8" i="2"/>
  <c r="Y6" i="2"/>
  <c r="Y8" i="1"/>
  <c r="Y13" i="1"/>
  <c r="Y14" i="1"/>
  <c r="Y16" i="1"/>
  <c r="Y17" i="1"/>
  <c r="Y20" i="1"/>
  <c r="Y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8" i="1"/>
  <c r="G22" i="1"/>
  <c r="G26" i="1" s="1"/>
  <c r="I22" i="1"/>
  <c r="I26" i="1" s="1"/>
  <c r="R22" i="1"/>
  <c r="R26" i="1" s="1"/>
  <c r="S22" i="1"/>
  <c r="S26" i="1" s="1"/>
  <c r="U22" i="1"/>
  <c r="U26" i="1" s="1"/>
  <c r="D21" i="1"/>
  <c r="D22" i="1" s="1"/>
  <c r="E21" i="1"/>
  <c r="E22" i="1" s="1"/>
  <c r="F21" i="1"/>
  <c r="F22" i="1" s="1"/>
  <c r="F26" i="1" s="1"/>
  <c r="G21" i="1"/>
  <c r="H21" i="1"/>
  <c r="H22" i="1" s="1"/>
  <c r="H26" i="1" s="1"/>
  <c r="I21" i="1"/>
  <c r="J21" i="1"/>
  <c r="J22" i="1" s="1"/>
  <c r="J26" i="1" s="1"/>
  <c r="K21" i="1"/>
  <c r="K22" i="1" s="1"/>
  <c r="K26" i="1" s="1"/>
  <c r="L21" i="1"/>
  <c r="L22" i="1" s="1"/>
  <c r="L26" i="1" s="1"/>
  <c r="M21" i="1"/>
  <c r="M22" i="1" s="1"/>
  <c r="M26" i="1" s="1"/>
  <c r="N21" i="1"/>
  <c r="N22" i="1" s="1"/>
  <c r="N26" i="1" s="1"/>
  <c r="O21" i="1"/>
  <c r="O22" i="1" s="1"/>
  <c r="P21" i="1"/>
  <c r="P22" i="1" s="1"/>
  <c r="Q21" i="1"/>
  <c r="Q22" i="1" s="1"/>
  <c r="R21" i="1"/>
  <c r="S21" i="1"/>
  <c r="T21" i="1"/>
  <c r="T22" i="1" s="1"/>
  <c r="T26" i="1" s="1"/>
  <c r="U21" i="1"/>
  <c r="V21" i="1"/>
  <c r="V22" i="1" s="1"/>
  <c r="V26" i="1" s="1"/>
  <c r="W21" i="1"/>
  <c r="W22" i="1" s="1"/>
  <c r="W26" i="1" s="1"/>
  <c r="C21" i="1"/>
  <c r="C22" i="1" s="1"/>
  <c r="E26" i="1" l="1"/>
  <c r="D26" i="1"/>
  <c r="C26" i="2"/>
  <c r="O26" i="2"/>
  <c r="Q26" i="1"/>
  <c r="P26" i="1"/>
  <c r="D26" i="2"/>
  <c r="Y18" i="1"/>
  <c r="Y28" i="1"/>
  <c r="Y27" i="1"/>
  <c r="R26" i="2"/>
  <c r="Q26" i="2"/>
  <c r="P26" i="2"/>
  <c r="J26" i="2"/>
  <c r="I26" i="2"/>
  <c r="O10" i="2"/>
  <c r="C26" i="1"/>
  <c r="Y22" i="1"/>
  <c r="M26" i="2"/>
  <c r="Y21" i="1"/>
  <c r="S26" i="2"/>
  <c r="U26" i="2"/>
  <c r="Y18" i="2"/>
  <c r="V26" i="2"/>
  <c r="O26" i="1"/>
  <c r="W26" i="2"/>
  <c r="L26" i="2"/>
  <c r="K26" i="2"/>
  <c r="T26" i="2"/>
  <c r="Y28" i="2"/>
  <c r="Y22" i="2"/>
  <c r="H26" i="2"/>
  <c r="Y21" i="2"/>
  <c r="O11" i="2" l="1"/>
  <c r="O27" i="2" s="1"/>
  <c r="P11" i="2"/>
  <c r="P27" i="2" s="1"/>
  <c r="Y26" i="2"/>
  <c r="D35" i="2" s="1"/>
  <c r="Y26" i="1"/>
  <c r="Y27" i="2" l="1"/>
  <c r="C35" i="2"/>
  <c r="E35" i="2"/>
  <c r="E35" i="1"/>
  <c r="D35" i="1"/>
  <c r="C35" i="1"/>
  <c r="B36" i="1" s="1"/>
  <c r="B36" i="2" l="1"/>
</calcChain>
</file>

<file path=xl/sharedStrings.xml><?xml version="1.0" encoding="utf-8"?>
<sst xmlns="http://schemas.openxmlformats.org/spreadsheetml/2006/main" count="109" uniqueCount="49">
  <si>
    <t>ARMA Signal</t>
  </si>
  <si>
    <t>time</t>
  </si>
  <si>
    <t>steamer</t>
  </si>
  <si>
    <t>steam</t>
  </si>
  <si>
    <t>signal</t>
  </si>
  <si>
    <t>price</t>
  </si>
  <si>
    <t>generator</t>
  </si>
  <si>
    <t>electricity</t>
  </si>
  <si>
    <t>e fixed market</t>
  </si>
  <si>
    <t>e flex market</t>
  </si>
  <si>
    <t>cashflow</t>
  </si>
  <si>
    <t>TOTAL</t>
  </si>
  <si>
    <t>HOURLY TOTAL</t>
  </si>
  <si>
    <t>All years are the same.</t>
  </si>
  <si>
    <t>CashFlows</t>
  </si>
  <si>
    <t>Year 1</t>
  </si>
  <si>
    <t>Year 0</t>
  </si>
  <si>
    <t>Year 2</t>
  </si>
  <si>
    <t>Year 3</t>
  </si>
  <si>
    <t>YEAR 1</t>
  </si>
  <si>
    <t>YEARS 2-3</t>
  </si>
  <si>
    <t>Not Discounted</t>
  </si>
  <si>
    <t>Discount Rate:</t>
  </si>
  <si>
    <t>NPV</t>
  </si>
  <si>
    <t>CASE VARIABLES</t>
  </si>
  <si>
    <t>VALUE</t>
  </si>
  <si>
    <t>steamer capacity</t>
  </si>
  <si>
    <t>steam storage</t>
  </si>
  <si>
    <t>level</t>
  </si>
  <si>
    <t>production</t>
  </si>
  <si>
    <t>NOTE this isn't a unique solution; flexible use of the storage can result in numerous solutions that are equally profitable.</t>
  </si>
  <si>
    <t>activity</t>
  </si>
  <si>
    <t>storage capacity</t>
  </si>
  <si>
    <t>Note the Steamer is making more steam than the Generator can possibly convert into electricity. The Storage is used to mitigate large expenses in the end of the history.</t>
  </si>
  <si>
    <t>Time</t>
  </si>
  <si>
    <t>Prices</t>
  </si>
  <si>
    <t>Flex Price</t>
  </si>
  <si>
    <t>Fixed Price</t>
  </si>
  <si>
    <t>Generator</t>
  </si>
  <si>
    <t>Steam</t>
  </si>
  <si>
    <t>Source</t>
  </si>
  <si>
    <t>Fixed</t>
  </si>
  <si>
    <t>Storage</t>
  </si>
  <si>
    <t>Produced</t>
  </si>
  <si>
    <t>Market Consume</t>
  </si>
  <si>
    <t>Flex</t>
  </si>
  <si>
    <t>Level</t>
  </si>
  <si>
    <t>Steam In</t>
  </si>
  <si>
    <t>Power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</si>
</sst>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8" fontId="0" fillId="0" borderId="0" xfId="0" applyNumberFormat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0" xfId="0" applyFill="1" applyBorder="1"/>
    <xf numFmtId="0" fontId="0" fillId="0" borderId="11" xfId="0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901-C9EE-9948-846C-E17303C6B6B5}">
  <dimension ref="A1:Y63"/>
  <sheetViews>
    <sheetView topLeftCell="A23" workbookViewId="0">
      <selection activeCell="A41" sqref="A41:J63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</row>
    <row r="2" spans="1:25" x14ac:dyDescent="0.2">
      <c r="A2" t="s">
        <v>25</v>
      </c>
      <c r="B2">
        <v>1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Y8">
        <f t="shared" ref="Y8:Y22" si="0">SUM(C8:W8)</f>
        <v>21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5" x14ac:dyDescent="0.2">
      <c r="A10" t="s">
        <v>27</v>
      </c>
      <c r="B10" s="6" t="s">
        <v>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0.1</v>
      </c>
      <c r="I10" s="6">
        <f>H10+0.1</f>
        <v>0.2</v>
      </c>
      <c r="J10" s="6">
        <f t="shared" ref="J10:O10" si="1">I10+0.1</f>
        <v>0.30000000000000004</v>
      </c>
      <c r="K10" s="6">
        <f t="shared" si="1"/>
        <v>0.4</v>
      </c>
      <c r="L10" s="6">
        <f t="shared" si="1"/>
        <v>0.5</v>
      </c>
      <c r="M10" s="6">
        <f t="shared" si="1"/>
        <v>0.6</v>
      </c>
      <c r="N10" s="6">
        <f t="shared" si="1"/>
        <v>0.7</v>
      </c>
      <c r="O10" s="6">
        <f t="shared" si="1"/>
        <v>0.79999999999999993</v>
      </c>
      <c r="P10" s="6">
        <v>0.5</v>
      </c>
      <c r="Q10" s="6">
        <v>0.6</v>
      </c>
      <c r="R10" s="6">
        <v>0.3</v>
      </c>
      <c r="S10" s="6">
        <v>0.4</v>
      </c>
      <c r="T10" s="6">
        <v>0.5</v>
      </c>
      <c r="U10" s="6">
        <v>0.2</v>
      </c>
      <c r="V10" s="6">
        <v>0.3</v>
      </c>
      <c r="W10" s="6">
        <v>0</v>
      </c>
      <c r="X10" s="6"/>
    </row>
    <row r="11" spans="1:25" x14ac:dyDescent="0.2">
      <c r="A11">
        <v>1</v>
      </c>
      <c r="B11" s="6" t="s">
        <v>29</v>
      </c>
      <c r="C11" s="6">
        <f>-(C10-A11)/0.1</f>
        <v>10</v>
      </c>
      <c r="D11" s="6">
        <f>-(D10-C10)/0.1</f>
        <v>0</v>
      </c>
      <c r="E11" s="6">
        <f t="shared" ref="E11:W11" si="2">-(E10-D10)/0.1</f>
        <v>0</v>
      </c>
      <c r="F11" s="6">
        <f t="shared" si="2"/>
        <v>0</v>
      </c>
      <c r="G11" s="6">
        <f t="shared" si="2"/>
        <v>0</v>
      </c>
      <c r="H11" s="6">
        <f t="shared" si="2"/>
        <v>-1</v>
      </c>
      <c r="I11" s="6">
        <f t="shared" si="2"/>
        <v>-1</v>
      </c>
      <c r="J11" s="6">
        <f t="shared" si="2"/>
        <v>-1.0000000000000002</v>
      </c>
      <c r="K11" s="6">
        <f t="shared" si="2"/>
        <v>-0.99999999999999978</v>
      </c>
      <c r="L11" s="6">
        <f t="shared" si="2"/>
        <v>-0.99999999999999978</v>
      </c>
      <c r="M11" s="6">
        <f t="shared" si="2"/>
        <v>-0.99999999999999978</v>
      </c>
      <c r="N11" s="6">
        <f t="shared" si="2"/>
        <v>-0.99999999999999978</v>
      </c>
      <c r="O11" s="6">
        <f t="shared" si="2"/>
        <v>-0.99999999999999978</v>
      </c>
      <c r="P11" s="6">
        <f t="shared" si="2"/>
        <v>2.9999999999999991</v>
      </c>
      <c r="Q11" s="6">
        <f t="shared" si="2"/>
        <v>-0.99999999999999978</v>
      </c>
      <c r="R11" s="6">
        <f t="shared" si="2"/>
        <v>2.9999999999999996</v>
      </c>
      <c r="S11" s="6">
        <f t="shared" si="2"/>
        <v>-1.0000000000000002</v>
      </c>
      <c r="T11" s="6">
        <f t="shared" si="2"/>
        <v>-0.99999999999999978</v>
      </c>
      <c r="U11" s="6">
        <f t="shared" si="2"/>
        <v>2.9999999999999996</v>
      </c>
      <c r="V11" s="6">
        <f t="shared" si="2"/>
        <v>-0.99999999999999978</v>
      </c>
      <c r="W11" s="6">
        <f t="shared" si="2"/>
        <v>2.9999999999999996</v>
      </c>
      <c r="X11" s="6"/>
    </row>
    <row r="12" spans="1:25" x14ac:dyDescent="0.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5" x14ac:dyDescent="0.2">
      <c r="A13" t="s">
        <v>6</v>
      </c>
      <c r="B13" s="2" t="s">
        <v>3</v>
      </c>
      <c r="C13" s="2">
        <v>-11</v>
      </c>
      <c r="D13" s="2">
        <v>-1</v>
      </c>
      <c r="E13" s="2">
        <v>-1</v>
      </c>
      <c r="F13" s="2">
        <v>-1</v>
      </c>
      <c r="G13" s="2">
        <v>-1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-4</v>
      </c>
      <c r="Q13" s="2">
        <v>0</v>
      </c>
      <c r="R13" s="2">
        <v>-4</v>
      </c>
      <c r="S13" s="2">
        <v>0</v>
      </c>
      <c r="T13" s="2">
        <v>0</v>
      </c>
      <c r="U13" s="2">
        <v>-4</v>
      </c>
      <c r="V13" s="2">
        <v>0</v>
      </c>
      <c r="W13" s="2">
        <v>-4</v>
      </c>
      <c r="Y13">
        <f t="shared" si="0"/>
        <v>-31</v>
      </c>
    </row>
    <row r="14" spans="1:25" x14ac:dyDescent="0.2">
      <c r="B14" s="1" t="s">
        <v>7</v>
      </c>
      <c r="C14" s="1">
        <v>5.5</v>
      </c>
      <c r="D14" s="1">
        <v>0.5</v>
      </c>
      <c r="E14" s="1">
        <v>0.5</v>
      </c>
      <c r="F14" s="1">
        <v>0.5</v>
      </c>
      <c r="G14" s="1">
        <v>0.5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  <c r="Q14" s="1">
        <v>0</v>
      </c>
      <c r="R14" s="1">
        <v>2</v>
      </c>
      <c r="S14" s="1">
        <v>0</v>
      </c>
      <c r="T14" s="1">
        <v>0</v>
      </c>
      <c r="U14" s="1">
        <v>2</v>
      </c>
      <c r="V14" s="1">
        <v>0</v>
      </c>
      <c r="W14" s="1">
        <v>2</v>
      </c>
      <c r="Y14">
        <f t="shared" si="0"/>
        <v>15.5</v>
      </c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-2</v>
      </c>
      <c r="Q16" s="1">
        <v>0</v>
      </c>
      <c r="R16" s="1">
        <v>-2</v>
      </c>
      <c r="S16" s="1">
        <v>0</v>
      </c>
      <c r="T16" s="1">
        <v>0</v>
      </c>
      <c r="U16" s="1">
        <v>-2</v>
      </c>
      <c r="V16" s="1">
        <v>0</v>
      </c>
      <c r="W16" s="1">
        <v>-2</v>
      </c>
      <c r="Y16">
        <f t="shared" si="0"/>
        <v>-8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3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3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3">D17*D16*-1</f>
        <v>0</v>
      </c>
      <c r="E18" s="4">
        <f t="shared" si="3"/>
        <v>0</v>
      </c>
      <c r="F18" s="4">
        <f t="shared" si="3"/>
        <v>0</v>
      </c>
      <c r="G18" s="4">
        <f t="shared" si="3"/>
        <v>0</v>
      </c>
      <c r="H18" s="4">
        <f t="shared" si="3"/>
        <v>0</v>
      </c>
      <c r="I18" s="4">
        <f t="shared" si="3"/>
        <v>0</v>
      </c>
      <c r="J18" s="4">
        <f t="shared" si="3"/>
        <v>0</v>
      </c>
      <c r="K18" s="4">
        <f t="shared" si="3"/>
        <v>0</v>
      </c>
      <c r="L18" s="4">
        <f t="shared" si="3"/>
        <v>0</v>
      </c>
      <c r="M18" s="4">
        <f t="shared" si="3"/>
        <v>0</v>
      </c>
      <c r="N18" s="4">
        <f t="shared" si="3"/>
        <v>0</v>
      </c>
      <c r="O18" s="4">
        <f t="shared" si="3"/>
        <v>0</v>
      </c>
      <c r="P18" s="4">
        <f t="shared" si="3"/>
        <v>1</v>
      </c>
      <c r="Q18" s="4">
        <f t="shared" si="3"/>
        <v>0</v>
      </c>
      <c r="R18" s="4">
        <f t="shared" si="3"/>
        <v>1</v>
      </c>
      <c r="S18" s="4">
        <f t="shared" si="3"/>
        <v>0</v>
      </c>
      <c r="T18" s="4">
        <f t="shared" si="3"/>
        <v>0</v>
      </c>
      <c r="U18" s="4">
        <f t="shared" si="3"/>
        <v>1</v>
      </c>
      <c r="V18" s="4">
        <f t="shared" si="3"/>
        <v>0</v>
      </c>
      <c r="W18" s="4">
        <f t="shared" si="3"/>
        <v>1</v>
      </c>
      <c r="Y18">
        <f t="shared" si="0"/>
        <v>4</v>
      </c>
    </row>
    <row r="20" spans="1:25" x14ac:dyDescent="0.2">
      <c r="A20" t="s">
        <v>9</v>
      </c>
      <c r="B20" s="1" t="s">
        <v>7</v>
      </c>
      <c r="C20" s="1">
        <v>-5.5</v>
      </c>
      <c r="D20" s="1">
        <v>-0.5</v>
      </c>
      <c r="E20" s="1">
        <v>-0.5</v>
      </c>
      <c r="F20" s="1">
        <v>-0.5</v>
      </c>
      <c r="G20" s="1">
        <v>-0.5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Y20">
        <f t="shared" si="0"/>
        <v>-7.5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4">-2*(D6-0.5)</f>
        <v>0.87441895999999997</v>
      </c>
      <c r="E21" s="3">
        <f t="shared" si="4"/>
        <v>0.74933353200000008</v>
      </c>
      <c r="F21" s="3">
        <f t="shared" si="4"/>
        <v>0.62523737000000001</v>
      </c>
      <c r="G21" s="3">
        <f t="shared" si="4"/>
        <v>0.502620226</v>
      </c>
      <c r="H21" s="3">
        <f t="shared" si="4"/>
        <v>0.38196601200000002</v>
      </c>
      <c r="I21" s="3">
        <f t="shared" si="4"/>
        <v>0.26375089399999996</v>
      </c>
      <c r="J21" s="3">
        <f t="shared" si="4"/>
        <v>0.14844141600000005</v>
      </c>
      <c r="K21" s="3">
        <f t="shared" si="4"/>
        <v>3.6492651999999959E-2</v>
      </c>
      <c r="L21" s="3">
        <f t="shared" si="4"/>
        <v>-7.1653589999999934E-2</v>
      </c>
      <c r="M21" s="3">
        <f t="shared" si="4"/>
        <v>-0.17557050399999996</v>
      </c>
      <c r="N21" s="3">
        <f t="shared" si="4"/>
        <v>-0.2748479800000001</v>
      </c>
      <c r="O21" s="3">
        <f t="shared" si="4"/>
        <v>-0.36909421200000003</v>
      </c>
      <c r="P21" s="3">
        <f t="shared" si="4"/>
        <v>-0.45793725399999996</v>
      </c>
      <c r="Q21" s="3">
        <f t="shared" si="4"/>
        <v>-0.54102648600000003</v>
      </c>
      <c r="R21" s="3">
        <f t="shared" si="4"/>
        <v>-0.61803398800000009</v>
      </c>
      <c r="S21" s="3">
        <f t="shared" si="4"/>
        <v>-0.6886558519999999</v>
      </c>
      <c r="T21" s="3">
        <f t="shared" si="4"/>
        <v>-0.75261336000000001</v>
      </c>
      <c r="U21" s="3">
        <f t="shared" si="4"/>
        <v>-0.80965410400000004</v>
      </c>
      <c r="V21" s="3">
        <f t="shared" si="4"/>
        <v>-0.85955297199999992</v>
      </c>
      <c r="W21" s="3">
        <f t="shared" si="4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5.5</v>
      </c>
      <c r="D22" s="4">
        <f t="shared" ref="D22:W22" si="5">D21*D20*-1</f>
        <v>0.43720947999999998</v>
      </c>
      <c r="E22" s="4">
        <f t="shared" si="5"/>
        <v>0.37466676600000004</v>
      </c>
      <c r="F22" s="4">
        <f t="shared" si="5"/>
        <v>0.31261868500000001</v>
      </c>
      <c r="G22" s="4">
        <f t="shared" si="5"/>
        <v>0.251310113</v>
      </c>
      <c r="H22" s="4">
        <f t="shared" si="5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4">
        <f t="shared" si="5"/>
        <v>0</v>
      </c>
      <c r="N22" s="4">
        <f t="shared" si="5"/>
        <v>0</v>
      </c>
      <c r="O22" s="4">
        <f t="shared" si="5"/>
        <v>0</v>
      </c>
      <c r="P22" s="4">
        <f t="shared" si="5"/>
        <v>0</v>
      </c>
      <c r="Q22" s="4">
        <f t="shared" si="5"/>
        <v>0</v>
      </c>
      <c r="R22" s="4">
        <f t="shared" si="5"/>
        <v>0</v>
      </c>
      <c r="S22" s="4">
        <f t="shared" si="5"/>
        <v>0</v>
      </c>
      <c r="T22" s="4">
        <f t="shared" si="5"/>
        <v>0</v>
      </c>
      <c r="U22" s="4">
        <f t="shared" si="5"/>
        <v>0</v>
      </c>
      <c r="V22" s="4">
        <f t="shared" si="5"/>
        <v>0</v>
      </c>
      <c r="W22" s="4">
        <f t="shared" si="5"/>
        <v>0</v>
      </c>
      <c r="Y22">
        <f t="shared" si="0"/>
        <v>6.8758050439999998</v>
      </c>
    </row>
    <row r="26" spans="1:25" x14ac:dyDescent="0.2">
      <c r="A26" t="s">
        <v>12</v>
      </c>
      <c r="B26" t="s">
        <v>10</v>
      </c>
      <c r="C26">
        <f t="shared" ref="C26:W26" si="6">C22+C18</f>
        <v>5.5</v>
      </c>
      <c r="D26">
        <f t="shared" si="6"/>
        <v>0.43720947999999998</v>
      </c>
      <c r="E26">
        <f t="shared" si="6"/>
        <v>0.37466676600000004</v>
      </c>
      <c r="F26">
        <f t="shared" si="6"/>
        <v>0.31261868500000001</v>
      </c>
      <c r="G26">
        <f t="shared" si="6"/>
        <v>0.251310113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1</v>
      </c>
      <c r="Q26">
        <f t="shared" si="6"/>
        <v>0</v>
      </c>
      <c r="R26">
        <f t="shared" si="6"/>
        <v>1</v>
      </c>
      <c r="S26">
        <f t="shared" si="6"/>
        <v>0</v>
      </c>
      <c r="T26">
        <f t="shared" si="6"/>
        <v>0</v>
      </c>
      <c r="U26">
        <f t="shared" si="6"/>
        <v>1</v>
      </c>
      <c r="V26">
        <f t="shared" si="6"/>
        <v>0</v>
      </c>
      <c r="W26">
        <f t="shared" si="6"/>
        <v>1</v>
      </c>
      <c r="Y26">
        <f t="shared" ref="Y26:Y28" si="7">SUM(C26:W26)</f>
        <v>10.875805044</v>
      </c>
    </row>
    <row r="27" spans="1:25" x14ac:dyDescent="0.2">
      <c r="B27" t="s">
        <v>3</v>
      </c>
      <c r="C27">
        <f>C8+C13+C11</f>
        <v>0</v>
      </c>
      <c r="D27">
        <f t="shared" ref="D27:W27" si="8">D8+D13+D11</f>
        <v>0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Y27">
        <f t="shared" si="7"/>
        <v>0</v>
      </c>
    </row>
    <row r="28" spans="1:25" x14ac:dyDescent="0.2">
      <c r="B28" t="s">
        <v>7</v>
      </c>
      <c r="C28">
        <f>C20+C16+C14</f>
        <v>0</v>
      </c>
      <c r="D28">
        <f t="shared" ref="D28:W28" si="9">D20+D16+D14</f>
        <v>0</v>
      </c>
      <c r="E28">
        <f t="shared" si="9"/>
        <v>0</v>
      </c>
      <c r="F28">
        <f t="shared" si="9"/>
        <v>0</v>
      </c>
      <c r="G28">
        <f t="shared" si="9"/>
        <v>0</v>
      </c>
      <c r="H28">
        <f t="shared" si="9"/>
        <v>0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Y28">
        <f t="shared" si="7"/>
        <v>0</v>
      </c>
    </row>
    <row r="31" spans="1:25" x14ac:dyDescent="0.2">
      <c r="A31" t="s">
        <v>20</v>
      </c>
      <c r="B31" t="s">
        <v>13</v>
      </c>
      <c r="J31" t="s">
        <v>30</v>
      </c>
    </row>
    <row r="34" spans="1:10" x14ac:dyDescent="0.2">
      <c r="A34" t="s">
        <v>14</v>
      </c>
      <c r="B34" t="s">
        <v>16</v>
      </c>
      <c r="C34" t="s">
        <v>15</v>
      </c>
      <c r="D34" t="s">
        <v>17</v>
      </c>
      <c r="E34" t="s">
        <v>18</v>
      </c>
      <c r="G34" t="s">
        <v>22</v>
      </c>
    </row>
    <row r="35" spans="1:10" x14ac:dyDescent="0.2">
      <c r="A35" t="s">
        <v>21</v>
      </c>
      <c r="B35">
        <v>0</v>
      </c>
      <c r="C35">
        <f>Y26</f>
        <v>10.875805044</v>
      </c>
      <c r="D35">
        <f>Y26</f>
        <v>10.875805044</v>
      </c>
      <c r="E35">
        <f>Y26</f>
        <v>10.875805044</v>
      </c>
      <c r="G35">
        <v>0.08</v>
      </c>
    </row>
    <row r="36" spans="1:10" x14ac:dyDescent="0.2">
      <c r="A36" t="s">
        <v>23</v>
      </c>
      <c r="B36" s="5">
        <f>NPV(G35,C35:E35) + B35</f>
        <v>28.028004412787677</v>
      </c>
    </row>
    <row r="40" spans="1:10" ht="17" thickBot="1" x14ac:dyDescent="0.25"/>
    <row r="41" spans="1:10" x14ac:dyDescent="0.2">
      <c r="A41" s="11"/>
      <c r="B41" s="21" t="s">
        <v>35</v>
      </c>
      <c r="C41" s="16"/>
      <c r="D41" s="18" t="s">
        <v>39</v>
      </c>
      <c r="E41" s="15" t="s">
        <v>38</v>
      </c>
      <c r="F41" s="16"/>
      <c r="G41" s="15" t="s">
        <v>42</v>
      </c>
      <c r="H41" s="16"/>
      <c r="I41" s="15" t="s">
        <v>44</v>
      </c>
      <c r="J41" s="16"/>
    </row>
    <row r="42" spans="1:10" x14ac:dyDescent="0.2">
      <c r="A42" s="24" t="s">
        <v>34</v>
      </c>
      <c r="B42" s="22" t="s">
        <v>37</v>
      </c>
      <c r="C42" s="17" t="s">
        <v>36</v>
      </c>
      <c r="D42" s="25" t="s">
        <v>40</v>
      </c>
      <c r="E42" s="26" t="s">
        <v>47</v>
      </c>
      <c r="F42" s="27" t="s">
        <v>48</v>
      </c>
      <c r="G42" s="26" t="s">
        <v>46</v>
      </c>
      <c r="H42" s="27" t="s">
        <v>43</v>
      </c>
      <c r="I42" s="26" t="s">
        <v>41</v>
      </c>
      <c r="J42" s="27" t="s">
        <v>45</v>
      </c>
    </row>
    <row r="43" spans="1:10" x14ac:dyDescent="0.2">
      <c r="A43" s="12">
        <v>0</v>
      </c>
      <c r="B43" s="14">
        <v>0.5</v>
      </c>
      <c r="C43" s="8">
        <v>1</v>
      </c>
      <c r="D43" s="19">
        <v>1</v>
      </c>
      <c r="E43" s="7">
        <v>-11</v>
      </c>
      <c r="F43" s="8">
        <v>5.5</v>
      </c>
      <c r="G43" s="7">
        <v>0</v>
      </c>
      <c r="H43" s="28">
        <f>-(G43-A11)/0.1</f>
        <v>10</v>
      </c>
      <c r="I43" s="7">
        <v>0</v>
      </c>
      <c r="J43" s="8">
        <v>-5.5</v>
      </c>
    </row>
    <row r="44" spans="1:10" x14ac:dyDescent="0.2">
      <c r="A44" s="12">
        <v>0.1</v>
      </c>
      <c r="B44" s="14">
        <v>0.5</v>
      </c>
      <c r="C44" s="8">
        <v>0.87441895999999997</v>
      </c>
      <c r="D44" s="19">
        <v>1</v>
      </c>
      <c r="E44" s="7">
        <v>-1</v>
      </c>
      <c r="F44" s="8">
        <v>0.5</v>
      </c>
      <c r="G44" s="7">
        <v>0</v>
      </c>
      <c r="H44" s="29">
        <f>-(G44-G43)/0.1</f>
        <v>0</v>
      </c>
      <c r="I44" s="7">
        <v>0</v>
      </c>
      <c r="J44" s="8">
        <v>-0.5</v>
      </c>
    </row>
    <row r="45" spans="1:10" x14ac:dyDescent="0.2">
      <c r="A45" s="12">
        <v>0.2</v>
      </c>
      <c r="B45" s="14">
        <v>0.5</v>
      </c>
      <c r="C45" s="8">
        <v>0.74933353200000008</v>
      </c>
      <c r="D45" s="19">
        <v>1</v>
      </c>
      <c r="E45" s="7">
        <v>-1</v>
      </c>
      <c r="F45" s="8">
        <v>0.5</v>
      </c>
      <c r="G45" s="7">
        <v>0</v>
      </c>
      <c r="H45" s="29">
        <f t="shared" ref="H45:H63" si="10">-(G45-G44)/0.1</f>
        <v>0</v>
      </c>
      <c r="I45" s="7">
        <v>0</v>
      </c>
      <c r="J45" s="8">
        <v>-0.5</v>
      </c>
    </row>
    <row r="46" spans="1:10" x14ac:dyDescent="0.2">
      <c r="A46" s="12">
        <v>0.3</v>
      </c>
      <c r="B46" s="14">
        <v>0.5</v>
      </c>
      <c r="C46" s="8">
        <v>0.62523737000000001</v>
      </c>
      <c r="D46" s="19">
        <v>1</v>
      </c>
      <c r="E46" s="7">
        <v>-1</v>
      </c>
      <c r="F46" s="8">
        <v>0.5</v>
      </c>
      <c r="G46" s="7">
        <v>0</v>
      </c>
      <c r="H46" s="29">
        <f t="shared" si="10"/>
        <v>0</v>
      </c>
      <c r="I46" s="7">
        <v>0</v>
      </c>
      <c r="J46" s="8">
        <v>-0.5</v>
      </c>
    </row>
    <row r="47" spans="1:10" x14ac:dyDescent="0.2">
      <c r="A47" s="12">
        <v>0.4</v>
      </c>
      <c r="B47" s="14">
        <v>0.5</v>
      </c>
      <c r="C47" s="8">
        <v>0.502620226</v>
      </c>
      <c r="D47" s="19">
        <v>1</v>
      </c>
      <c r="E47" s="7">
        <v>-1</v>
      </c>
      <c r="F47" s="8">
        <v>0.5</v>
      </c>
      <c r="G47" s="7">
        <v>0</v>
      </c>
      <c r="H47" s="29">
        <f t="shared" si="10"/>
        <v>0</v>
      </c>
      <c r="I47" s="7">
        <v>0</v>
      </c>
      <c r="J47" s="8">
        <v>-0.5</v>
      </c>
    </row>
    <row r="48" spans="1:10" x14ac:dyDescent="0.2">
      <c r="A48" s="12">
        <v>0.5</v>
      </c>
      <c r="B48" s="14">
        <v>0.5</v>
      </c>
      <c r="C48" s="8">
        <v>0.38196601200000002</v>
      </c>
      <c r="D48" s="19">
        <v>1</v>
      </c>
      <c r="E48" s="7">
        <v>0</v>
      </c>
      <c r="F48" s="8">
        <v>0</v>
      </c>
      <c r="G48" s="7">
        <v>0.1</v>
      </c>
      <c r="H48" s="29">
        <f t="shared" si="10"/>
        <v>-1</v>
      </c>
      <c r="I48" s="7">
        <v>0</v>
      </c>
      <c r="J48" s="8">
        <v>0</v>
      </c>
    </row>
    <row r="49" spans="1:10" x14ac:dyDescent="0.2">
      <c r="A49" s="12">
        <v>0.6</v>
      </c>
      <c r="B49" s="14">
        <v>0.5</v>
      </c>
      <c r="C49" s="8">
        <v>0.26375089399999996</v>
      </c>
      <c r="D49" s="19">
        <v>1</v>
      </c>
      <c r="E49" s="7">
        <v>0</v>
      </c>
      <c r="F49" s="8">
        <v>0</v>
      </c>
      <c r="G49" s="7">
        <f>G48+0.1</f>
        <v>0.2</v>
      </c>
      <c r="H49" s="29">
        <f t="shared" si="10"/>
        <v>-1</v>
      </c>
      <c r="I49" s="7">
        <v>0</v>
      </c>
      <c r="J49" s="8">
        <v>0</v>
      </c>
    </row>
    <row r="50" spans="1:10" x14ac:dyDescent="0.2">
      <c r="A50" s="12">
        <v>0.7</v>
      </c>
      <c r="B50" s="14">
        <v>0.5</v>
      </c>
      <c r="C50" s="8">
        <v>0.14844141600000005</v>
      </c>
      <c r="D50" s="19">
        <v>1</v>
      </c>
      <c r="E50" s="7">
        <v>0</v>
      </c>
      <c r="F50" s="8">
        <v>0</v>
      </c>
      <c r="G50" s="7">
        <f>G49+0.1</f>
        <v>0.30000000000000004</v>
      </c>
      <c r="H50" s="29">
        <f t="shared" si="10"/>
        <v>-1.0000000000000002</v>
      </c>
      <c r="I50" s="7">
        <v>0</v>
      </c>
      <c r="J50" s="8">
        <v>0</v>
      </c>
    </row>
    <row r="51" spans="1:10" x14ac:dyDescent="0.2">
      <c r="A51" s="12">
        <v>0.8</v>
      </c>
      <c r="B51" s="14">
        <v>0.5</v>
      </c>
      <c r="C51" s="8">
        <v>3.6492651999999959E-2</v>
      </c>
      <c r="D51" s="19">
        <v>1</v>
      </c>
      <c r="E51" s="7">
        <v>0</v>
      </c>
      <c r="F51" s="8">
        <v>0</v>
      </c>
      <c r="G51" s="7">
        <f>G50+0.1</f>
        <v>0.4</v>
      </c>
      <c r="H51" s="29">
        <f t="shared" si="10"/>
        <v>-0.99999999999999978</v>
      </c>
      <c r="I51" s="7">
        <v>0</v>
      </c>
      <c r="J51" s="8">
        <v>0</v>
      </c>
    </row>
    <row r="52" spans="1:10" x14ac:dyDescent="0.2">
      <c r="A52" s="12">
        <v>0.9</v>
      </c>
      <c r="B52" s="14">
        <v>0.5</v>
      </c>
      <c r="C52" s="8">
        <v>-7.1653589999999934E-2</v>
      </c>
      <c r="D52" s="19">
        <v>1</v>
      </c>
      <c r="E52" s="7">
        <v>0</v>
      </c>
      <c r="F52" s="8">
        <v>0</v>
      </c>
      <c r="G52" s="7">
        <f>G51+0.1</f>
        <v>0.5</v>
      </c>
      <c r="H52" s="29">
        <f t="shared" si="10"/>
        <v>-0.99999999999999978</v>
      </c>
      <c r="I52" s="7">
        <v>0</v>
      </c>
      <c r="J52" s="8">
        <v>0</v>
      </c>
    </row>
    <row r="53" spans="1:10" x14ac:dyDescent="0.2">
      <c r="A53" s="12">
        <v>1</v>
      </c>
      <c r="B53" s="14">
        <v>0.5</v>
      </c>
      <c r="C53" s="8">
        <v>-0.17557050399999996</v>
      </c>
      <c r="D53" s="19">
        <v>1</v>
      </c>
      <c r="E53" s="7">
        <v>0</v>
      </c>
      <c r="F53" s="8">
        <v>0</v>
      </c>
      <c r="G53" s="7">
        <f>G52+0.1</f>
        <v>0.6</v>
      </c>
      <c r="H53" s="29">
        <f t="shared" si="10"/>
        <v>-0.99999999999999978</v>
      </c>
      <c r="I53" s="7">
        <v>0</v>
      </c>
      <c r="J53" s="8">
        <v>0</v>
      </c>
    </row>
    <row r="54" spans="1:10" x14ac:dyDescent="0.2">
      <c r="A54" s="12">
        <v>1.1000000000000001</v>
      </c>
      <c r="B54" s="14">
        <v>0.5</v>
      </c>
      <c r="C54" s="8">
        <v>-0.2748479800000001</v>
      </c>
      <c r="D54" s="19">
        <v>1</v>
      </c>
      <c r="E54" s="7">
        <v>0</v>
      </c>
      <c r="F54" s="8">
        <v>0</v>
      </c>
      <c r="G54" s="7">
        <f>G53+0.1</f>
        <v>0.7</v>
      </c>
      <c r="H54" s="29">
        <f t="shared" si="10"/>
        <v>-0.99999999999999978</v>
      </c>
      <c r="I54" s="7">
        <v>0</v>
      </c>
      <c r="J54" s="8">
        <v>0</v>
      </c>
    </row>
    <row r="55" spans="1:10" x14ac:dyDescent="0.2">
      <c r="A55" s="12">
        <v>1.2</v>
      </c>
      <c r="B55" s="14">
        <v>0.5</v>
      </c>
      <c r="C55" s="8">
        <v>-0.36909421200000003</v>
      </c>
      <c r="D55" s="19">
        <v>1</v>
      </c>
      <c r="E55" s="7">
        <v>0</v>
      </c>
      <c r="F55" s="8">
        <v>0</v>
      </c>
      <c r="G55" s="7">
        <f>G54+0.1</f>
        <v>0.79999999999999993</v>
      </c>
      <c r="H55" s="29">
        <f t="shared" si="10"/>
        <v>-0.99999999999999978</v>
      </c>
      <c r="I55" s="7">
        <v>0</v>
      </c>
      <c r="J55" s="8">
        <v>0</v>
      </c>
    </row>
    <row r="56" spans="1:10" x14ac:dyDescent="0.2">
      <c r="A56" s="12">
        <v>1.3</v>
      </c>
      <c r="B56" s="14">
        <v>0.5</v>
      </c>
      <c r="C56" s="8">
        <v>-0.45793725399999996</v>
      </c>
      <c r="D56" s="19">
        <v>1</v>
      </c>
      <c r="E56" s="7">
        <v>-4</v>
      </c>
      <c r="F56" s="8">
        <v>2</v>
      </c>
      <c r="G56" s="7">
        <v>0.5</v>
      </c>
      <c r="H56" s="29">
        <f t="shared" si="10"/>
        <v>2.9999999999999991</v>
      </c>
      <c r="I56" s="7">
        <v>-2</v>
      </c>
      <c r="J56" s="8">
        <v>0</v>
      </c>
    </row>
    <row r="57" spans="1:10" x14ac:dyDescent="0.2">
      <c r="A57" s="12">
        <v>1.4</v>
      </c>
      <c r="B57" s="14">
        <v>0.5</v>
      </c>
      <c r="C57" s="8">
        <v>-0.54102648600000003</v>
      </c>
      <c r="D57" s="19">
        <v>1</v>
      </c>
      <c r="E57" s="7">
        <v>0</v>
      </c>
      <c r="F57" s="8">
        <v>0</v>
      </c>
      <c r="G57" s="7">
        <v>0.6</v>
      </c>
      <c r="H57" s="29">
        <f t="shared" si="10"/>
        <v>-0.99999999999999978</v>
      </c>
      <c r="I57" s="7">
        <v>0</v>
      </c>
      <c r="J57" s="8">
        <v>0</v>
      </c>
    </row>
    <row r="58" spans="1:10" x14ac:dyDescent="0.2">
      <c r="A58" s="12">
        <v>1.5</v>
      </c>
      <c r="B58" s="14">
        <v>0.5</v>
      </c>
      <c r="C58" s="8">
        <v>-0.61803398800000009</v>
      </c>
      <c r="D58" s="19">
        <v>1</v>
      </c>
      <c r="E58" s="7">
        <v>-4</v>
      </c>
      <c r="F58" s="8">
        <v>2</v>
      </c>
      <c r="G58" s="7">
        <v>0.3</v>
      </c>
      <c r="H58" s="29">
        <f t="shared" si="10"/>
        <v>2.9999999999999996</v>
      </c>
      <c r="I58" s="7">
        <v>-2</v>
      </c>
      <c r="J58" s="8">
        <v>0</v>
      </c>
    </row>
    <row r="59" spans="1:10" x14ac:dyDescent="0.2">
      <c r="A59" s="12">
        <v>1.6</v>
      </c>
      <c r="B59" s="14">
        <v>0.5</v>
      </c>
      <c r="C59" s="8">
        <v>-0.6886558519999999</v>
      </c>
      <c r="D59" s="19">
        <v>1</v>
      </c>
      <c r="E59" s="7">
        <v>0</v>
      </c>
      <c r="F59" s="8">
        <v>0</v>
      </c>
      <c r="G59" s="7">
        <v>0.4</v>
      </c>
      <c r="H59" s="29">
        <f t="shared" si="10"/>
        <v>-1.0000000000000002</v>
      </c>
      <c r="I59" s="7">
        <v>0</v>
      </c>
      <c r="J59" s="8">
        <v>0</v>
      </c>
    </row>
    <row r="60" spans="1:10" x14ac:dyDescent="0.2">
      <c r="A60" s="12">
        <v>1.7</v>
      </c>
      <c r="B60" s="14">
        <v>0.5</v>
      </c>
      <c r="C60" s="8">
        <v>-0.75261336000000001</v>
      </c>
      <c r="D60" s="19">
        <v>1</v>
      </c>
      <c r="E60" s="7">
        <v>0</v>
      </c>
      <c r="F60" s="8">
        <v>0</v>
      </c>
      <c r="G60" s="7">
        <v>0.5</v>
      </c>
      <c r="H60" s="29">
        <f t="shared" si="10"/>
        <v>-0.99999999999999978</v>
      </c>
      <c r="I60" s="7">
        <v>0</v>
      </c>
      <c r="J60" s="8">
        <v>0</v>
      </c>
    </row>
    <row r="61" spans="1:10" x14ac:dyDescent="0.2">
      <c r="A61" s="12">
        <v>1.8</v>
      </c>
      <c r="B61" s="14">
        <v>0.5</v>
      </c>
      <c r="C61" s="8">
        <v>-0.80965410400000004</v>
      </c>
      <c r="D61" s="19">
        <v>1</v>
      </c>
      <c r="E61" s="7">
        <v>-4</v>
      </c>
      <c r="F61" s="8">
        <v>2</v>
      </c>
      <c r="G61" s="7">
        <v>0.2</v>
      </c>
      <c r="H61" s="29">
        <f t="shared" si="10"/>
        <v>2.9999999999999996</v>
      </c>
      <c r="I61" s="7">
        <v>-2</v>
      </c>
      <c r="J61" s="8">
        <v>0</v>
      </c>
    </row>
    <row r="62" spans="1:10" x14ac:dyDescent="0.2">
      <c r="A62" s="12">
        <v>1.9</v>
      </c>
      <c r="B62" s="14">
        <v>0.5</v>
      </c>
      <c r="C62" s="8">
        <v>-0.85955297199999992</v>
      </c>
      <c r="D62" s="19">
        <v>1</v>
      </c>
      <c r="E62" s="7">
        <v>0</v>
      </c>
      <c r="F62" s="8">
        <v>0</v>
      </c>
      <c r="G62" s="7">
        <v>0.3</v>
      </c>
      <c r="H62" s="29">
        <f t="shared" si="10"/>
        <v>-0.99999999999999978</v>
      </c>
      <c r="I62" s="7">
        <v>0</v>
      </c>
      <c r="J62" s="8">
        <v>0</v>
      </c>
    </row>
    <row r="63" spans="1:10" ht="17" thickBot="1" x14ac:dyDescent="0.25">
      <c r="A63" s="13">
        <v>2</v>
      </c>
      <c r="B63" s="23">
        <v>0.5</v>
      </c>
      <c r="C63" s="10">
        <v>-0.90211303199999993</v>
      </c>
      <c r="D63" s="20">
        <v>1</v>
      </c>
      <c r="E63" s="9">
        <v>-4</v>
      </c>
      <c r="F63" s="10">
        <v>2</v>
      </c>
      <c r="G63" s="9">
        <v>0</v>
      </c>
      <c r="H63" s="30">
        <f t="shared" si="10"/>
        <v>2.9999999999999996</v>
      </c>
      <c r="I63" s="9">
        <v>-2</v>
      </c>
      <c r="J63" s="10">
        <v>0</v>
      </c>
    </row>
  </sheetData>
  <mergeCells count="4">
    <mergeCell ref="E41:F41"/>
    <mergeCell ref="B41:C41"/>
    <mergeCell ref="G41:H41"/>
    <mergeCell ref="I41:J41"/>
  </mergeCells>
  <conditionalFormatting sqref="C43:C6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{D6801079-FB6A-B045-9914-2499F0A16F3D}</x14:id>
        </ext>
      </extLst>
    </cfRule>
  </conditionalFormatting>
  <conditionalFormatting sqref="C43:C6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{8E586F6B-FD58-8A46-8D14-0F152755708B}</x14:id>
        </ext>
      </extLst>
    </cfRule>
  </conditionalFormatting>
  <conditionalFormatting sqref="H43:H63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{D2B209A7-7133-2940-A490-8B60D4F8E201}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{5070D517-D72C-B14F-977E-5DB323186BBA}</x14:id>
        </ext>
      </extLst>
    </cfRule>
  </conditionalFormatting>
  <conditionalFormatting sqref="E43:E63">
    <cfRule type="dataBar" priority="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{EA55C964-6E83-9F4B-9B98-02A1E2F531F0}</x14:id>
        </ext>
      </extLst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{AB29AE07-D5FF-E84A-991F-122CD6AF3860}</x14:id>
        </ext>
      </extLst>
    </cfRule>
  </conditionalFormatting>
  <conditionalFormatting sqref="F43:F6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{0284DBAF-3BCA-334B-86A3-367E165B3C28}</x14:id>
        </ext>
      </extLst>
    </cfRule>
  </conditionalFormatting>
  <conditionalFormatting sqref="D43:D6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{0D844F20-18BF-C740-8F8E-247B9DA698DD}</x14:id>
        </ext>
      </extLst>
    </cfRule>
  </conditionalFormatting>
  <conditionalFormatting sqref="G43:G6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{25159BB3-66E2-364E-AC02-70E4E833B2F5}</x14:id>
        </ext>
      </extLst>
    </cfRule>
  </conditionalFormatting>
  <conditionalFormatting sqref="I43:J6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{146F26F9-3758-284B-B241-7D570D37EDA4}</x14:id>
        </ext>
      </extLst>
    </cfRule>
  </conditionalFormatting>
  <conditionalFormatting sqref="B43:C6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{BAED621E-7A86-4244-8427-B6C434F10F69}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801079-FB6A-B045-9914-2499F0A16F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C43:C63</xm:sqref>
        </x14:conditionalFormatting>
        <x14:conditionalFormatting xmlns:xm="http://schemas.microsoft.com/office/excel/2006/main">
          <x14:cfRule type="dataBar" id="{8E586F6B-FD58-8A46-8D14-0F15275570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C43:C63</xm:sqref>
        </x14:conditionalFormatting>
        <x14:conditionalFormatting xmlns:xm="http://schemas.microsoft.com/office/excel/2006/main">
          <x14:cfRule type="dataBar" id="{D2B209A7-7133-2940-A490-8B60D4F8E2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14:cfRule type="dataBar" id="{5070D517-D72C-B14F-977E-5DB323186B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H43:H63</xm:sqref>
        </x14:conditionalFormatting>
        <x14:conditionalFormatting xmlns:xm="http://schemas.microsoft.com/office/excel/2006/main">
          <x14:cfRule type="dataBar" id="{EA55C964-6E83-9F4B-9B98-02A1E2F531F0}">
            <x14:dataBar minLength="0" maxLength="100">
              <x14:cfvo type="autoMin"/>
              <x14:cfvo type="autoMax"/>
              <x14:negativeFillColor theme="7"/>
              <x14:axisColor rgb="FF000000"/>
            </x14:dataBar>
          </x14:cfRule>
          <x14:cfRule type="dataBar" id="{AB29AE07-D5FF-E84A-991F-122CD6AF38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E43:E63</xm:sqref>
        </x14:conditionalFormatting>
        <x14:conditionalFormatting xmlns:xm="http://schemas.microsoft.com/office/excel/2006/main">
          <x14:cfRule type="dataBar" id="{0284DBAF-3BCA-334B-86A3-367E165B3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F43:F63</xm:sqref>
        </x14:conditionalFormatting>
        <x14:conditionalFormatting xmlns:xm="http://schemas.microsoft.com/office/excel/2006/main">
          <x14:cfRule type="dataBar" id="{0D844F20-18BF-C740-8F8E-247B9DA698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D43:D63</xm:sqref>
        </x14:conditionalFormatting>
        <x14:conditionalFormatting xmlns:xm="http://schemas.microsoft.com/office/excel/2006/main">
          <x14:cfRule type="dataBar" id="{25159BB3-66E2-364E-AC02-70E4E833B2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G43:G63</xm:sqref>
        </x14:conditionalFormatting>
        <x14:conditionalFormatting xmlns:xm="http://schemas.microsoft.com/office/excel/2006/main">
          <x14:cfRule type="dataBar" id="{146F26F9-3758-284B-B241-7D570D37EDA4}">
            <x14:dataBar minLength="0" maxLength="100">
              <x14:cfvo type="autoMin"/>
              <x14:cfvo type="autoMax"/>
              <x14:negativeFillColor theme="8"/>
              <x14:axisColor rgb="FF000000"/>
            </x14:dataBar>
          </x14:cfRule>
          <xm:sqref>I43:J63</xm:sqref>
        </x14:conditionalFormatting>
        <x14:conditionalFormatting xmlns:xm="http://schemas.microsoft.com/office/excel/2006/main">
          <x14:cfRule type="dataBar" id="{BAED621E-7A86-4244-8427-B6C434F10F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B43:C63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9E27-8097-774F-8230-3D9ED6209ECF}">
  <dimension ref="A1:Y61"/>
  <sheetViews>
    <sheetView tabSelected="1" topLeftCell="A9" workbookViewId="0">
      <selection activeCell="A39" sqref="A39:J61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  <c r="D1" t="s">
        <v>32</v>
      </c>
    </row>
    <row r="2" spans="1:25" x14ac:dyDescent="0.2">
      <c r="A2" t="s">
        <v>25</v>
      </c>
      <c r="B2">
        <v>100</v>
      </c>
      <c r="D2">
        <v>100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  <c r="T8" s="2">
        <v>100</v>
      </c>
      <c r="U8" s="2">
        <v>100</v>
      </c>
      <c r="V8" s="2">
        <v>100</v>
      </c>
      <c r="W8" s="2">
        <v>100</v>
      </c>
      <c r="Y8">
        <f t="shared" ref="Y8:Y22" si="0">SUM(C8:W8)</f>
        <v>2100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5" x14ac:dyDescent="0.2">
      <c r="A10" t="s">
        <v>27</v>
      </c>
      <c r="B10" s="6" t="s">
        <v>28</v>
      </c>
      <c r="C10" s="6">
        <v>1.1000000000000001</v>
      </c>
      <c r="D10" s="6">
        <v>1.2</v>
      </c>
      <c r="E10" s="6">
        <v>1.3</v>
      </c>
      <c r="F10" s="6">
        <v>1.4</v>
      </c>
      <c r="G10" s="6">
        <v>1.5</v>
      </c>
      <c r="H10" s="6">
        <v>1.6</v>
      </c>
      <c r="I10" s="6">
        <v>1.7</v>
      </c>
      <c r="J10" s="6">
        <v>1.8</v>
      </c>
      <c r="K10" s="6">
        <v>1.9</v>
      </c>
      <c r="L10" s="6">
        <v>2</v>
      </c>
      <c r="M10" s="6">
        <v>4</v>
      </c>
      <c r="N10" s="6">
        <v>13.6</v>
      </c>
      <c r="O10" s="6">
        <v>23.2</v>
      </c>
      <c r="P10" s="6">
        <v>32.799999999999997</v>
      </c>
      <c r="Q10" s="6">
        <v>42.4</v>
      </c>
      <c r="R10" s="6">
        <v>52</v>
      </c>
      <c r="S10" s="6">
        <v>61.6</v>
      </c>
      <c r="T10" s="6">
        <v>71.2</v>
      </c>
      <c r="U10" s="6">
        <v>80.8</v>
      </c>
      <c r="V10" s="6">
        <v>90.4</v>
      </c>
      <c r="W10" s="6">
        <v>100</v>
      </c>
    </row>
    <row r="11" spans="1:25" x14ac:dyDescent="0.2">
      <c r="A11">
        <v>1</v>
      </c>
      <c r="B11" s="6" t="s">
        <v>31</v>
      </c>
      <c r="C11" s="6">
        <f>-(C10-A11)/0.1</f>
        <v>-1.0000000000000009</v>
      </c>
      <c r="D11" s="6">
        <f>-(D10-C10)/0.1</f>
        <v>-0.99999999999999867</v>
      </c>
      <c r="E11" s="6">
        <f t="shared" ref="E11:W11" si="1">-(E10-D10)/0.1</f>
        <v>-1.0000000000000009</v>
      </c>
      <c r="F11" s="6">
        <f t="shared" si="1"/>
        <v>-0.99999999999999867</v>
      </c>
      <c r="G11" s="6">
        <f t="shared" si="1"/>
        <v>-1.0000000000000009</v>
      </c>
      <c r="H11" s="6">
        <f t="shared" si="1"/>
        <v>-1.0000000000000009</v>
      </c>
      <c r="I11" s="6">
        <f t="shared" si="1"/>
        <v>-0.99999999999999867</v>
      </c>
      <c r="J11" s="6">
        <f t="shared" si="1"/>
        <v>-1.0000000000000009</v>
      </c>
      <c r="K11" s="6">
        <f t="shared" si="1"/>
        <v>-0.99999999999999867</v>
      </c>
      <c r="L11" s="6">
        <f t="shared" si="1"/>
        <v>-1.0000000000000009</v>
      </c>
      <c r="M11" s="6">
        <f t="shared" si="1"/>
        <v>-20</v>
      </c>
      <c r="N11" s="6">
        <f t="shared" si="1"/>
        <v>-95.999999999999986</v>
      </c>
      <c r="O11" s="6">
        <f t="shared" si="1"/>
        <v>-95.999999999999986</v>
      </c>
      <c r="P11" s="6">
        <f t="shared" si="1"/>
        <v>-95.999999999999972</v>
      </c>
      <c r="Q11" s="6">
        <f t="shared" si="1"/>
        <v>-96.000000000000014</v>
      </c>
      <c r="R11" s="6">
        <f t="shared" si="1"/>
        <v>-96.000000000000014</v>
      </c>
      <c r="S11" s="6">
        <f t="shared" si="1"/>
        <v>-96.000000000000014</v>
      </c>
      <c r="T11" s="6">
        <f t="shared" si="1"/>
        <v>-96.000000000000014</v>
      </c>
      <c r="U11" s="6">
        <f t="shared" si="1"/>
        <v>-95.999999999999943</v>
      </c>
      <c r="V11" s="6">
        <f t="shared" si="1"/>
        <v>-96.000000000000085</v>
      </c>
      <c r="W11" s="6">
        <f t="shared" si="1"/>
        <v>-95.999999999999943</v>
      </c>
    </row>
    <row r="13" spans="1:25" x14ac:dyDescent="0.2">
      <c r="A13" t="s">
        <v>6</v>
      </c>
      <c r="B13" s="2" t="s">
        <v>3</v>
      </c>
      <c r="C13" s="2">
        <v>-99</v>
      </c>
      <c r="D13" s="2">
        <v>-99</v>
      </c>
      <c r="E13" s="2">
        <v>-99</v>
      </c>
      <c r="F13" s="2">
        <v>-99</v>
      </c>
      <c r="G13" s="2">
        <v>-99</v>
      </c>
      <c r="H13" s="2">
        <v>-99</v>
      </c>
      <c r="I13" s="2">
        <v>-99</v>
      </c>
      <c r="J13" s="2">
        <v>-99</v>
      </c>
      <c r="K13" s="2">
        <v>-99</v>
      </c>
      <c r="L13" s="2">
        <v>-80</v>
      </c>
      <c r="M13" s="2">
        <v>-4</v>
      </c>
      <c r="N13" s="2">
        <v>-4</v>
      </c>
      <c r="O13" s="2">
        <v>-4</v>
      </c>
      <c r="P13" s="2">
        <v>-4</v>
      </c>
      <c r="Q13" s="2">
        <v>-4</v>
      </c>
      <c r="R13" s="2">
        <v>-4</v>
      </c>
      <c r="S13" s="2">
        <v>-4</v>
      </c>
      <c r="T13" s="2">
        <v>-4</v>
      </c>
      <c r="U13" s="2">
        <v>-4</v>
      </c>
      <c r="V13" s="2">
        <v>-4</v>
      </c>
      <c r="W13" s="2">
        <v>-4</v>
      </c>
      <c r="Y13">
        <f t="shared" si="0"/>
        <v>-1015</v>
      </c>
    </row>
    <row r="14" spans="1:25" x14ac:dyDescent="0.2">
      <c r="B14" s="1" t="s">
        <v>7</v>
      </c>
      <c r="C14" s="1">
        <v>49.5</v>
      </c>
      <c r="D14" s="1">
        <v>49.5</v>
      </c>
      <c r="E14" s="1">
        <v>49.5</v>
      </c>
      <c r="F14" s="1">
        <v>49.5</v>
      </c>
      <c r="G14" s="1">
        <v>49.5</v>
      </c>
      <c r="H14" s="1">
        <v>49.5</v>
      </c>
      <c r="I14" s="1">
        <v>49.5</v>
      </c>
      <c r="J14" s="1">
        <v>49.5</v>
      </c>
      <c r="K14" s="1">
        <v>49.5</v>
      </c>
      <c r="L14" s="1">
        <v>40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Y14">
        <f t="shared" si="0"/>
        <v>507.5</v>
      </c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-2</v>
      </c>
      <c r="I16" s="1">
        <v>-2</v>
      </c>
      <c r="J16" s="1">
        <v>-2</v>
      </c>
      <c r="K16" s="1">
        <v>-2</v>
      </c>
      <c r="L16" s="1">
        <v>-2</v>
      </c>
      <c r="M16" s="1">
        <v>-2</v>
      </c>
      <c r="N16" s="1">
        <v>-2</v>
      </c>
      <c r="O16" s="1">
        <v>-2</v>
      </c>
      <c r="P16" s="1">
        <v>-2</v>
      </c>
      <c r="Q16" s="1">
        <v>-2</v>
      </c>
      <c r="R16" s="1">
        <v>-2</v>
      </c>
      <c r="S16" s="1">
        <v>-2</v>
      </c>
      <c r="T16" s="1">
        <v>-2</v>
      </c>
      <c r="U16" s="1">
        <v>-2</v>
      </c>
      <c r="V16" s="1">
        <v>-2</v>
      </c>
      <c r="W16" s="1">
        <v>-2</v>
      </c>
      <c r="Y16">
        <f t="shared" si="0"/>
        <v>-32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3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3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2">D17*D16*-1</f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1</v>
      </c>
      <c r="I18" s="4">
        <f t="shared" si="2"/>
        <v>1</v>
      </c>
      <c r="J18" s="4">
        <f t="shared" si="2"/>
        <v>1</v>
      </c>
      <c r="K18" s="4">
        <f t="shared" si="2"/>
        <v>1</v>
      </c>
      <c r="L18" s="4">
        <f t="shared" si="2"/>
        <v>1</v>
      </c>
      <c r="M18" s="4">
        <f t="shared" si="2"/>
        <v>1</v>
      </c>
      <c r="N18" s="4">
        <f t="shared" si="2"/>
        <v>1</v>
      </c>
      <c r="O18" s="4">
        <f t="shared" si="2"/>
        <v>1</v>
      </c>
      <c r="P18" s="4">
        <f t="shared" si="2"/>
        <v>1</v>
      </c>
      <c r="Q18" s="4">
        <f t="shared" si="2"/>
        <v>1</v>
      </c>
      <c r="R18" s="4">
        <f t="shared" si="2"/>
        <v>1</v>
      </c>
      <c r="S18" s="4">
        <f t="shared" si="2"/>
        <v>1</v>
      </c>
      <c r="T18" s="4">
        <f t="shared" si="2"/>
        <v>1</v>
      </c>
      <c r="U18" s="4">
        <f t="shared" si="2"/>
        <v>1</v>
      </c>
      <c r="V18" s="4">
        <f t="shared" si="2"/>
        <v>1</v>
      </c>
      <c r="W18" s="4">
        <f t="shared" si="2"/>
        <v>1</v>
      </c>
      <c r="Y18">
        <f t="shared" si="0"/>
        <v>16</v>
      </c>
    </row>
    <row r="20" spans="1:25" x14ac:dyDescent="0.2">
      <c r="A20" t="s">
        <v>9</v>
      </c>
      <c r="B20" s="1" t="s">
        <v>7</v>
      </c>
      <c r="C20" s="1">
        <v>-49.5</v>
      </c>
      <c r="D20" s="1">
        <v>-49.5</v>
      </c>
      <c r="E20" s="1">
        <v>-49.5</v>
      </c>
      <c r="F20" s="1">
        <v>-49.5</v>
      </c>
      <c r="G20" s="1">
        <v>-49.5</v>
      </c>
      <c r="H20" s="1">
        <v>-47.5</v>
      </c>
      <c r="I20" s="1">
        <v>-47.5</v>
      </c>
      <c r="J20" s="1">
        <v>-47.5</v>
      </c>
      <c r="K20" s="1">
        <v>-47.5</v>
      </c>
      <c r="L20" s="1">
        <v>-47.5</v>
      </c>
      <c r="M20" s="1">
        <v>-38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Y20">
        <f t="shared" si="0"/>
        <v>-523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3">-2*(D6-0.5)</f>
        <v>0.87441895999999997</v>
      </c>
      <c r="E21" s="3">
        <f t="shared" si="3"/>
        <v>0.74933353200000008</v>
      </c>
      <c r="F21" s="3">
        <f t="shared" si="3"/>
        <v>0.62523737000000001</v>
      </c>
      <c r="G21" s="3">
        <f t="shared" si="3"/>
        <v>0.502620226</v>
      </c>
      <c r="H21" s="3">
        <f t="shared" si="3"/>
        <v>0.38196601200000002</v>
      </c>
      <c r="I21" s="3">
        <f t="shared" si="3"/>
        <v>0.26375089399999996</v>
      </c>
      <c r="J21" s="3">
        <f t="shared" si="3"/>
        <v>0.14844141600000005</v>
      </c>
      <c r="K21" s="3">
        <f t="shared" si="3"/>
        <v>3.6492651999999959E-2</v>
      </c>
      <c r="L21" s="3">
        <f t="shared" si="3"/>
        <v>-7.1653589999999934E-2</v>
      </c>
      <c r="M21" s="3">
        <f t="shared" si="3"/>
        <v>-0.17557050399999996</v>
      </c>
      <c r="N21" s="3">
        <f t="shared" si="3"/>
        <v>-0.2748479800000001</v>
      </c>
      <c r="O21" s="3">
        <f t="shared" si="3"/>
        <v>-0.36909421200000003</v>
      </c>
      <c r="P21" s="3">
        <f t="shared" si="3"/>
        <v>-0.45793725399999996</v>
      </c>
      <c r="Q21" s="3">
        <f t="shared" si="3"/>
        <v>-0.54102648600000003</v>
      </c>
      <c r="R21" s="3">
        <f t="shared" si="3"/>
        <v>-0.61803398800000009</v>
      </c>
      <c r="S21" s="3">
        <f t="shared" si="3"/>
        <v>-0.6886558519999999</v>
      </c>
      <c r="T21" s="3">
        <f t="shared" si="3"/>
        <v>-0.75261336000000001</v>
      </c>
      <c r="U21" s="3">
        <f t="shared" si="3"/>
        <v>-0.80965410400000004</v>
      </c>
      <c r="V21" s="3">
        <f t="shared" si="3"/>
        <v>-0.85955297199999992</v>
      </c>
      <c r="W21" s="3">
        <f t="shared" si="3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49.5</v>
      </c>
      <c r="D22" s="4">
        <f t="shared" ref="D22:W22" si="4">D21*D20*-1</f>
        <v>43.28373852</v>
      </c>
      <c r="E22" s="4">
        <f t="shared" si="4"/>
        <v>37.092009834000002</v>
      </c>
      <c r="F22" s="4">
        <f t="shared" si="4"/>
        <v>30.949249815000002</v>
      </c>
      <c r="G22" s="4">
        <f t="shared" si="4"/>
        <v>24.879701186999998</v>
      </c>
      <c r="H22" s="4">
        <f t="shared" si="4"/>
        <v>18.14338557</v>
      </c>
      <c r="I22" s="4">
        <f t="shared" si="4"/>
        <v>12.528167464999997</v>
      </c>
      <c r="J22" s="4">
        <f t="shared" si="4"/>
        <v>7.050967260000002</v>
      </c>
      <c r="K22" s="4">
        <f t="shared" si="4"/>
        <v>1.7334009699999982</v>
      </c>
      <c r="L22" s="4">
        <f t="shared" si="4"/>
        <v>-3.4035455249999966</v>
      </c>
      <c r="M22" s="4">
        <f t="shared" si="4"/>
        <v>-6.6716791519999985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4"/>
        <v>0</v>
      </c>
      <c r="U22" s="4">
        <f t="shared" si="4"/>
        <v>0</v>
      </c>
      <c r="V22" s="4">
        <f t="shared" si="4"/>
        <v>0</v>
      </c>
      <c r="W22" s="4">
        <f t="shared" si="4"/>
        <v>0</v>
      </c>
      <c r="Y22">
        <f t="shared" si="0"/>
        <v>215.08539594399997</v>
      </c>
    </row>
    <row r="26" spans="1:25" x14ac:dyDescent="0.2">
      <c r="A26" t="s">
        <v>12</v>
      </c>
      <c r="B26" t="s">
        <v>10</v>
      </c>
      <c r="C26">
        <f t="shared" ref="C26:W26" si="5">C22+C18</f>
        <v>49.5</v>
      </c>
      <c r="D26">
        <f t="shared" si="5"/>
        <v>43.28373852</v>
      </c>
      <c r="E26">
        <f t="shared" si="5"/>
        <v>37.092009834000002</v>
      </c>
      <c r="F26">
        <f t="shared" si="5"/>
        <v>30.949249815000002</v>
      </c>
      <c r="G26">
        <f t="shared" si="5"/>
        <v>24.879701186999998</v>
      </c>
      <c r="H26">
        <f t="shared" si="5"/>
        <v>19.14338557</v>
      </c>
      <c r="I26">
        <f t="shared" si="5"/>
        <v>13.528167464999997</v>
      </c>
      <c r="J26">
        <f t="shared" si="5"/>
        <v>8.050967260000002</v>
      </c>
      <c r="K26">
        <f t="shared" si="5"/>
        <v>2.7334009699999982</v>
      </c>
      <c r="L26">
        <f t="shared" si="5"/>
        <v>-2.4035455249999966</v>
      </c>
      <c r="M26">
        <f t="shared" si="5"/>
        <v>-5.6716791519999985</v>
      </c>
      <c r="N26">
        <f t="shared" si="5"/>
        <v>1</v>
      </c>
      <c r="O26">
        <f t="shared" si="5"/>
        <v>1</v>
      </c>
      <c r="P26">
        <f t="shared" si="5"/>
        <v>1</v>
      </c>
      <c r="Q26">
        <f t="shared" si="5"/>
        <v>1</v>
      </c>
      <c r="R26">
        <f t="shared" si="5"/>
        <v>1</v>
      </c>
      <c r="S26">
        <f t="shared" si="5"/>
        <v>1</v>
      </c>
      <c r="T26">
        <f t="shared" si="5"/>
        <v>1</v>
      </c>
      <c r="U26">
        <f t="shared" si="5"/>
        <v>1</v>
      </c>
      <c r="V26">
        <f t="shared" si="5"/>
        <v>1</v>
      </c>
      <c r="W26">
        <f t="shared" si="5"/>
        <v>1</v>
      </c>
      <c r="Y26">
        <f t="shared" ref="Y26:Y28" si="6">SUM(C26:W26)</f>
        <v>231.08539594399997</v>
      </c>
    </row>
    <row r="27" spans="1:25" x14ac:dyDescent="0.2">
      <c r="B27" t="s">
        <v>3</v>
      </c>
      <c r="C27">
        <f>C8+C13+C11</f>
        <v>0</v>
      </c>
      <c r="D27">
        <f t="shared" ref="D27:W27" si="7">D8+D13+D11</f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19</v>
      </c>
      <c r="M27">
        <f t="shared" si="7"/>
        <v>76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Y27">
        <f t="shared" si="6"/>
        <v>95</v>
      </c>
    </row>
    <row r="28" spans="1:25" x14ac:dyDescent="0.2">
      <c r="B28" t="s">
        <v>7</v>
      </c>
      <c r="C28">
        <f>C20+C16+C14</f>
        <v>0</v>
      </c>
      <c r="D28">
        <f t="shared" ref="D28:W28" si="8">D20+D16+D14</f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-9.5</v>
      </c>
      <c r="M28">
        <f t="shared" si="8"/>
        <v>-38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Y28">
        <f t="shared" si="6"/>
        <v>-47.5</v>
      </c>
    </row>
    <row r="31" spans="1:25" x14ac:dyDescent="0.2">
      <c r="A31" t="s">
        <v>20</v>
      </c>
      <c r="B31" t="s">
        <v>13</v>
      </c>
      <c r="I31" t="s">
        <v>33</v>
      </c>
    </row>
    <row r="34" spans="1:10" x14ac:dyDescent="0.2">
      <c r="A34" t="s">
        <v>14</v>
      </c>
      <c r="B34" t="s">
        <v>16</v>
      </c>
      <c r="C34" t="s">
        <v>15</v>
      </c>
      <c r="D34" t="s">
        <v>17</v>
      </c>
      <c r="E34" t="s">
        <v>18</v>
      </c>
      <c r="G34" t="s">
        <v>22</v>
      </c>
    </row>
    <row r="35" spans="1:10" x14ac:dyDescent="0.2">
      <c r="A35" t="s">
        <v>21</v>
      </c>
      <c r="B35">
        <v>0</v>
      </c>
      <c r="C35">
        <f>Y26</f>
        <v>231.08539594399997</v>
      </c>
      <c r="D35">
        <f>Y26</f>
        <v>231.08539594399997</v>
      </c>
      <c r="E35">
        <f>Y26</f>
        <v>231.08539594399997</v>
      </c>
      <c r="G35">
        <v>0.08</v>
      </c>
    </row>
    <row r="36" spans="1:10" x14ac:dyDescent="0.2">
      <c r="A36" t="s">
        <v>23</v>
      </c>
      <c r="B36" s="5">
        <f>NPV(G35,C35:E35) + B35</f>
        <v>595.52947768426543</v>
      </c>
    </row>
    <row r="38" spans="1:10" ht="17" thickBot="1" x14ac:dyDescent="0.25"/>
    <row r="39" spans="1:10" x14ac:dyDescent="0.2">
      <c r="A39" s="11"/>
      <c r="B39" s="21" t="s">
        <v>35</v>
      </c>
      <c r="C39" s="16"/>
      <c r="D39" s="18" t="s">
        <v>39</v>
      </c>
      <c r="E39" s="15" t="s">
        <v>38</v>
      </c>
      <c r="F39" s="16"/>
      <c r="G39" s="15" t="s">
        <v>42</v>
      </c>
      <c r="H39" s="16"/>
      <c r="I39" s="15" t="s">
        <v>44</v>
      </c>
      <c r="J39" s="16"/>
    </row>
    <row r="40" spans="1:10" x14ac:dyDescent="0.2">
      <c r="A40" s="24" t="s">
        <v>34</v>
      </c>
      <c r="B40" s="22" t="s">
        <v>37</v>
      </c>
      <c r="C40" s="17" t="s">
        <v>36</v>
      </c>
      <c r="D40" s="25" t="s">
        <v>40</v>
      </c>
      <c r="E40" s="26" t="s">
        <v>47</v>
      </c>
      <c r="F40" s="27" t="s">
        <v>48</v>
      </c>
      <c r="G40" s="26" t="s">
        <v>46</v>
      </c>
      <c r="H40" s="27" t="s">
        <v>43</v>
      </c>
      <c r="I40" s="26" t="s">
        <v>41</v>
      </c>
      <c r="J40" s="27" t="s">
        <v>45</v>
      </c>
    </row>
    <row r="41" spans="1:10" x14ac:dyDescent="0.2">
      <c r="A41" s="12">
        <v>0</v>
      </c>
      <c r="B41" s="14">
        <v>0.5</v>
      </c>
      <c r="C41" s="8">
        <v>1</v>
      </c>
      <c r="D41" s="19">
        <v>100</v>
      </c>
      <c r="E41" s="7">
        <v>-99</v>
      </c>
      <c r="F41" s="8">
        <v>49.5</v>
      </c>
      <c r="G41" s="7">
        <v>1.1000000000000001</v>
      </c>
      <c r="H41" s="28">
        <f>-(G41-A9)/0.1</f>
        <v>-11</v>
      </c>
      <c r="I41" s="7">
        <v>0</v>
      </c>
      <c r="J41" s="8">
        <v>-49.5</v>
      </c>
    </row>
    <row r="42" spans="1:10" x14ac:dyDescent="0.2">
      <c r="A42" s="12">
        <v>0.1</v>
      </c>
      <c r="B42" s="14">
        <v>0.5</v>
      </c>
      <c r="C42" s="8">
        <v>0.87441895999999997</v>
      </c>
      <c r="D42" s="19">
        <v>100</v>
      </c>
      <c r="E42" s="7">
        <v>-99</v>
      </c>
      <c r="F42" s="8">
        <v>49.5</v>
      </c>
      <c r="G42" s="7">
        <v>1.2</v>
      </c>
      <c r="H42" s="29">
        <f>-(G42-G41)/0.1</f>
        <v>-0.99999999999999867</v>
      </c>
      <c r="I42" s="7">
        <v>0</v>
      </c>
      <c r="J42" s="8">
        <v>-49.5</v>
      </c>
    </row>
    <row r="43" spans="1:10" x14ac:dyDescent="0.2">
      <c r="A43" s="12">
        <v>0.2</v>
      </c>
      <c r="B43" s="14">
        <v>0.5</v>
      </c>
      <c r="C43" s="8">
        <v>0.74933353200000008</v>
      </c>
      <c r="D43" s="19">
        <v>100</v>
      </c>
      <c r="E43" s="7">
        <v>-99</v>
      </c>
      <c r="F43" s="8">
        <v>49.5</v>
      </c>
      <c r="G43" s="7">
        <v>1.3</v>
      </c>
      <c r="H43" s="29">
        <f t="shared" ref="H43:H61" si="9">-(G43-G42)/0.1</f>
        <v>-1.0000000000000009</v>
      </c>
      <c r="I43" s="7">
        <v>0</v>
      </c>
      <c r="J43" s="8">
        <v>-49.5</v>
      </c>
    </row>
    <row r="44" spans="1:10" x14ac:dyDescent="0.2">
      <c r="A44" s="12">
        <v>0.3</v>
      </c>
      <c r="B44" s="14">
        <v>0.5</v>
      </c>
      <c r="C44" s="8">
        <v>0.62523737000000001</v>
      </c>
      <c r="D44" s="19">
        <v>100</v>
      </c>
      <c r="E44" s="7">
        <v>-99</v>
      </c>
      <c r="F44" s="8">
        <v>49.5</v>
      </c>
      <c r="G44" s="7">
        <v>1.4</v>
      </c>
      <c r="H44" s="29">
        <f t="shared" si="9"/>
        <v>-0.99999999999999867</v>
      </c>
      <c r="I44" s="7">
        <v>0</v>
      </c>
      <c r="J44" s="8">
        <v>-49.5</v>
      </c>
    </row>
    <row r="45" spans="1:10" x14ac:dyDescent="0.2">
      <c r="A45" s="12">
        <v>0.4</v>
      </c>
      <c r="B45" s="14">
        <v>0.5</v>
      </c>
      <c r="C45" s="8">
        <v>0.502620226</v>
      </c>
      <c r="D45" s="19">
        <v>100</v>
      </c>
      <c r="E45" s="7">
        <v>-99</v>
      </c>
      <c r="F45" s="8">
        <v>49.5</v>
      </c>
      <c r="G45" s="7">
        <v>1.5</v>
      </c>
      <c r="H45" s="29">
        <f t="shared" si="9"/>
        <v>-1.0000000000000009</v>
      </c>
      <c r="I45" s="7">
        <v>0</v>
      </c>
      <c r="J45" s="8">
        <v>-49.5</v>
      </c>
    </row>
    <row r="46" spans="1:10" x14ac:dyDescent="0.2">
      <c r="A46" s="12">
        <v>0.5</v>
      </c>
      <c r="B46" s="14">
        <v>0.5</v>
      </c>
      <c r="C46" s="8">
        <v>0.38196601200000002</v>
      </c>
      <c r="D46" s="19">
        <v>100</v>
      </c>
      <c r="E46" s="7">
        <v>-99</v>
      </c>
      <c r="F46" s="8">
        <v>49.5</v>
      </c>
      <c r="G46" s="7">
        <v>1.6</v>
      </c>
      <c r="H46" s="29">
        <f t="shared" si="9"/>
        <v>-1.0000000000000009</v>
      </c>
      <c r="I46" s="7">
        <v>-2</v>
      </c>
      <c r="J46" s="8">
        <v>-47.5</v>
      </c>
    </row>
    <row r="47" spans="1:10" x14ac:dyDescent="0.2">
      <c r="A47" s="12">
        <v>0.6</v>
      </c>
      <c r="B47" s="14">
        <v>0.5</v>
      </c>
      <c r="C47" s="8">
        <v>0.26375089399999996</v>
      </c>
      <c r="D47" s="19">
        <v>100</v>
      </c>
      <c r="E47" s="7">
        <v>-99</v>
      </c>
      <c r="F47" s="8">
        <v>49.5</v>
      </c>
      <c r="G47" s="7">
        <v>1.7</v>
      </c>
      <c r="H47" s="29">
        <f t="shared" si="9"/>
        <v>-0.99999999999999867</v>
      </c>
      <c r="I47" s="7">
        <v>-2</v>
      </c>
      <c r="J47" s="8">
        <v>-47.5</v>
      </c>
    </row>
    <row r="48" spans="1:10" x14ac:dyDescent="0.2">
      <c r="A48" s="12">
        <v>0.7</v>
      </c>
      <c r="B48" s="14">
        <v>0.5</v>
      </c>
      <c r="C48" s="8">
        <v>0.14844141600000005</v>
      </c>
      <c r="D48" s="19">
        <v>100</v>
      </c>
      <c r="E48" s="7">
        <v>-99</v>
      </c>
      <c r="F48" s="8">
        <v>49.5</v>
      </c>
      <c r="G48" s="7">
        <v>1.8</v>
      </c>
      <c r="H48" s="29">
        <f t="shared" si="9"/>
        <v>-1.0000000000000009</v>
      </c>
      <c r="I48" s="7">
        <v>-2</v>
      </c>
      <c r="J48" s="8">
        <v>-47.5</v>
      </c>
    </row>
    <row r="49" spans="1:10" x14ac:dyDescent="0.2">
      <c r="A49" s="12">
        <v>0.8</v>
      </c>
      <c r="B49" s="14">
        <v>0.5</v>
      </c>
      <c r="C49" s="8">
        <v>3.6492651999999959E-2</v>
      </c>
      <c r="D49" s="19">
        <v>100</v>
      </c>
      <c r="E49" s="7">
        <v>-99</v>
      </c>
      <c r="F49" s="8">
        <v>49.5</v>
      </c>
      <c r="G49" s="7">
        <v>1.9</v>
      </c>
      <c r="H49" s="29">
        <f t="shared" si="9"/>
        <v>-0.99999999999999867</v>
      </c>
      <c r="I49" s="7">
        <v>-2</v>
      </c>
      <c r="J49" s="8">
        <v>-47.5</v>
      </c>
    </row>
    <row r="50" spans="1:10" x14ac:dyDescent="0.2">
      <c r="A50" s="12">
        <v>0.9</v>
      </c>
      <c r="B50" s="14">
        <v>0.5</v>
      </c>
      <c r="C50" s="8">
        <v>-7.1653589999999934E-2</v>
      </c>
      <c r="D50" s="19">
        <v>100</v>
      </c>
      <c r="E50" s="7">
        <v>-80</v>
      </c>
      <c r="F50" s="8">
        <v>40</v>
      </c>
      <c r="G50" s="7">
        <v>2</v>
      </c>
      <c r="H50" s="29">
        <f t="shared" si="9"/>
        <v>-1.0000000000000009</v>
      </c>
      <c r="I50" s="7">
        <v>-2</v>
      </c>
      <c r="J50" s="8">
        <v>-47.5</v>
      </c>
    </row>
    <row r="51" spans="1:10" x14ac:dyDescent="0.2">
      <c r="A51" s="12">
        <v>1</v>
      </c>
      <c r="B51" s="14">
        <v>0.5</v>
      </c>
      <c r="C51" s="8">
        <v>-0.17557050399999996</v>
      </c>
      <c r="D51" s="19">
        <v>100</v>
      </c>
      <c r="E51" s="7">
        <v>-4</v>
      </c>
      <c r="F51" s="8">
        <v>2</v>
      </c>
      <c r="G51" s="7">
        <v>4</v>
      </c>
      <c r="H51" s="29">
        <f t="shared" si="9"/>
        <v>-20</v>
      </c>
      <c r="I51" s="7">
        <v>-2</v>
      </c>
      <c r="J51" s="8">
        <v>-38</v>
      </c>
    </row>
    <row r="52" spans="1:10" x14ac:dyDescent="0.2">
      <c r="A52" s="12">
        <v>1.1000000000000001</v>
      </c>
      <c r="B52" s="14">
        <v>0.5</v>
      </c>
      <c r="C52" s="8">
        <v>-0.2748479800000001</v>
      </c>
      <c r="D52" s="19">
        <v>100</v>
      </c>
      <c r="E52" s="7">
        <v>-4</v>
      </c>
      <c r="F52" s="8">
        <v>2</v>
      </c>
      <c r="G52" s="7">
        <v>13.6</v>
      </c>
      <c r="H52" s="29">
        <f t="shared" si="9"/>
        <v>-95.999999999999986</v>
      </c>
      <c r="I52" s="7">
        <v>-2</v>
      </c>
      <c r="J52" s="8">
        <v>0</v>
      </c>
    </row>
    <row r="53" spans="1:10" x14ac:dyDescent="0.2">
      <c r="A53" s="12">
        <v>1.2</v>
      </c>
      <c r="B53" s="14">
        <v>0.5</v>
      </c>
      <c r="C53" s="8">
        <v>-0.36909421200000003</v>
      </c>
      <c r="D53" s="19">
        <v>100</v>
      </c>
      <c r="E53" s="7">
        <v>-4</v>
      </c>
      <c r="F53" s="8">
        <v>2</v>
      </c>
      <c r="G53" s="7">
        <v>23.2</v>
      </c>
      <c r="H53" s="29">
        <f t="shared" si="9"/>
        <v>-95.999999999999986</v>
      </c>
      <c r="I53" s="7">
        <v>-2</v>
      </c>
      <c r="J53" s="8">
        <v>0</v>
      </c>
    </row>
    <row r="54" spans="1:10" x14ac:dyDescent="0.2">
      <c r="A54" s="12">
        <v>1.3</v>
      </c>
      <c r="B54" s="14">
        <v>0.5</v>
      </c>
      <c r="C54" s="8">
        <v>-0.45793725399999996</v>
      </c>
      <c r="D54" s="19">
        <v>100</v>
      </c>
      <c r="E54" s="7">
        <v>-4</v>
      </c>
      <c r="F54" s="8">
        <v>2</v>
      </c>
      <c r="G54" s="7">
        <v>32.799999999999997</v>
      </c>
      <c r="H54" s="29">
        <f t="shared" si="9"/>
        <v>-95.999999999999972</v>
      </c>
      <c r="I54" s="7">
        <v>-2</v>
      </c>
      <c r="J54" s="8">
        <v>0</v>
      </c>
    </row>
    <row r="55" spans="1:10" x14ac:dyDescent="0.2">
      <c r="A55" s="12">
        <v>1.4</v>
      </c>
      <c r="B55" s="14">
        <v>0.5</v>
      </c>
      <c r="C55" s="8">
        <v>-0.54102648600000003</v>
      </c>
      <c r="D55" s="19">
        <v>100</v>
      </c>
      <c r="E55" s="7">
        <v>-4</v>
      </c>
      <c r="F55" s="8">
        <v>2</v>
      </c>
      <c r="G55" s="7">
        <v>42.4</v>
      </c>
      <c r="H55" s="29">
        <f t="shared" si="9"/>
        <v>-96.000000000000014</v>
      </c>
      <c r="I55" s="7">
        <v>-2</v>
      </c>
      <c r="J55" s="8">
        <v>0</v>
      </c>
    </row>
    <row r="56" spans="1:10" x14ac:dyDescent="0.2">
      <c r="A56" s="12">
        <v>1.5</v>
      </c>
      <c r="B56" s="14">
        <v>0.5</v>
      </c>
      <c r="C56" s="8">
        <v>-0.61803398800000009</v>
      </c>
      <c r="D56" s="19">
        <v>100</v>
      </c>
      <c r="E56" s="7">
        <v>-4</v>
      </c>
      <c r="F56" s="8">
        <v>2</v>
      </c>
      <c r="G56" s="7">
        <v>52</v>
      </c>
      <c r="H56" s="29">
        <f t="shared" si="9"/>
        <v>-96.000000000000014</v>
      </c>
      <c r="I56" s="7">
        <v>-2</v>
      </c>
      <c r="J56" s="8">
        <v>0</v>
      </c>
    </row>
    <row r="57" spans="1:10" x14ac:dyDescent="0.2">
      <c r="A57" s="12">
        <v>1.6</v>
      </c>
      <c r="B57" s="14">
        <v>0.5</v>
      </c>
      <c r="C57" s="8">
        <v>-0.6886558519999999</v>
      </c>
      <c r="D57" s="19">
        <v>100</v>
      </c>
      <c r="E57" s="7">
        <v>-4</v>
      </c>
      <c r="F57" s="8">
        <v>2</v>
      </c>
      <c r="G57" s="7">
        <v>61.6</v>
      </c>
      <c r="H57" s="29">
        <f t="shared" si="9"/>
        <v>-96.000000000000014</v>
      </c>
      <c r="I57" s="7">
        <v>-2</v>
      </c>
      <c r="J57" s="8">
        <v>0</v>
      </c>
    </row>
    <row r="58" spans="1:10" x14ac:dyDescent="0.2">
      <c r="A58" s="12">
        <v>1.7</v>
      </c>
      <c r="B58" s="14">
        <v>0.5</v>
      </c>
      <c r="C58" s="8">
        <v>-0.75261336000000001</v>
      </c>
      <c r="D58" s="19">
        <v>100</v>
      </c>
      <c r="E58" s="7">
        <v>-4</v>
      </c>
      <c r="F58" s="8">
        <v>2</v>
      </c>
      <c r="G58" s="7">
        <v>71.2</v>
      </c>
      <c r="H58" s="29">
        <f t="shared" si="9"/>
        <v>-96.000000000000014</v>
      </c>
      <c r="I58" s="7">
        <v>-2</v>
      </c>
      <c r="J58" s="8">
        <v>0</v>
      </c>
    </row>
    <row r="59" spans="1:10" x14ac:dyDescent="0.2">
      <c r="A59" s="12">
        <v>1.8</v>
      </c>
      <c r="B59" s="14">
        <v>0.5</v>
      </c>
      <c r="C59" s="8">
        <v>-0.80965410400000004</v>
      </c>
      <c r="D59" s="19">
        <v>100</v>
      </c>
      <c r="E59" s="7">
        <v>-4</v>
      </c>
      <c r="F59" s="8">
        <v>2</v>
      </c>
      <c r="G59" s="7">
        <v>80.8</v>
      </c>
      <c r="H59" s="29">
        <f t="shared" si="9"/>
        <v>-95.999999999999943</v>
      </c>
      <c r="I59" s="7">
        <v>-2</v>
      </c>
      <c r="J59" s="8">
        <v>0</v>
      </c>
    </row>
    <row r="60" spans="1:10" x14ac:dyDescent="0.2">
      <c r="A60" s="12">
        <v>1.9</v>
      </c>
      <c r="B60" s="14">
        <v>0.5</v>
      </c>
      <c r="C60" s="8">
        <v>-0.85955297199999992</v>
      </c>
      <c r="D60" s="19">
        <v>100</v>
      </c>
      <c r="E60" s="7">
        <v>-4</v>
      </c>
      <c r="F60" s="8">
        <v>2</v>
      </c>
      <c r="G60" s="7">
        <v>90.4</v>
      </c>
      <c r="H60" s="29">
        <f t="shared" si="9"/>
        <v>-96.000000000000085</v>
      </c>
      <c r="I60" s="7">
        <v>-2</v>
      </c>
      <c r="J60" s="8">
        <v>0</v>
      </c>
    </row>
    <row r="61" spans="1:10" ht="17" thickBot="1" x14ac:dyDescent="0.25">
      <c r="A61" s="13">
        <v>2</v>
      </c>
      <c r="B61" s="23">
        <v>0.5</v>
      </c>
      <c r="C61" s="10">
        <v>-0.90211303199999993</v>
      </c>
      <c r="D61" s="20">
        <v>100</v>
      </c>
      <c r="E61" s="9">
        <v>-4</v>
      </c>
      <c r="F61" s="10">
        <v>2</v>
      </c>
      <c r="G61" s="9">
        <v>100</v>
      </c>
      <c r="H61" s="30">
        <f t="shared" si="9"/>
        <v>-95.999999999999943</v>
      </c>
      <c r="I61" s="9">
        <v>-2</v>
      </c>
      <c r="J61" s="10">
        <v>0</v>
      </c>
    </row>
  </sheetData>
  <mergeCells count="4">
    <mergeCell ref="B39:C39"/>
    <mergeCell ref="E39:F39"/>
    <mergeCell ref="G39:H39"/>
    <mergeCell ref="I39:J39"/>
  </mergeCells>
  <conditionalFormatting sqref="C41:C6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{DF73592B-52FD-334E-86E2-717460100557}</x14:id>
        </ext>
      </extLst>
    </cfRule>
  </conditionalFormatting>
  <conditionalFormatting sqref="C41:C6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{F191AA90-BD53-F744-85F2-7B995785E40A}</x14:id>
        </ext>
      </extLst>
    </cfRule>
  </conditionalFormatting>
  <conditionalFormatting sqref="H41:H6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{EA6C4A5B-35FB-5D4F-B9AC-2F63953C6BC1}</x14:id>
        </ext>
      </extLst>
    </cfRule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{21BC6AAC-352B-344D-B016-85B0D6B92A83}</x14:id>
        </ext>
      </extLst>
    </cfRule>
  </conditionalFormatting>
  <conditionalFormatting sqref="E41:E6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{24BA00D5-7AA7-1440-8BA7-9BB20FDA8C6A}</x14:id>
        </ext>
      </extLst>
    </cfRule>
    <cfRule type="dataBar" priority="7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{A8665659-661C-2C44-B829-596B87B84A34}</x14:id>
        </ext>
      </extLst>
    </cfRule>
  </conditionalFormatting>
  <conditionalFormatting sqref="F41:F6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{93E324C7-F6FF-1045-A456-2A5CAB9921A0}</x14:id>
        </ext>
      </extLst>
    </cfRule>
  </conditionalFormatting>
  <conditionalFormatting sqref="D41:D6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{12074A41-2FCD-6746-9BA8-272C7D207230}</x14:id>
        </ext>
      </extLst>
    </cfRule>
  </conditionalFormatting>
  <conditionalFormatting sqref="G41:G6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{C9A97172-8623-C240-BB46-40D8D62D208F}</x14:id>
        </ext>
      </extLst>
    </cfRule>
  </conditionalFormatting>
  <conditionalFormatting sqref="I41:J6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{EE44FE9D-4A1A-3440-B767-36DF5A4ABB83}</x14:id>
        </ext>
      </extLst>
    </cfRule>
  </conditionalFormatting>
  <conditionalFormatting sqref="B41:C6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{3D7F1802-FF42-7444-94AC-AA45E1ED391F}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73592B-52FD-334E-86E2-7174601005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C41:C61</xm:sqref>
        </x14:conditionalFormatting>
        <x14:conditionalFormatting xmlns:xm="http://schemas.microsoft.com/office/excel/2006/main">
          <x14:cfRule type="dataBar" id="{F191AA90-BD53-F744-85F2-7B995785E4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C41:C61</xm:sqref>
        </x14:conditionalFormatting>
        <x14:conditionalFormatting xmlns:xm="http://schemas.microsoft.com/office/excel/2006/main">
          <x14:cfRule type="dataBar" id="{EA6C4A5B-35FB-5D4F-B9AC-2F63953C6B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1BC6AAC-352B-344D-B016-85B0D6B92A83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H41:H61</xm:sqref>
        </x14:conditionalFormatting>
        <x14:conditionalFormatting xmlns:xm="http://schemas.microsoft.com/office/excel/2006/main">
          <x14:cfRule type="dataBar" id="{24BA00D5-7AA7-1440-8BA7-9BB20FDA8C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A8665659-661C-2C44-B829-596B87B84A34}">
            <x14:dataBar minLength="0" maxLength="100">
              <x14:cfvo type="autoMin"/>
              <x14:cfvo type="autoMax"/>
              <x14:negativeFillColor theme="7"/>
              <x14:axisColor rgb="FF000000"/>
            </x14:dataBar>
          </x14:cfRule>
          <xm:sqref>E41:E61</xm:sqref>
        </x14:conditionalFormatting>
        <x14:conditionalFormatting xmlns:xm="http://schemas.microsoft.com/office/excel/2006/main">
          <x14:cfRule type="dataBar" id="{93E324C7-F6FF-1045-A456-2A5CAB992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F41:F61</xm:sqref>
        </x14:conditionalFormatting>
        <x14:conditionalFormatting xmlns:xm="http://schemas.microsoft.com/office/excel/2006/main">
          <x14:cfRule type="dataBar" id="{12074A41-2FCD-6746-9BA8-272C7D2072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D41:D61</xm:sqref>
        </x14:conditionalFormatting>
        <x14:conditionalFormatting xmlns:xm="http://schemas.microsoft.com/office/excel/2006/main">
          <x14:cfRule type="dataBar" id="{C9A97172-8623-C240-BB46-40D8D62D20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G41:G61</xm:sqref>
        </x14:conditionalFormatting>
        <x14:conditionalFormatting xmlns:xm="http://schemas.microsoft.com/office/excel/2006/main">
          <x14:cfRule type="dataBar" id="{EE44FE9D-4A1A-3440-B767-36DF5A4ABB83}">
            <x14:dataBar minLength="0" maxLength="100">
              <x14:cfvo type="autoMin"/>
              <x14:cfvo type="autoMax"/>
              <x14:negativeFillColor theme="8"/>
              <x14:axisColor rgb="FF000000"/>
            </x14:dataBar>
          </x14:cfRule>
          <xm:sqref>I41:J61</xm:sqref>
        </x14:conditionalFormatting>
        <x14:conditionalFormatting xmlns:xm="http://schemas.microsoft.com/office/excel/2006/main">
          <x14:cfRule type="dataBar" id="{3D7F1802-FF42-7444-94AC-AA45E1ED39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B41:C61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2020-07-07T15:15:46Z</dcterms:created>
  <dcterms:modified xsi:type="dcterms:W3CDTF">2021-08-31T16:39:26Z</dcterms:modified>
</cp:coreProperties>
</file>