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bpw/projects/HERON/tests/integration_tests/mechanics/storage_func/"/>
    </mc:Choice>
  </mc:AlternateContent>
  <xr:revisionPtr revIDLastSave="0" documentId="13_ncr:1_{80181130-E4E0-E842-A703-CF1D6A99305E}" xr6:coauthVersionLast="47" xr6:coauthVersionMax="47" xr10:uidLastSave="{00000000-0000-0000-0000-000000000000}"/>
  <bookViews>
    <workbookView xWindow="45280" yWindow="14520" windowWidth="28800" windowHeight="17440" activeTab="1" xr2:uid="{D0FB268D-148C-FA40-8069-E11220FC7D23}"/>
  </bookViews>
  <sheets>
    <sheet name="Case 1" sheetId="2" r:id="rId1"/>
    <sheet name="Case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F11" i="2"/>
  <c r="F27" i="2" s="1"/>
  <c r="G11" i="2"/>
  <c r="G27" i="2" s="1"/>
  <c r="H11" i="2"/>
  <c r="H27" i="2" s="1"/>
  <c r="I11" i="2"/>
  <c r="I27" i="2" s="1"/>
  <c r="Q11" i="2"/>
  <c r="Q27" i="2" s="1"/>
  <c r="R11" i="2"/>
  <c r="R27" i="2" s="1"/>
  <c r="S11" i="2"/>
  <c r="S27" i="2" s="1"/>
  <c r="T11" i="2"/>
  <c r="T27" i="2" s="1"/>
  <c r="U11" i="2"/>
  <c r="U27" i="2" s="1"/>
  <c r="V11" i="2"/>
  <c r="V27" i="2" s="1"/>
  <c r="W11" i="2"/>
  <c r="W27" i="2" s="1"/>
  <c r="D11" i="2"/>
  <c r="D27" i="2" s="1"/>
  <c r="C11" i="2"/>
  <c r="C27" i="2" s="1"/>
  <c r="E27" i="2"/>
  <c r="C28" i="1"/>
  <c r="E11" i="1"/>
  <c r="E27" i="1" s="1"/>
  <c r="F11" i="1"/>
  <c r="F27" i="1" s="1"/>
  <c r="G11" i="1"/>
  <c r="G27" i="1" s="1"/>
  <c r="H11" i="1"/>
  <c r="H27" i="1" s="1"/>
  <c r="I11" i="1"/>
  <c r="I27" i="1" s="1"/>
  <c r="J11" i="1"/>
  <c r="J27" i="1" s="1"/>
  <c r="K11" i="1"/>
  <c r="K27" i="1" s="1"/>
  <c r="L11" i="1"/>
  <c r="L27" i="1" s="1"/>
  <c r="M11" i="1"/>
  <c r="M27" i="1" s="1"/>
  <c r="N11" i="1"/>
  <c r="N27" i="1" s="1"/>
  <c r="O11" i="1"/>
  <c r="O27" i="1" s="1"/>
  <c r="P11" i="1"/>
  <c r="P27" i="1" s="1"/>
  <c r="Q11" i="1"/>
  <c r="Q27" i="1" s="1"/>
  <c r="R11" i="1"/>
  <c r="R27" i="1" s="1"/>
  <c r="S11" i="1"/>
  <c r="S27" i="1" s="1"/>
  <c r="T11" i="1"/>
  <c r="T27" i="1" s="1"/>
  <c r="U11" i="1"/>
  <c r="U27" i="1" s="1"/>
  <c r="V11" i="1"/>
  <c r="V27" i="1" s="1"/>
  <c r="W11" i="1"/>
  <c r="W27" i="1" s="1"/>
  <c r="D11" i="1"/>
  <c r="D27" i="1" s="1"/>
  <c r="C11" i="1"/>
  <c r="C27" i="1" s="1"/>
  <c r="M11" i="2" l="1"/>
  <c r="M27" i="2" s="1"/>
  <c r="K11" i="2"/>
  <c r="K27" i="2" s="1"/>
  <c r="J11" i="2"/>
  <c r="J27" i="2" s="1"/>
  <c r="L11" i="2"/>
  <c r="L27" i="2" s="1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W21" i="2"/>
  <c r="W22" i="2" s="1"/>
  <c r="V21" i="2"/>
  <c r="V22" i="2" s="1"/>
  <c r="U21" i="2"/>
  <c r="U22" i="2" s="1"/>
  <c r="T21" i="2"/>
  <c r="T22" i="2" s="1"/>
  <c r="S21" i="2"/>
  <c r="S22" i="2" s="1"/>
  <c r="R21" i="2"/>
  <c r="R22" i="2" s="1"/>
  <c r="Q21" i="2"/>
  <c r="Q22" i="2" s="1"/>
  <c r="P21" i="2"/>
  <c r="P22" i="2" s="1"/>
  <c r="O21" i="2"/>
  <c r="O22" i="2" s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G21" i="2"/>
  <c r="G22" i="2" s="1"/>
  <c r="G26" i="2" s="1"/>
  <c r="F21" i="2"/>
  <c r="F22" i="2" s="1"/>
  <c r="F26" i="2" s="1"/>
  <c r="E21" i="2"/>
  <c r="E22" i="2" s="1"/>
  <c r="E26" i="2" s="1"/>
  <c r="D21" i="2"/>
  <c r="D22" i="2" s="1"/>
  <c r="C21" i="2"/>
  <c r="C22" i="2" s="1"/>
  <c r="Y20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Y17" i="2"/>
  <c r="Y16" i="2"/>
  <c r="Y14" i="2"/>
  <c r="Y13" i="2"/>
  <c r="Y8" i="2"/>
  <c r="Y6" i="2"/>
  <c r="Y8" i="1"/>
  <c r="Y13" i="1"/>
  <c r="Y14" i="1"/>
  <c r="Y16" i="1"/>
  <c r="Y17" i="1"/>
  <c r="Y20" i="1"/>
  <c r="Y6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C18" i="1"/>
  <c r="G22" i="1"/>
  <c r="G26" i="1" s="1"/>
  <c r="I22" i="1"/>
  <c r="I26" i="1" s="1"/>
  <c r="R22" i="1"/>
  <c r="R26" i="1" s="1"/>
  <c r="S22" i="1"/>
  <c r="S26" i="1" s="1"/>
  <c r="U22" i="1"/>
  <c r="U26" i="1" s="1"/>
  <c r="D21" i="1"/>
  <c r="D22" i="1" s="1"/>
  <c r="E21" i="1"/>
  <c r="E22" i="1" s="1"/>
  <c r="F21" i="1"/>
  <c r="F22" i="1" s="1"/>
  <c r="F26" i="1" s="1"/>
  <c r="G21" i="1"/>
  <c r="H21" i="1"/>
  <c r="H22" i="1" s="1"/>
  <c r="H26" i="1" s="1"/>
  <c r="I21" i="1"/>
  <c r="J21" i="1"/>
  <c r="J22" i="1" s="1"/>
  <c r="J26" i="1" s="1"/>
  <c r="K21" i="1"/>
  <c r="K22" i="1" s="1"/>
  <c r="K26" i="1" s="1"/>
  <c r="L21" i="1"/>
  <c r="L22" i="1" s="1"/>
  <c r="L26" i="1" s="1"/>
  <c r="M21" i="1"/>
  <c r="M22" i="1" s="1"/>
  <c r="M26" i="1" s="1"/>
  <c r="N21" i="1"/>
  <c r="N22" i="1" s="1"/>
  <c r="N26" i="1" s="1"/>
  <c r="O21" i="1"/>
  <c r="O22" i="1" s="1"/>
  <c r="P21" i="1"/>
  <c r="P22" i="1" s="1"/>
  <c r="Q21" i="1"/>
  <c r="Q22" i="1" s="1"/>
  <c r="R21" i="1"/>
  <c r="S21" i="1"/>
  <c r="T21" i="1"/>
  <c r="T22" i="1" s="1"/>
  <c r="T26" i="1" s="1"/>
  <c r="U21" i="1"/>
  <c r="V21" i="1"/>
  <c r="V22" i="1" s="1"/>
  <c r="V26" i="1" s="1"/>
  <c r="W21" i="1"/>
  <c r="W22" i="1" s="1"/>
  <c r="W26" i="1" s="1"/>
  <c r="C21" i="1"/>
  <c r="C22" i="1" s="1"/>
  <c r="N26" i="2" l="1"/>
  <c r="N11" i="2"/>
  <c r="N27" i="2" s="1"/>
  <c r="E26" i="1"/>
  <c r="D26" i="1"/>
  <c r="C26" i="2"/>
  <c r="O26" i="2"/>
  <c r="Q26" i="1"/>
  <c r="P26" i="1"/>
  <c r="D26" i="2"/>
  <c r="Y18" i="1"/>
  <c r="Y28" i="1"/>
  <c r="Y27" i="1"/>
  <c r="R26" i="2"/>
  <c r="Q26" i="2"/>
  <c r="P26" i="2"/>
  <c r="J26" i="2"/>
  <c r="I26" i="2"/>
  <c r="C26" i="1"/>
  <c r="Y22" i="1"/>
  <c r="M26" i="2"/>
  <c r="Y21" i="1"/>
  <c r="S26" i="2"/>
  <c r="U26" i="2"/>
  <c r="Y18" i="2"/>
  <c r="V26" i="2"/>
  <c r="O26" i="1"/>
  <c r="W26" i="2"/>
  <c r="L26" i="2"/>
  <c r="K26" i="2"/>
  <c r="T26" i="2"/>
  <c r="Y28" i="2"/>
  <c r="Y22" i="2"/>
  <c r="H26" i="2"/>
  <c r="Y21" i="2"/>
  <c r="O11" i="2" l="1"/>
  <c r="O27" i="2" s="1"/>
  <c r="P11" i="2"/>
  <c r="P27" i="2" s="1"/>
  <c r="Y26" i="2"/>
  <c r="D35" i="2" s="1"/>
  <c r="Y26" i="1"/>
  <c r="Y27" i="2" l="1"/>
  <c r="C35" i="2"/>
  <c r="E35" i="2"/>
  <c r="E35" i="1"/>
  <c r="D35" i="1"/>
  <c r="C35" i="1"/>
  <c r="B36" i="1" s="1"/>
  <c r="B36" i="2" l="1"/>
</calcChain>
</file>

<file path=xl/sharedStrings.xml><?xml version="1.0" encoding="utf-8"?>
<sst xmlns="http://schemas.openxmlformats.org/spreadsheetml/2006/main" count="79" uniqueCount="34">
  <si>
    <t>ARMA Signal</t>
  </si>
  <si>
    <t>time</t>
  </si>
  <si>
    <t>steamer</t>
  </si>
  <si>
    <t>steam</t>
  </si>
  <si>
    <t>signal</t>
  </si>
  <si>
    <t>price</t>
  </si>
  <si>
    <t>generator</t>
  </si>
  <si>
    <t>electricity</t>
  </si>
  <si>
    <t>e fixed market</t>
  </si>
  <si>
    <t>e flex market</t>
  </si>
  <si>
    <t>cashflow</t>
  </si>
  <si>
    <t>TOTAL</t>
  </si>
  <si>
    <t>HOURLY TOTAL</t>
  </si>
  <si>
    <t>All years are the same.</t>
  </si>
  <si>
    <t>CashFlows</t>
  </si>
  <si>
    <t>Year 1</t>
  </si>
  <si>
    <t>Year 0</t>
  </si>
  <si>
    <t>Year 2</t>
  </si>
  <si>
    <t>Year 3</t>
  </si>
  <si>
    <t>YEAR 1</t>
  </si>
  <si>
    <t>YEARS 2-3</t>
  </si>
  <si>
    <t>Not Discounted</t>
  </si>
  <si>
    <t>Discount Rate:</t>
  </si>
  <si>
    <t>NPV</t>
  </si>
  <si>
    <t>CASE VARIABLES</t>
  </si>
  <si>
    <t>VALUE</t>
  </si>
  <si>
    <t>steamer capacity</t>
  </si>
  <si>
    <t>steam storage</t>
  </si>
  <si>
    <t>level</t>
  </si>
  <si>
    <t>production</t>
  </si>
  <si>
    <t>NOTE this isn't a unique solution; flexible use of the storage can result in numerous solutions that are equally profitable.</t>
  </si>
  <si>
    <t>activity</t>
  </si>
  <si>
    <t>storage capacity</t>
  </si>
  <si>
    <t>Note the Steamer is making more steam than the Generator can possibly convert into electricity. The Storage is used to mitigate large expenses in the end of the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</si>
</sst>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8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9901-C9EE-9948-846C-E17303C6B6B5}">
  <dimension ref="A1:Y36"/>
  <sheetViews>
    <sheetView workbookViewId="0">
      <selection activeCell="C27" sqref="C27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</row>
    <row r="2" spans="1:25" x14ac:dyDescent="0.2">
      <c r="A2" t="s">
        <v>25</v>
      </c>
      <c r="B2">
        <v>1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Y8">
        <f t="shared" ref="Y8:Y22" si="0">SUM(C8:W8)</f>
        <v>21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5" x14ac:dyDescent="0.2">
      <c r="A10" t="s">
        <v>27</v>
      </c>
      <c r="B10" s="6" t="s">
        <v>28</v>
      </c>
      <c r="C10" s="6">
        <v>1.1000000000000001</v>
      </c>
      <c r="D10" s="6">
        <v>1.2</v>
      </c>
      <c r="E10" s="6">
        <v>1.3</v>
      </c>
      <c r="F10" s="6">
        <v>1.4</v>
      </c>
      <c r="G10" s="6">
        <v>1.5</v>
      </c>
      <c r="H10" s="6">
        <v>1.5</v>
      </c>
      <c r="I10" s="6">
        <v>1.5</v>
      </c>
      <c r="J10" s="6">
        <v>1.5</v>
      </c>
      <c r="K10" s="6">
        <v>1.5</v>
      </c>
      <c r="L10" s="6">
        <v>1.5</v>
      </c>
      <c r="M10" s="6">
        <v>1.5</v>
      </c>
      <c r="N10" s="6">
        <v>1.5</v>
      </c>
      <c r="O10" s="6">
        <v>1.5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/>
    </row>
    <row r="11" spans="1:25" x14ac:dyDescent="0.2">
      <c r="A11">
        <v>1</v>
      </c>
      <c r="B11" s="6" t="s">
        <v>29</v>
      </c>
      <c r="C11" s="6">
        <f>-(C10-A11)/0.1</f>
        <v>-1.0000000000000009</v>
      </c>
      <c r="D11" s="6">
        <f>-(D10-C10)/0.1</f>
        <v>-0.99999999999999867</v>
      </c>
      <c r="E11" s="6">
        <f t="shared" ref="E11:W11" si="1">-(E10-D10)/0.1</f>
        <v>-1.0000000000000009</v>
      </c>
      <c r="F11" s="6">
        <f t="shared" si="1"/>
        <v>-0.99999999999999867</v>
      </c>
      <c r="G11" s="6">
        <f t="shared" si="1"/>
        <v>-1.0000000000000009</v>
      </c>
      <c r="H11" s="6">
        <f t="shared" si="1"/>
        <v>0</v>
      </c>
      <c r="I11" s="6">
        <f t="shared" si="1"/>
        <v>0</v>
      </c>
      <c r="J11" s="6">
        <f t="shared" si="1"/>
        <v>0</v>
      </c>
      <c r="K11" s="6">
        <f t="shared" si="1"/>
        <v>0</v>
      </c>
      <c r="L11" s="6">
        <f t="shared" si="1"/>
        <v>0</v>
      </c>
      <c r="M11" s="6">
        <f t="shared" si="1"/>
        <v>0</v>
      </c>
      <c r="N11" s="6">
        <f t="shared" si="1"/>
        <v>0</v>
      </c>
      <c r="O11" s="6">
        <f t="shared" si="1"/>
        <v>0</v>
      </c>
      <c r="P11" s="6">
        <f t="shared" si="1"/>
        <v>15</v>
      </c>
      <c r="Q11" s="6">
        <f t="shared" si="1"/>
        <v>0</v>
      </c>
      <c r="R11" s="6">
        <f t="shared" si="1"/>
        <v>0</v>
      </c>
      <c r="S11" s="6">
        <f t="shared" si="1"/>
        <v>0</v>
      </c>
      <c r="T11" s="6">
        <f t="shared" si="1"/>
        <v>0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/>
    </row>
    <row r="12" spans="1:25" x14ac:dyDescent="0.2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5" x14ac:dyDescent="0.2">
      <c r="A13" t="s">
        <v>6</v>
      </c>
      <c r="B13" s="2" t="s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-1</v>
      </c>
      <c r="I13" s="2">
        <v>-1</v>
      </c>
      <c r="J13" s="2">
        <v>-1</v>
      </c>
      <c r="K13" s="2">
        <v>-1</v>
      </c>
      <c r="L13" s="2">
        <v>-1</v>
      </c>
      <c r="M13" s="2">
        <v>-1</v>
      </c>
      <c r="N13" s="2">
        <v>-1</v>
      </c>
      <c r="O13" s="2">
        <v>-1</v>
      </c>
      <c r="P13" s="2">
        <v>-16</v>
      </c>
      <c r="Q13" s="2">
        <v>-1</v>
      </c>
      <c r="R13" s="2">
        <v>-1</v>
      </c>
      <c r="S13" s="2">
        <v>-1</v>
      </c>
      <c r="T13" s="2">
        <v>-1</v>
      </c>
      <c r="U13" s="2">
        <v>-1</v>
      </c>
      <c r="V13" s="2">
        <v>-1</v>
      </c>
      <c r="W13" s="2">
        <v>-1</v>
      </c>
      <c r="Y13">
        <f t="shared" si="0"/>
        <v>-31</v>
      </c>
    </row>
    <row r="14" spans="1:25" x14ac:dyDescent="0.2">
      <c r="B14" s="1" t="s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  <c r="N14" s="1">
        <v>0.5</v>
      </c>
      <c r="O14" s="1">
        <v>0.5</v>
      </c>
      <c r="P14" s="1">
        <v>8</v>
      </c>
      <c r="Q14" s="1">
        <v>0.5</v>
      </c>
      <c r="R14" s="1">
        <v>0.5</v>
      </c>
      <c r="S14" s="1">
        <v>0.5</v>
      </c>
      <c r="T14" s="1">
        <v>0.5</v>
      </c>
      <c r="U14" s="1">
        <v>0.5</v>
      </c>
      <c r="V14" s="1">
        <v>0.5</v>
      </c>
      <c r="W14" s="1">
        <v>0.5</v>
      </c>
      <c r="Y14">
        <f t="shared" si="0"/>
        <v>15.5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-0.5</v>
      </c>
      <c r="I16" s="1">
        <v>-0.5</v>
      </c>
      <c r="J16" s="1">
        <v>-0.5</v>
      </c>
      <c r="K16" s="1">
        <v>-0.5</v>
      </c>
      <c r="L16" s="1">
        <v>-0.5</v>
      </c>
      <c r="M16" s="1">
        <v>-0.5</v>
      </c>
      <c r="N16" s="1">
        <v>-0.5</v>
      </c>
      <c r="O16" s="1">
        <v>-0.5</v>
      </c>
      <c r="P16" s="1">
        <v>-2</v>
      </c>
      <c r="Q16" s="1">
        <v>-0.5</v>
      </c>
      <c r="R16" s="1">
        <v>-0.5</v>
      </c>
      <c r="S16" s="1">
        <v>-0.5</v>
      </c>
      <c r="T16" s="1">
        <v>-0.5</v>
      </c>
      <c r="U16" s="1">
        <v>-0.5</v>
      </c>
      <c r="V16" s="1">
        <v>-0.5</v>
      </c>
      <c r="W16" s="1">
        <v>-0.5</v>
      </c>
      <c r="Y16">
        <f t="shared" si="0"/>
        <v>-9.5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0.25</v>
      </c>
      <c r="I18" s="4">
        <f t="shared" si="2"/>
        <v>0.25</v>
      </c>
      <c r="J18" s="4">
        <f t="shared" si="2"/>
        <v>0.25</v>
      </c>
      <c r="K18" s="4">
        <f t="shared" si="2"/>
        <v>0.25</v>
      </c>
      <c r="L18" s="4">
        <f t="shared" si="2"/>
        <v>0.25</v>
      </c>
      <c r="M18" s="4">
        <f t="shared" si="2"/>
        <v>0.25</v>
      </c>
      <c r="N18" s="4">
        <f t="shared" si="2"/>
        <v>0.25</v>
      </c>
      <c r="O18" s="4">
        <f t="shared" si="2"/>
        <v>0.25</v>
      </c>
      <c r="P18" s="4">
        <f t="shared" si="2"/>
        <v>1</v>
      </c>
      <c r="Q18" s="4">
        <f t="shared" si="2"/>
        <v>0.25</v>
      </c>
      <c r="R18" s="4">
        <f t="shared" si="2"/>
        <v>0.25</v>
      </c>
      <c r="S18" s="4">
        <f t="shared" si="2"/>
        <v>0.25</v>
      </c>
      <c r="T18" s="4">
        <f t="shared" si="2"/>
        <v>0.25</v>
      </c>
      <c r="U18" s="4">
        <f t="shared" si="2"/>
        <v>0.25</v>
      </c>
      <c r="V18" s="4">
        <f t="shared" si="2"/>
        <v>0.25</v>
      </c>
      <c r="W18" s="4">
        <f t="shared" si="2"/>
        <v>0.25</v>
      </c>
      <c r="Y18">
        <f t="shared" si="0"/>
        <v>4.75</v>
      </c>
    </row>
    <row r="20" spans="1:25" x14ac:dyDescent="0.2">
      <c r="A20" t="s">
        <v>9</v>
      </c>
      <c r="B20" s="1" t="s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-6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Y20">
        <f t="shared" si="0"/>
        <v>-6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3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3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0</v>
      </c>
      <c r="D22" s="4">
        <f t="shared" ref="D22:W22" si="4">D21*D20*-1</f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0</v>
      </c>
      <c r="I22" s="4">
        <f t="shared" si="4"/>
        <v>0</v>
      </c>
      <c r="J22" s="4">
        <f t="shared" si="4"/>
        <v>0</v>
      </c>
      <c r="K22" s="4">
        <f t="shared" si="4"/>
        <v>0</v>
      </c>
      <c r="L22" s="4">
        <f t="shared" si="4"/>
        <v>0</v>
      </c>
      <c r="M22" s="4">
        <f t="shared" si="4"/>
        <v>0</v>
      </c>
      <c r="N22" s="4">
        <f t="shared" si="4"/>
        <v>0</v>
      </c>
      <c r="O22" s="4">
        <f t="shared" si="4"/>
        <v>0</v>
      </c>
      <c r="P22" s="4">
        <f t="shared" si="4"/>
        <v>-2.7476235239999998</v>
      </c>
      <c r="Q22" s="4">
        <f t="shared" si="4"/>
        <v>0</v>
      </c>
      <c r="R22" s="4">
        <f t="shared" si="4"/>
        <v>0</v>
      </c>
      <c r="S22" s="4">
        <f t="shared" si="4"/>
        <v>0</v>
      </c>
      <c r="T22" s="4">
        <f t="shared" si="4"/>
        <v>0</v>
      </c>
      <c r="U22" s="4">
        <f t="shared" si="4"/>
        <v>0</v>
      </c>
      <c r="V22" s="4">
        <f t="shared" si="4"/>
        <v>0</v>
      </c>
      <c r="W22" s="4">
        <f t="shared" si="4"/>
        <v>0</v>
      </c>
      <c r="Y22">
        <f t="shared" si="0"/>
        <v>-2.7476235239999998</v>
      </c>
    </row>
    <row r="26" spans="1:25" x14ac:dyDescent="0.2">
      <c r="A26" t="s">
        <v>12</v>
      </c>
      <c r="B26" t="s">
        <v>10</v>
      </c>
      <c r="C26">
        <f t="shared" ref="C26:W26" si="5">C22+C18</f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0.25</v>
      </c>
      <c r="I26">
        <f t="shared" si="5"/>
        <v>0.25</v>
      </c>
      <c r="J26">
        <f t="shared" si="5"/>
        <v>0.25</v>
      </c>
      <c r="K26">
        <f t="shared" si="5"/>
        <v>0.25</v>
      </c>
      <c r="L26">
        <f t="shared" si="5"/>
        <v>0.25</v>
      </c>
      <c r="M26">
        <f t="shared" si="5"/>
        <v>0.25</v>
      </c>
      <c r="N26">
        <f t="shared" si="5"/>
        <v>0.25</v>
      </c>
      <c r="O26">
        <f t="shared" si="5"/>
        <v>0.25</v>
      </c>
      <c r="P26">
        <f t="shared" si="5"/>
        <v>-1.7476235239999998</v>
      </c>
      <c r="Q26">
        <f t="shared" si="5"/>
        <v>0.25</v>
      </c>
      <c r="R26">
        <f t="shared" si="5"/>
        <v>0.25</v>
      </c>
      <c r="S26">
        <f t="shared" si="5"/>
        <v>0.25</v>
      </c>
      <c r="T26">
        <f t="shared" si="5"/>
        <v>0.25</v>
      </c>
      <c r="U26">
        <f t="shared" si="5"/>
        <v>0.25</v>
      </c>
      <c r="V26">
        <f t="shared" si="5"/>
        <v>0.25</v>
      </c>
      <c r="W26">
        <f t="shared" si="5"/>
        <v>0.25</v>
      </c>
      <c r="Y26">
        <f t="shared" ref="Y26:Y28" si="6">SUM(C26:W26)</f>
        <v>2.0023764760000002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0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0</v>
      </c>
    </row>
    <row r="31" spans="1:25" x14ac:dyDescent="0.2">
      <c r="A31" t="s">
        <v>20</v>
      </c>
      <c r="B31" t="s">
        <v>13</v>
      </c>
      <c r="J31" t="s">
        <v>30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2.0023764760000002</v>
      </c>
      <c r="D35">
        <f>Y26</f>
        <v>2.0023764760000002</v>
      </c>
      <c r="E35">
        <f>Y26</f>
        <v>2.0023764760000002</v>
      </c>
      <c r="G35">
        <v>0.08</v>
      </c>
    </row>
    <row r="36" spans="1:7" x14ac:dyDescent="0.2">
      <c r="A36" t="s">
        <v>23</v>
      </c>
      <c r="B36" s="5">
        <f>NPV(G35,C35:E35) + B35</f>
        <v>5.1603183836356239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9E27-8097-774F-8230-3D9ED6209ECF}">
  <dimension ref="A1:Y36"/>
  <sheetViews>
    <sheetView tabSelected="1" workbookViewId="0">
      <selection activeCell="H3" sqref="H3"/>
    </sheetView>
  </sheetViews>
  <sheetFormatPr baseColWidth="10" defaultRowHeight="16" x14ac:dyDescent="0.2"/>
  <cols>
    <col min="1" max="1" width="15.33203125" customWidth="1"/>
    <col min="2" max="2" width="12.6640625" customWidth="1"/>
    <col min="24" max="24" width="3.6640625" customWidth="1"/>
  </cols>
  <sheetData>
    <row r="1" spans="1:25" x14ac:dyDescent="0.2">
      <c r="A1" t="s">
        <v>24</v>
      </c>
      <c r="B1" t="s">
        <v>26</v>
      </c>
      <c r="D1" t="s">
        <v>32</v>
      </c>
    </row>
    <row r="2" spans="1:25" x14ac:dyDescent="0.2">
      <c r="A2" t="s">
        <v>25</v>
      </c>
      <c r="B2">
        <v>100</v>
      </c>
      <c r="D2">
        <v>100</v>
      </c>
    </row>
    <row r="4" spans="1:25" x14ac:dyDescent="0.2">
      <c r="A4" t="s">
        <v>19</v>
      </c>
    </row>
    <row r="5" spans="1:25" x14ac:dyDescent="0.2">
      <c r="A5" t="s">
        <v>1</v>
      </c>
      <c r="C5">
        <v>0</v>
      </c>
      <c r="D5">
        <v>0.1</v>
      </c>
      <c r="E5">
        <v>0.2</v>
      </c>
      <c r="F5">
        <v>0.3</v>
      </c>
      <c r="G5">
        <v>0.4</v>
      </c>
      <c r="H5">
        <v>0.5</v>
      </c>
      <c r="I5">
        <v>0.6</v>
      </c>
      <c r="J5">
        <v>0.7</v>
      </c>
      <c r="K5">
        <v>0.8</v>
      </c>
      <c r="L5">
        <v>0.9</v>
      </c>
      <c r="M5">
        <v>1</v>
      </c>
      <c r="N5">
        <v>1.1000000000000001</v>
      </c>
      <c r="O5">
        <v>1.2</v>
      </c>
      <c r="P5">
        <v>1.3</v>
      </c>
      <c r="Q5">
        <v>1.4</v>
      </c>
      <c r="R5">
        <v>1.5</v>
      </c>
      <c r="S5">
        <v>1.6</v>
      </c>
      <c r="T5">
        <v>1.7</v>
      </c>
      <c r="U5">
        <v>1.8</v>
      </c>
      <c r="V5">
        <v>1.9</v>
      </c>
      <c r="W5">
        <v>2</v>
      </c>
      <c r="Y5" t="s">
        <v>11</v>
      </c>
    </row>
    <row r="6" spans="1:25" x14ac:dyDescent="0.2">
      <c r="A6" t="s">
        <v>0</v>
      </c>
      <c r="B6" s="3" t="s">
        <v>4</v>
      </c>
      <c r="C6" s="3">
        <v>0</v>
      </c>
      <c r="D6" s="3">
        <v>6.2790520000000002E-2</v>
      </c>
      <c r="E6" s="3">
        <v>0.12533323399999999</v>
      </c>
      <c r="F6" s="3">
        <v>0.18738131499999999</v>
      </c>
      <c r="G6" s="3">
        <v>0.248689887</v>
      </c>
      <c r="H6" s="3">
        <v>0.30901699399999999</v>
      </c>
      <c r="I6" s="3">
        <v>0.36812455300000002</v>
      </c>
      <c r="J6" s="3">
        <v>0.42577929199999998</v>
      </c>
      <c r="K6" s="3">
        <v>0.48175367400000002</v>
      </c>
      <c r="L6" s="3">
        <v>0.53582679499999997</v>
      </c>
      <c r="M6" s="3">
        <v>0.58778525199999998</v>
      </c>
      <c r="N6" s="3">
        <v>0.63742399000000005</v>
      </c>
      <c r="O6" s="3">
        <v>0.68454710600000002</v>
      </c>
      <c r="P6" s="3">
        <v>0.72896862699999998</v>
      </c>
      <c r="Q6" s="3">
        <v>0.77051324300000001</v>
      </c>
      <c r="R6" s="3">
        <v>0.80901699400000004</v>
      </c>
      <c r="S6" s="3">
        <v>0.84432792599999995</v>
      </c>
      <c r="T6" s="3">
        <v>0.87630668</v>
      </c>
      <c r="U6" s="3">
        <v>0.90482705200000002</v>
      </c>
      <c r="V6" s="3">
        <v>0.92977648599999996</v>
      </c>
      <c r="W6" s="3">
        <v>0.95105651599999996</v>
      </c>
      <c r="Y6">
        <f>SUM(C6:W6)</f>
        <v>11.469246136000001</v>
      </c>
    </row>
    <row r="8" spans="1:25" x14ac:dyDescent="0.2">
      <c r="A8" t="s">
        <v>2</v>
      </c>
      <c r="B8" s="2" t="s">
        <v>3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2">
        <v>100</v>
      </c>
      <c r="T8" s="2">
        <v>100</v>
      </c>
      <c r="U8" s="2">
        <v>100</v>
      </c>
      <c r="V8" s="2">
        <v>100</v>
      </c>
      <c r="W8" s="2">
        <v>100</v>
      </c>
      <c r="Y8">
        <f t="shared" ref="Y8:Y22" si="0">SUM(C8:W8)</f>
        <v>2100</v>
      </c>
    </row>
    <row r="9" spans="1:25" x14ac:dyDescent="0.2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5" x14ac:dyDescent="0.2">
      <c r="A10" t="s">
        <v>27</v>
      </c>
      <c r="B10" s="6" t="s">
        <v>28</v>
      </c>
      <c r="C10" s="6">
        <v>11</v>
      </c>
      <c r="D10" s="6">
        <v>21</v>
      </c>
      <c r="E10" s="6">
        <v>31</v>
      </c>
      <c r="F10" s="6">
        <v>41</v>
      </c>
      <c r="G10" s="6">
        <v>51</v>
      </c>
      <c r="H10" s="6">
        <v>51</v>
      </c>
      <c r="I10" s="6">
        <v>51</v>
      </c>
      <c r="J10" s="6">
        <v>51</v>
      </c>
      <c r="K10" s="6">
        <v>51</v>
      </c>
      <c r="L10" s="6">
        <v>51</v>
      </c>
      <c r="M10" s="6">
        <v>51</v>
      </c>
      <c r="N10" s="6">
        <v>51</v>
      </c>
      <c r="O10" s="6">
        <v>51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</row>
    <row r="11" spans="1:25" x14ac:dyDescent="0.2">
      <c r="A11">
        <v>1</v>
      </c>
      <c r="B11" s="6" t="s">
        <v>31</v>
      </c>
      <c r="C11" s="6">
        <f>-(C10-A11)/0.1</f>
        <v>-100</v>
      </c>
      <c r="D11" s="6">
        <f>-(D10-C10)/0.1</f>
        <v>-100</v>
      </c>
      <c r="E11" s="6">
        <f t="shared" ref="E11:W11" si="1">-(E10-D10)/0.1</f>
        <v>-100</v>
      </c>
      <c r="F11" s="6">
        <f t="shared" si="1"/>
        <v>-100</v>
      </c>
      <c r="G11" s="6">
        <f t="shared" si="1"/>
        <v>-100</v>
      </c>
      <c r="H11" s="6">
        <f t="shared" si="1"/>
        <v>0</v>
      </c>
      <c r="I11" s="6">
        <f t="shared" si="1"/>
        <v>0</v>
      </c>
      <c r="J11" s="6">
        <f t="shared" si="1"/>
        <v>0</v>
      </c>
      <c r="K11" s="6">
        <f t="shared" si="1"/>
        <v>0</v>
      </c>
      <c r="L11" s="6">
        <f t="shared" si="1"/>
        <v>0</v>
      </c>
      <c r="M11" s="6">
        <f t="shared" si="1"/>
        <v>0</v>
      </c>
      <c r="N11" s="6">
        <f t="shared" si="1"/>
        <v>0</v>
      </c>
      <c r="O11" s="6">
        <f t="shared" si="1"/>
        <v>0</v>
      </c>
      <c r="P11" s="6">
        <f t="shared" si="1"/>
        <v>510</v>
      </c>
      <c r="Q11" s="6">
        <f t="shared" si="1"/>
        <v>0</v>
      </c>
      <c r="R11" s="6">
        <f t="shared" si="1"/>
        <v>0</v>
      </c>
      <c r="S11" s="6">
        <f t="shared" si="1"/>
        <v>0</v>
      </c>
      <c r="T11" s="6">
        <f t="shared" si="1"/>
        <v>0</v>
      </c>
      <c r="U11" s="6">
        <f t="shared" si="1"/>
        <v>0</v>
      </c>
      <c r="V11" s="6">
        <f t="shared" si="1"/>
        <v>0</v>
      </c>
      <c r="W11" s="6">
        <f t="shared" si="1"/>
        <v>0</v>
      </c>
    </row>
    <row r="13" spans="1:25" x14ac:dyDescent="0.2">
      <c r="A13" t="s">
        <v>6</v>
      </c>
      <c r="B13" s="2" t="s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-100</v>
      </c>
      <c r="I13" s="2">
        <v>-100</v>
      </c>
      <c r="J13" s="2">
        <v>-100</v>
      </c>
      <c r="K13" s="2">
        <v>-100</v>
      </c>
      <c r="L13" s="2">
        <v>-100</v>
      </c>
      <c r="M13" s="2">
        <v>-100</v>
      </c>
      <c r="N13" s="2">
        <v>-100</v>
      </c>
      <c r="O13" s="2">
        <v>-100</v>
      </c>
      <c r="P13" s="2">
        <v>-610</v>
      </c>
      <c r="Q13" s="2">
        <v>-100</v>
      </c>
      <c r="R13" s="2">
        <v>-100</v>
      </c>
      <c r="S13" s="2">
        <v>-100</v>
      </c>
      <c r="T13" s="2">
        <v>-100</v>
      </c>
      <c r="U13" s="2">
        <v>-100</v>
      </c>
      <c r="V13" s="2">
        <v>-100</v>
      </c>
      <c r="W13" s="2">
        <v>-100</v>
      </c>
      <c r="Y13">
        <f t="shared" si="0"/>
        <v>-2110</v>
      </c>
    </row>
    <row r="14" spans="1:25" x14ac:dyDescent="0.2">
      <c r="B14" s="1" t="s">
        <v>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  <c r="M14" s="1">
        <v>50</v>
      </c>
      <c r="N14" s="1">
        <v>50</v>
      </c>
      <c r="O14" s="1">
        <v>50</v>
      </c>
      <c r="P14" s="1">
        <v>305</v>
      </c>
      <c r="Q14" s="1">
        <v>50</v>
      </c>
      <c r="R14" s="1">
        <v>50</v>
      </c>
      <c r="S14" s="1">
        <v>50</v>
      </c>
      <c r="T14" s="1">
        <v>50</v>
      </c>
      <c r="U14" s="1">
        <v>50</v>
      </c>
      <c r="V14" s="1">
        <v>50</v>
      </c>
      <c r="W14" s="1">
        <v>50</v>
      </c>
      <c r="Y14">
        <f t="shared" si="0"/>
        <v>1055</v>
      </c>
    </row>
    <row r="16" spans="1:25" x14ac:dyDescent="0.2">
      <c r="A16" t="s">
        <v>8</v>
      </c>
      <c r="B16" s="1" t="s">
        <v>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-2</v>
      </c>
      <c r="I16" s="1">
        <v>-2</v>
      </c>
      <c r="J16" s="1">
        <v>-2</v>
      </c>
      <c r="K16" s="1">
        <v>-2</v>
      </c>
      <c r="L16" s="1">
        <v>-2</v>
      </c>
      <c r="M16" s="1">
        <v>-2</v>
      </c>
      <c r="N16" s="1">
        <v>-2</v>
      </c>
      <c r="O16" s="1">
        <v>-2</v>
      </c>
      <c r="P16" s="1">
        <v>-2</v>
      </c>
      <c r="Q16" s="1">
        <v>-2</v>
      </c>
      <c r="R16" s="1">
        <v>-2</v>
      </c>
      <c r="S16" s="1">
        <v>-2</v>
      </c>
      <c r="T16" s="1">
        <v>-2</v>
      </c>
      <c r="U16" s="1">
        <v>-2</v>
      </c>
      <c r="V16" s="1">
        <v>-2</v>
      </c>
      <c r="W16" s="1">
        <v>-2</v>
      </c>
      <c r="Y16">
        <f t="shared" si="0"/>
        <v>-32</v>
      </c>
    </row>
    <row r="17" spans="1:25" x14ac:dyDescent="0.2">
      <c r="B17" s="3" t="s">
        <v>5</v>
      </c>
      <c r="C17" s="3">
        <v>0.5</v>
      </c>
      <c r="D17" s="3">
        <v>0.5</v>
      </c>
      <c r="E17" s="3">
        <v>0.5</v>
      </c>
      <c r="F17" s="3">
        <v>0.5</v>
      </c>
      <c r="G17" s="3">
        <v>0.5</v>
      </c>
      <c r="H17" s="3">
        <v>0.5</v>
      </c>
      <c r="I17" s="3">
        <v>0.5</v>
      </c>
      <c r="J17" s="3">
        <v>0.5</v>
      </c>
      <c r="K17" s="3">
        <v>0.5</v>
      </c>
      <c r="L17" s="3">
        <v>0.5</v>
      </c>
      <c r="M17" s="3">
        <v>0.5</v>
      </c>
      <c r="N17" s="3">
        <v>0.5</v>
      </c>
      <c r="O17" s="3">
        <v>0.5</v>
      </c>
      <c r="P17" s="3">
        <v>0.5</v>
      </c>
      <c r="Q17" s="3">
        <v>0.5</v>
      </c>
      <c r="R17" s="3">
        <v>0.5</v>
      </c>
      <c r="S17" s="3">
        <v>0.5</v>
      </c>
      <c r="T17" s="3">
        <v>0.5</v>
      </c>
      <c r="U17" s="3">
        <v>0.5</v>
      </c>
      <c r="V17" s="3">
        <v>0.5</v>
      </c>
      <c r="W17" s="3">
        <v>0.5</v>
      </c>
      <c r="Y17">
        <f t="shared" si="0"/>
        <v>10.5</v>
      </c>
    </row>
    <row r="18" spans="1:25" x14ac:dyDescent="0.2">
      <c r="B18" s="4" t="s">
        <v>10</v>
      </c>
      <c r="C18" s="4">
        <f>C17*C16*-1</f>
        <v>0</v>
      </c>
      <c r="D18" s="4">
        <f t="shared" ref="D18:W18" si="2">D17*D16*-1</f>
        <v>0</v>
      </c>
      <c r="E18" s="4">
        <f t="shared" si="2"/>
        <v>0</v>
      </c>
      <c r="F18" s="4">
        <f t="shared" si="2"/>
        <v>0</v>
      </c>
      <c r="G18" s="4">
        <f t="shared" si="2"/>
        <v>0</v>
      </c>
      <c r="H18" s="4">
        <f t="shared" si="2"/>
        <v>1</v>
      </c>
      <c r="I18" s="4">
        <f t="shared" si="2"/>
        <v>1</v>
      </c>
      <c r="J18" s="4">
        <f t="shared" si="2"/>
        <v>1</v>
      </c>
      <c r="K18" s="4">
        <f t="shared" si="2"/>
        <v>1</v>
      </c>
      <c r="L18" s="4">
        <f t="shared" si="2"/>
        <v>1</v>
      </c>
      <c r="M18" s="4">
        <f t="shared" si="2"/>
        <v>1</v>
      </c>
      <c r="N18" s="4">
        <f t="shared" si="2"/>
        <v>1</v>
      </c>
      <c r="O18" s="4">
        <f t="shared" si="2"/>
        <v>1</v>
      </c>
      <c r="P18" s="4">
        <f t="shared" si="2"/>
        <v>1</v>
      </c>
      <c r="Q18" s="4">
        <f t="shared" si="2"/>
        <v>1</v>
      </c>
      <c r="R18" s="4">
        <f t="shared" si="2"/>
        <v>1</v>
      </c>
      <c r="S18" s="4">
        <f t="shared" si="2"/>
        <v>1</v>
      </c>
      <c r="T18" s="4">
        <f t="shared" si="2"/>
        <v>1</v>
      </c>
      <c r="U18" s="4">
        <f t="shared" si="2"/>
        <v>1</v>
      </c>
      <c r="V18" s="4">
        <f t="shared" si="2"/>
        <v>1</v>
      </c>
      <c r="W18" s="4">
        <f t="shared" si="2"/>
        <v>1</v>
      </c>
      <c r="Y18">
        <f t="shared" si="0"/>
        <v>16</v>
      </c>
    </row>
    <row r="20" spans="1:25" x14ac:dyDescent="0.2">
      <c r="A20" t="s">
        <v>9</v>
      </c>
      <c r="B20" s="1" t="s">
        <v>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-48</v>
      </c>
      <c r="I20" s="1">
        <v>-48</v>
      </c>
      <c r="J20" s="1">
        <v>-48</v>
      </c>
      <c r="K20" s="1">
        <v>-48</v>
      </c>
      <c r="L20" s="1">
        <v>-48</v>
      </c>
      <c r="M20" s="1">
        <v>-48</v>
      </c>
      <c r="N20" s="1">
        <v>-48</v>
      </c>
      <c r="O20" s="1">
        <v>-48</v>
      </c>
      <c r="P20" s="1">
        <v>-303</v>
      </c>
      <c r="Q20" s="1">
        <v>-48</v>
      </c>
      <c r="R20" s="1">
        <v>-48</v>
      </c>
      <c r="S20" s="1">
        <v>-48</v>
      </c>
      <c r="T20" s="1">
        <v>-48</v>
      </c>
      <c r="U20" s="1">
        <v>-48</v>
      </c>
      <c r="V20" s="1">
        <v>-48</v>
      </c>
      <c r="W20" s="1">
        <v>-48</v>
      </c>
      <c r="Y20">
        <f t="shared" si="0"/>
        <v>-1023</v>
      </c>
    </row>
    <row r="21" spans="1:25" x14ac:dyDescent="0.2">
      <c r="B21" s="3" t="s">
        <v>5</v>
      </c>
      <c r="C21" s="3">
        <f>-2*(C6-0.5)</f>
        <v>1</v>
      </c>
      <c r="D21" s="3">
        <f t="shared" ref="D21:W21" si="3">-2*(D6-0.5)</f>
        <v>0.87441895999999997</v>
      </c>
      <c r="E21" s="3">
        <f t="shared" si="3"/>
        <v>0.74933353200000008</v>
      </c>
      <c r="F21" s="3">
        <f t="shared" si="3"/>
        <v>0.62523737000000001</v>
      </c>
      <c r="G21" s="3">
        <f t="shared" si="3"/>
        <v>0.502620226</v>
      </c>
      <c r="H21" s="3">
        <f t="shared" si="3"/>
        <v>0.38196601200000002</v>
      </c>
      <c r="I21" s="3">
        <f t="shared" si="3"/>
        <v>0.26375089399999996</v>
      </c>
      <c r="J21" s="3">
        <f t="shared" si="3"/>
        <v>0.14844141600000005</v>
      </c>
      <c r="K21" s="3">
        <f t="shared" si="3"/>
        <v>3.6492651999999959E-2</v>
      </c>
      <c r="L21" s="3">
        <f t="shared" si="3"/>
        <v>-7.1653589999999934E-2</v>
      </c>
      <c r="M21" s="3">
        <f t="shared" si="3"/>
        <v>-0.17557050399999996</v>
      </c>
      <c r="N21" s="3">
        <f t="shared" si="3"/>
        <v>-0.2748479800000001</v>
      </c>
      <c r="O21" s="3">
        <f t="shared" si="3"/>
        <v>-0.36909421200000003</v>
      </c>
      <c r="P21" s="3">
        <f t="shared" si="3"/>
        <v>-0.45793725399999996</v>
      </c>
      <c r="Q21" s="3">
        <f t="shared" si="3"/>
        <v>-0.54102648600000003</v>
      </c>
      <c r="R21" s="3">
        <f t="shared" si="3"/>
        <v>-0.61803398800000009</v>
      </c>
      <c r="S21" s="3">
        <f t="shared" si="3"/>
        <v>-0.6886558519999999</v>
      </c>
      <c r="T21" s="3">
        <f t="shared" si="3"/>
        <v>-0.75261336000000001</v>
      </c>
      <c r="U21" s="3">
        <f t="shared" si="3"/>
        <v>-0.80965410400000004</v>
      </c>
      <c r="V21" s="3">
        <f t="shared" si="3"/>
        <v>-0.85955297199999992</v>
      </c>
      <c r="W21" s="3">
        <f t="shared" si="3"/>
        <v>-0.90211303199999993</v>
      </c>
      <c r="Y21">
        <f t="shared" si="0"/>
        <v>-1.9384922719999997</v>
      </c>
    </row>
    <row r="22" spans="1:25" x14ac:dyDescent="0.2">
      <c r="B22" s="4" t="s">
        <v>10</v>
      </c>
      <c r="C22" s="4">
        <f>C21*C20*-1</f>
        <v>0</v>
      </c>
      <c r="D22" s="4">
        <f t="shared" ref="D22:W22" si="4">D21*D20*-1</f>
        <v>0</v>
      </c>
      <c r="E22" s="4">
        <f t="shared" si="4"/>
        <v>0</v>
      </c>
      <c r="F22" s="4">
        <f t="shared" si="4"/>
        <v>0</v>
      </c>
      <c r="G22" s="4">
        <f t="shared" si="4"/>
        <v>0</v>
      </c>
      <c r="H22" s="4">
        <f t="shared" si="4"/>
        <v>18.334368576000003</v>
      </c>
      <c r="I22" s="4">
        <f t="shared" si="4"/>
        <v>12.660042911999998</v>
      </c>
      <c r="J22" s="4">
        <f t="shared" si="4"/>
        <v>7.1251879680000023</v>
      </c>
      <c r="K22" s="4">
        <f t="shared" si="4"/>
        <v>1.751647295999998</v>
      </c>
      <c r="L22" s="4">
        <f t="shared" si="4"/>
        <v>-3.4393723199999968</v>
      </c>
      <c r="M22" s="4">
        <f t="shared" si="4"/>
        <v>-8.4273841919999981</v>
      </c>
      <c r="N22" s="4">
        <f t="shared" si="4"/>
        <v>-13.192703040000005</v>
      </c>
      <c r="O22" s="4">
        <f t="shared" si="4"/>
        <v>-17.716522176000002</v>
      </c>
      <c r="P22" s="4">
        <f t="shared" si="4"/>
        <v>-138.754987962</v>
      </c>
      <c r="Q22" s="4">
        <f t="shared" si="4"/>
        <v>-25.969271328000001</v>
      </c>
      <c r="R22" s="4">
        <f t="shared" si="4"/>
        <v>-29.665631424000004</v>
      </c>
      <c r="S22" s="4">
        <f t="shared" si="4"/>
        <v>-33.055480895999992</v>
      </c>
      <c r="T22" s="4">
        <f t="shared" si="4"/>
        <v>-36.125441280000004</v>
      </c>
      <c r="U22" s="4">
        <f t="shared" si="4"/>
        <v>-38.863396992000006</v>
      </c>
      <c r="V22" s="4">
        <f t="shared" si="4"/>
        <v>-41.258542655999996</v>
      </c>
      <c r="W22" s="4">
        <f t="shared" si="4"/>
        <v>-43.301425535999996</v>
      </c>
      <c r="Y22">
        <f t="shared" si="0"/>
        <v>-389.89891304999998</v>
      </c>
    </row>
    <row r="26" spans="1:25" x14ac:dyDescent="0.2">
      <c r="A26" t="s">
        <v>12</v>
      </c>
      <c r="B26" t="s">
        <v>10</v>
      </c>
      <c r="C26">
        <f t="shared" ref="C26:W26" si="5">C22+C18</f>
        <v>0</v>
      </c>
      <c r="D26">
        <f t="shared" si="5"/>
        <v>0</v>
      </c>
      <c r="E26">
        <f t="shared" si="5"/>
        <v>0</v>
      </c>
      <c r="F26">
        <f t="shared" si="5"/>
        <v>0</v>
      </c>
      <c r="G26">
        <f t="shared" si="5"/>
        <v>0</v>
      </c>
      <c r="H26">
        <f t="shared" si="5"/>
        <v>19.334368576000003</v>
      </c>
      <c r="I26">
        <f t="shared" si="5"/>
        <v>13.660042911999998</v>
      </c>
      <c r="J26">
        <f t="shared" si="5"/>
        <v>8.1251879680000023</v>
      </c>
      <c r="K26">
        <f t="shared" si="5"/>
        <v>2.751647295999998</v>
      </c>
      <c r="L26">
        <f t="shared" si="5"/>
        <v>-2.4393723199999968</v>
      </c>
      <c r="M26">
        <f t="shared" si="5"/>
        <v>-7.4273841919999981</v>
      </c>
      <c r="N26">
        <f t="shared" si="5"/>
        <v>-12.192703040000005</v>
      </c>
      <c r="O26">
        <f t="shared" si="5"/>
        <v>-16.716522176000002</v>
      </c>
      <c r="P26">
        <f t="shared" si="5"/>
        <v>-137.754987962</v>
      </c>
      <c r="Q26">
        <f t="shared" si="5"/>
        <v>-24.969271328000001</v>
      </c>
      <c r="R26">
        <f t="shared" si="5"/>
        <v>-28.665631424000004</v>
      </c>
      <c r="S26">
        <f t="shared" si="5"/>
        <v>-32.055480895999992</v>
      </c>
      <c r="T26">
        <f t="shared" si="5"/>
        <v>-35.125441280000004</v>
      </c>
      <c r="U26">
        <f t="shared" si="5"/>
        <v>-37.863396992000006</v>
      </c>
      <c r="V26">
        <f t="shared" si="5"/>
        <v>-40.258542655999996</v>
      </c>
      <c r="W26">
        <f t="shared" si="5"/>
        <v>-42.301425535999996</v>
      </c>
      <c r="Y26">
        <f t="shared" ref="Y26:Y28" si="6">SUM(C26:W26)</f>
        <v>-373.89891304999998</v>
      </c>
    </row>
    <row r="27" spans="1:25" x14ac:dyDescent="0.2">
      <c r="B27" t="s">
        <v>3</v>
      </c>
      <c r="C27">
        <f>C8+C13+C11</f>
        <v>0</v>
      </c>
      <c r="D27">
        <f t="shared" ref="D27:W27" si="7">D8+D13+D11</f>
        <v>0</v>
      </c>
      <c r="E27">
        <f t="shared" si="7"/>
        <v>0</v>
      </c>
      <c r="F27">
        <f t="shared" si="7"/>
        <v>0</v>
      </c>
      <c r="G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0</v>
      </c>
      <c r="L27">
        <f t="shared" si="7"/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si="7"/>
        <v>0</v>
      </c>
      <c r="W27">
        <f t="shared" si="7"/>
        <v>0</v>
      </c>
      <c r="Y27">
        <f t="shared" si="6"/>
        <v>0</v>
      </c>
    </row>
    <row r="28" spans="1:25" x14ac:dyDescent="0.2">
      <c r="B28" t="s">
        <v>7</v>
      </c>
      <c r="C28">
        <f>C20+C16+C14</f>
        <v>0</v>
      </c>
      <c r="D28">
        <f t="shared" ref="D28:W28" si="8">D20+D16+D14</f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0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8"/>
        <v>0</v>
      </c>
      <c r="W28">
        <f t="shared" si="8"/>
        <v>0</v>
      </c>
      <c r="Y28">
        <f t="shared" si="6"/>
        <v>0</v>
      </c>
    </row>
    <row r="31" spans="1:25" x14ac:dyDescent="0.2">
      <c r="A31" t="s">
        <v>20</v>
      </c>
      <c r="B31" t="s">
        <v>13</v>
      </c>
      <c r="I31" t="s">
        <v>33</v>
      </c>
    </row>
    <row r="34" spans="1:7" x14ac:dyDescent="0.2">
      <c r="A34" t="s">
        <v>14</v>
      </c>
      <c r="B34" t="s">
        <v>16</v>
      </c>
      <c r="C34" t="s">
        <v>15</v>
      </c>
      <c r="D34" t="s">
        <v>17</v>
      </c>
      <c r="E34" t="s">
        <v>18</v>
      </c>
      <c r="G34" t="s">
        <v>22</v>
      </c>
    </row>
    <row r="35" spans="1:7" x14ac:dyDescent="0.2">
      <c r="A35" t="s">
        <v>21</v>
      </c>
      <c r="B35">
        <v>0</v>
      </c>
      <c r="C35">
        <f>Y26</f>
        <v>-373.89891304999998</v>
      </c>
      <c r="D35">
        <f>Y26</f>
        <v>-373.89891304999998</v>
      </c>
      <c r="E35">
        <f>Y26</f>
        <v>-373.89891304999998</v>
      </c>
      <c r="G35">
        <v>0.08</v>
      </c>
    </row>
    <row r="36" spans="1:7" x14ac:dyDescent="0.2">
      <c r="A36" t="s">
        <v>23</v>
      </c>
      <c r="B36" s="5">
        <f>NPV(G35,C35:E35) + B35</f>
        <v>-963.57376235641141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1</vt:lpstr>
      <vt:lpstr>Case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2020-07-07T15:15:46Z</dcterms:created>
  <dcterms:modified xsi:type="dcterms:W3CDTF">2021-08-30T17:13:23Z</dcterms:modified>
</cp:coreProperties>
</file>