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workflows/storage/"/>
    </mc:Choice>
  </mc:AlternateContent>
  <xr:revisionPtr revIDLastSave="0" documentId="13_ncr:1_{EA151DF6-4CEF-AA41-8D91-37103F55142E}" xr6:coauthVersionLast="47" xr6:coauthVersionMax="47" xr10:uidLastSave="{00000000-0000-0000-0000-000000000000}"/>
  <bookViews>
    <workbookView xWindow="36060" yWindow="10400" windowWidth="34480" windowHeight="17440" activeTab="1" xr2:uid="{D0FB268D-148C-FA40-8069-E11220FC7D23}"/>
  </bookViews>
  <sheets>
    <sheet name="Case 1" sheetId="3" r:id="rId1"/>
    <sheet name="Case 2" sheetId="4" r:id="rId2"/>
    <sheet name="Case 1 no RTE" sheetId="2" r:id="rId3"/>
    <sheet name="Case 2 no RT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C14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C30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D13" i="4"/>
  <c r="C13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25" i="4"/>
  <c r="W24" i="4"/>
  <c r="V24" i="4"/>
  <c r="V25" i="4" s="1"/>
  <c r="V29" i="4" s="1"/>
  <c r="U24" i="4"/>
  <c r="U25" i="4" s="1"/>
  <c r="T24" i="4"/>
  <c r="T25" i="4" s="1"/>
  <c r="S24" i="4"/>
  <c r="S25" i="4" s="1"/>
  <c r="R24" i="4"/>
  <c r="R25" i="4" s="1"/>
  <c r="R29" i="4" s="1"/>
  <c r="Q24" i="4"/>
  <c r="Q25" i="4" s="1"/>
  <c r="Q29" i="4" s="1"/>
  <c r="P24" i="4"/>
  <c r="P25" i="4" s="1"/>
  <c r="O24" i="4"/>
  <c r="O25" i="4" s="1"/>
  <c r="N24" i="4"/>
  <c r="N25" i="4" s="1"/>
  <c r="M24" i="4"/>
  <c r="M25" i="4" s="1"/>
  <c r="L24" i="4"/>
  <c r="L25" i="4" s="1"/>
  <c r="K24" i="4"/>
  <c r="K25" i="4" s="1"/>
  <c r="J24" i="4"/>
  <c r="J25" i="4" s="1"/>
  <c r="J29" i="4" s="1"/>
  <c r="I24" i="4"/>
  <c r="I25" i="4" s="1"/>
  <c r="H24" i="4"/>
  <c r="H25" i="4" s="1"/>
  <c r="G24" i="4"/>
  <c r="G25" i="4" s="1"/>
  <c r="G29" i="4" s="1"/>
  <c r="F24" i="4"/>
  <c r="F25" i="4" s="1"/>
  <c r="F29" i="4" s="1"/>
  <c r="E24" i="4"/>
  <c r="E25" i="4" s="1"/>
  <c r="E29" i="4" s="1"/>
  <c r="D24" i="4"/>
  <c r="D25" i="4" s="1"/>
  <c r="C24" i="4"/>
  <c r="C25" i="4" s="1"/>
  <c r="Y23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Y20" i="4"/>
  <c r="Y19" i="4"/>
  <c r="Y17" i="4"/>
  <c r="Y16" i="4"/>
  <c r="Y8" i="4"/>
  <c r="Y6" i="4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S23" i="3"/>
  <c r="S27" i="3" s="1"/>
  <c r="R23" i="3"/>
  <c r="Q23" i="3"/>
  <c r="Q27" i="3" s="1"/>
  <c r="J23" i="3"/>
  <c r="G23" i="3"/>
  <c r="G27" i="3" s="1"/>
  <c r="W22" i="3"/>
  <c r="W23" i="3" s="1"/>
  <c r="V22" i="3"/>
  <c r="V23" i="3" s="1"/>
  <c r="U22" i="3"/>
  <c r="U23" i="3" s="1"/>
  <c r="T22" i="3"/>
  <c r="T23" i="3" s="1"/>
  <c r="T27" i="3" s="1"/>
  <c r="S22" i="3"/>
  <c r="R22" i="3"/>
  <c r="Q22" i="3"/>
  <c r="P22" i="3"/>
  <c r="P23" i="3" s="1"/>
  <c r="P27" i="3" s="1"/>
  <c r="O22" i="3"/>
  <c r="O23" i="3" s="1"/>
  <c r="O27" i="3" s="1"/>
  <c r="N22" i="3"/>
  <c r="N23" i="3" s="1"/>
  <c r="M22" i="3"/>
  <c r="M23" i="3" s="1"/>
  <c r="M27" i="3" s="1"/>
  <c r="L22" i="3"/>
  <c r="L23" i="3" s="1"/>
  <c r="K22" i="3"/>
  <c r="K23" i="3" s="1"/>
  <c r="J22" i="3"/>
  <c r="I22" i="3"/>
  <c r="I23" i="3" s="1"/>
  <c r="H22" i="3"/>
  <c r="H23" i="3" s="1"/>
  <c r="G22" i="3"/>
  <c r="F22" i="3"/>
  <c r="F23" i="3" s="1"/>
  <c r="F27" i="3" s="1"/>
  <c r="E22" i="3"/>
  <c r="E23" i="3" s="1"/>
  <c r="E27" i="3" s="1"/>
  <c r="D22" i="3"/>
  <c r="D23" i="3" s="1"/>
  <c r="D27" i="3" s="1"/>
  <c r="C22" i="3"/>
  <c r="C23" i="3" s="1"/>
  <c r="Y21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Y18" i="3"/>
  <c r="Y17" i="3"/>
  <c r="Y15" i="3"/>
  <c r="Y14" i="3"/>
  <c r="W11" i="3"/>
  <c r="V11" i="3"/>
  <c r="U11" i="3"/>
  <c r="T11" i="3"/>
  <c r="S11" i="3"/>
  <c r="R11" i="3"/>
  <c r="Q11" i="3"/>
  <c r="H11" i="3"/>
  <c r="G11" i="3"/>
  <c r="F11" i="3"/>
  <c r="E11" i="3"/>
  <c r="D11" i="3"/>
  <c r="I11" i="3"/>
  <c r="Y8" i="3"/>
  <c r="Y6" i="3"/>
  <c r="E11" i="2"/>
  <c r="F11" i="2"/>
  <c r="G11" i="2"/>
  <c r="G27" i="2" s="1"/>
  <c r="H11" i="2"/>
  <c r="H27" i="2" s="1"/>
  <c r="I11" i="2"/>
  <c r="I27" i="2" s="1"/>
  <c r="J11" i="2"/>
  <c r="J27" i="2" s="1"/>
  <c r="K11" i="2"/>
  <c r="K27" i="2" s="1"/>
  <c r="Q11" i="2"/>
  <c r="R11" i="2"/>
  <c r="S11" i="2"/>
  <c r="S27" i="2" s="1"/>
  <c r="T11" i="2"/>
  <c r="T27" i="2" s="1"/>
  <c r="U11" i="2"/>
  <c r="U27" i="2" s="1"/>
  <c r="V11" i="2"/>
  <c r="V27" i="2" s="1"/>
  <c r="W11" i="2"/>
  <c r="W27" i="2" s="1"/>
  <c r="D11" i="2"/>
  <c r="C11" i="2"/>
  <c r="C27" i="2" s="1"/>
  <c r="D27" i="2"/>
  <c r="E27" i="2"/>
  <c r="F27" i="2"/>
  <c r="Q27" i="2"/>
  <c r="R27" i="2"/>
  <c r="C28" i="1"/>
  <c r="C27" i="1"/>
  <c r="D27" i="1"/>
  <c r="E27" i="1"/>
  <c r="J27" i="1"/>
  <c r="P27" i="1"/>
  <c r="Q27" i="1"/>
  <c r="E11" i="1"/>
  <c r="F11" i="1"/>
  <c r="F27" i="1" s="1"/>
  <c r="G11" i="1"/>
  <c r="G27" i="1" s="1"/>
  <c r="H11" i="1"/>
  <c r="H27" i="1" s="1"/>
  <c r="I11" i="1"/>
  <c r="I27" i="1" s="1"/>
  <c r="J11" i="1"/>
  <c r="K11" i="1"/>
  <c r="K27" i="1" s="1"/>
  <c r="L11" i="1"/>
  <c r="L27" i="1" s="1"/>
  <c r="M11" i="1"/>
  <c r="M27" i="1" s="1"/>
  <c r="N11" i="1"/>
  <c r="N27" i="1" s="1"/>
  <c r="O11" i="1"/>
  <c r="O27" i="1" s="1"/>
  <c r="P11" i="1"/>
  <c r="Q11" i="1"/>
  <c r="R11" i="1"/>
  <c r="R27" i="1" s="1"/>
  <c r="S11" i="1"/>
  <c r="S27" i="1" s="1"/>
  <c r="T11" i="1"/>
  <c r="T27" i="1" s="1"/>
  <c r="U11" i="1"/>
  <c r="U27" i="1" s="1"/>
  <c r="V11" i="1"/>
  <c r="V27" i="1" s="1"/>
  <c r="W11" i="1"/>
  <c r="W27" i="1" s="1"/>
  <c r="D11" i="1"/>
  <c r="C11" i="1"/>
  <c r="J10" i="2"/>
  <c r="K10" i="2"/>
  <c r="L10" i="2" s="1"/>
  <c r="I10" i="2"/>
  <c r="S29" i="4" l="1"/>
  <c r="U29" i="4"/>
  <c r="M29" i="4"/>
  <c r="D29" i="4"/>
  <c r="P29" i="4"/>
  <c r="N29" i="4"/>
  <c r="C29" i="4"/>
  <c r="O29" i="4"/>
  <c r="W29" i="4"/>
  <c r="K29" i="4"/>
  <c r="Y31" i="4"/>
  <c r="L29" i="4"/>
  <c r="H29" i="4"/>
  <c r="T29" i="4"/>
  <c r="Y30" i="4"/>
  <c r="Y25" i="4"/>
  <c r="I29" i="4"/>
  <c r="Y24" i="4"/>
  <c r="Y21" i="4"/>
  <c r="J27" i="3"/>
  <c r="I27" i="3"/>
  <c r="U27" i="3"/>
  <c r="V27" i="3"/>
  <c r="H27" i="3"/>
  <c r="K27" i="3"/>
  <c r="W27" i="3"/>
  <c r="L27" i="3"/>
  <c r="R27" i="3"/>
  <c r="N27" i="3"/>
  <c r="Y19" i="3"/>
  <c r="Y29" i="3"/>
  <c r="C27" i="3"/>
  <c r="Y23" i="3"/>
  <c r="Y22" i="3"/>
  <c r="M10" i="2"/>
  <c r="M11" i="2" s="1"/>
  <c r="M27" i="2" s="1"/>
  <c r="L11" i="2"/>
  <c r="L27" i="2" s="1"/>
  <c r="N10" i="2"/>
  <c r="N11" i="2" s="1"/>
  <c r="N27" i="2" s="1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N26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G26" i="2" s="1"/>
  <c r="F21" i="2"/>
  <c r="F22" i="2" s="1"/>
  <c r="F26" i="2" s="1"/>
  <c r="E21" i="2"/>
  <c r="E22" i="2" s="1"/>
  <c r="E26" i="2" s="1"/>
  <c r="D21" i="2"/>
  <c r="D22" i="2" s="1"/>
  <c r="C21" i="2"/>
  <c r="C22" i="2" s="1"/>
  <c r="Y20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Y16" i="2"/>
  <c r="Y14" i="2"/>
  <c r="Y13" i="2"/>
  <c r="Y8" i="2"/>
  <c r="Y6" i="2"/>
  <c r="Y8" i="1"/>
  <c r="Y13" i="1"/>
  <c r="Y14" i="1"/>
  <c r="Y16" i="1"/>
  <c r="Y17" i="1"/>
  <c r="Y20" i="1"/>
  <c r="Y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8" i="1"/>
  <c r="G22" i="1"/>
  <c r="G26" i="1" s="1"/>
  <c r="I22" i="1"/>
  <c r="I26" i="1" s="1"/>
  <c r="R22" i="1"/>
  <c r="R26" i="1" s="1"/>
  <c r="S22" i="1"/>
  <c r="S26" i="1" s="1"/>
  <c r="U22" i="1"/>
  <c r="U26" i="1" s="1"/>
  <c r="D21" i="1"/>
  <c r="D22" i="1" s="1"/>
  <c r="E21" i="1"/>
  <c r="E22" i="1" s="1"/>
  <c r="F21" i="1"/>
  <c r="F22" i="1" s="1"/>
  <c r="F26" i="1" s="1"/>
  <c r="G21" i="1"/>
  <c r="H21" i="1"/>
  <c r="H22" i="1" s="1"/>
  <c r="H26" i="1" s="1"/>
  <c r="I21" i="1"/>
  <c r="J21" i="1"/>
  <c r="J22" i="1" s="1"/>
  <c r="J26" i="1" s="1"/>
  <c r="K21" i="1"/>
  <c r="K22" i="1" s="1"/>
  <c r="K26" i="1" s="1"/>
  <c r="L21" i="1"/>
  <c r="L22" i="1" s="1"/>
  <c r="L26" i="1" s="1"/>
  <c r="M21" i="1"/>
  <c r="M22" i="1" s="1"/>
  <c r="M26" i="1" s="1"/>
  <c r="N21" i="1"/>
  <c r="N22" i="1" s="1"/>
  <c r="N26" i="1" s="1"/>
  <c r="O21" i="1"/>
  <c r="O22" i="1" s="1"/>
  <c r="P21" i="1"/>
  <c r="P22" i="1" s="1"/>
  <c r="Q21" i="1"/>
  <c r="Q22" i="1" s="1"/>
  <c r="R21" i="1"/>
  <c r="S21" i="1"/>
  <c r="T21" i="1"/>
  <c r="T22" i="1" s="1"/>
  <c r="T26" i="1" s="1"/>
  <c r="U21" i="1"/>
  <c r="V21" i="1"/>
  <c r="V22" i="1" s="1"/>
  <c r="V26" i="1" s="1"/>
  <c r="W21" i="1"/>
  <c r="W22" i="1" s="1"/>
  <c r="W26" i="1" s="1"/>
  <c r="C21" i="1"/>
  <c r="C22" i="1" s="1"/>
  <c r="Y29" i="4" l="1"/>
  <c r="E38" i="4"/>
  <c r="D38" i="4"/>
  <c r="C38" i="4"/>
  <c r="B39" i="4" s="1"/>
  <c r="Y27" i="3"/>
  <c r="E36" i="3"/>
  <c r="D36" i="3"/>
  <c r="C36" i="3"/>
  <c r="B37" i="3" s="1"/>
  <c r="J11" i="3"/>
  <c r="E26" i="1"/>
  <c r="D26" i="1"/>
  <c r="C26" i="2"/>
  <c r="O26" i="2"/>
  <c r="Q26" i="1"/>
  <c r="P26" i="1"/>
  <c r="D26" i="2"/>
  <c r="Y18" i="1"/>
  <c r="Y28" i="1"/>
  <c r="Y27" i="1"/>
  <c r="R26" i="2"/>
  <c r="Q26" i="2"/>
  <c r="P26" i="2"/>
  <c r="J26" i="2"/>
  <c r="I26" i="2"/>
  <c r="O10" i="2"/>
  <c r="C26" i="1"/>
  <c r="Y22" i="1"/>
  <c r="M26" i="2"/>
  <c r="Y21" i="1"/>
  <c r="S26" i="2"/>
  <c r="U26" i="2"/>
  <c r="Y18" i="2"/>
  <c r="V26" i="2"/>
  <c r="O26" i="1"/>
  <c r="W26" i="2"/>
  <c r="L26" i="2"/>
  <c r="K26" i="2"/>
  <c r="T26" i="2"/>
  <c r="Y28" i="2"/>
  <c r="Y22" i="2"/>
  <c r="H26" i="2"/>
  <c r="Y21" i="2"/>
  <c r="K11" i="3" l="1"/>
  <c r="O11" i="2"/>
  <c r="O27" i="2" s="1"/>
  <c r="P11" i="2"/>
  <c r="P27" i="2" s="1"/>
  <c r="Y26" i="2"/>
  <c r="D35" i="2" s="1"/>
  <c r="Y26" i="1"/>
  <c r="L11" i="3" l="1"/>
  <c r="Y27" i="2"/>
  <c r="C35" i="2"/>
  <c r="E35" i="2"/>
  <c r="E35" i="1"/>
  <c r="D35" i="1"/>
  <c r="C35" i="1"/>
  <c r="B36" i="1" s="1"/>
  <c r="M11" i="3" l="1"/>
  <c r="B36" i="2"/>
  <c r="N11" i="3" l="1"/>
  <c r="P11" i="3" l="1"/>
  <c r="O11" i="3"/>
  <c r="Y28" i="3" l="1"/>
</calcChain>
</file>

<file path=xl/sharedStrings.xml><?xml version="1.0" encoding="utf-8"?>
<sst xmlns="http://schemas.openxmlformats.org/spreadsheetml/2006/main" count="164" uniqueCount="39">
  <si>
    <t>ARMA Signal</t>
  </si>
  <si>
    <t>time</t>
  </si>
  <si>
    <t>steamer</t>
  </si>
  <si>
    <t>steam</t>
  </si>
  <si>
    <t>signal</t>
  </si>
  <si>
    <t>price</t>
  </si>
  <si>
    <t>generator</t>
  </si>
  <si>
    <t>electricity</t>
  </si>
  <si>
    <t>e fixed market</t>
  </si>
  <si>
    <t>e flex market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</si>
  <si>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</si>
  <si>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</si>
  <si>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</si>
  <si>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</si>
  <si>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</si>
  <si>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</si>
  <si>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</si>
  <si>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</si>
  <si>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</si>
  <si>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</si>
  <si>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</si>
  <si>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</si>
  <si>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</si>
  <si>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</si>
  <si>
    <t>CASE VARIABLES</t>
  </si>
  <si>
    <t>VALUE</t>
  </si>
  <si>
    <t>steamer capacity</t>
  </si>
  <si>
    <t>steam storage</t>
  </si>
  <si>
    <t>level</t>
  </si>
  <si>
    <t>production</t>
  </si>
  <si>
    <t>NOTE this isn't a unique solution; flexible use of the storage can result in numerous solutions that are equally profitable.</t>
  </si>
  <si>
    <t>activity</t>
  </si>
  <si>
    <t>storage capacity</t>
  </si>
  <si>
    <t>Note the Steamer is making more steam than the Generator can possibly convert into electricity. The Storage is used to mitigate large expenses in the end of the history.</t>
  </si>
  <si>
    <t>RTE</t>
  </si>
  <si>
    <t>charge</t>
  </si>
  <si>
    <t>discharge</t>
  </si>
  <si>
    <t>balance check</t>
  </si>
  <si>
    <t>loss this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</si>
</sst>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283F-2323-B442-ABA2-E776AB3DB5CE}">
  <dimension ref="A1:Y37"/>
  <sheetViews>
    <sheetView workbookViewId="0">
      <selection activeCell="Y23" sqref="Y23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  <c r="D1" t="s">
        <v>34</v>
      </c>
    </row>
    <row r="2" spans="1:25" x14ac:dyDescent="0.2">
      <c r="A2" t="s">
        <v>25</v>
      </c>
      <c r="B2">
        <v>1</v>
      </c>
      <c r="D2">
        <v>0.9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Y8">
        <f t="shared" ref="Y8:Y23" si="0">SUM(C8:W8)</f>
        <v>21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5" x14ac:dyDescent="0.2">
      <c r="A10" t="s">
        <v>27</v>
      </c>
      <c r="B10" s="6" t="s">
        <v>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/>
    </row>
    <row r="11" spans="1:25" x14ac:dyDescent="0.2">
      <c r="A11">
        <v>1</v>
      </c>
      <c r="B11" s="6" t="s">
        <v>35</v>
      </c>
      <c r="C11" s="6">
        <v>0</v>
      </c>
      <c r="D11" s="6">
        <f>-(D10-C10)/0.1</f>
        <v>0</v>
      </c>
      <c r="E11" s="6">
        <f t="shared" ref="E11:W11" si="1">-(E10-D10)/0.1</f>
        <v>0</v>
      </c>
      <c r="F11" s="6">
        <f t="shared" si="1"/>
        <v>0</v>
      </c>
      <c r="G11" s="6">
        <f t="shared" si="1"/>
        <v>0</v>
      </c>
      <c r="H11" s="6">
        <f t="shared" si="1"/>
        <v>0</v>
      </c>
      <c r="I11" s="6">
        <f t="shared" si="1"/>
        <v>0</v>
      </c>
      <c r="J11" s="6">
        <f t="shared" si="1"/>
        <v>0</v>
      </c>
      <c r="K11" s="6">
        <f t="shared" si="1"/>
        <v>0</v>
      </c>
      <c r="L11" s="6">
        <f t="shared" si="1"/>
        <v>0</v>
      </c>
      <c r="M11" s="6">
        <f t="shared" si="1"/>
        <v>0</v>
      </c>
      <c r="N11" s="6">
        <f t="shared" si="1"/>
        <v>0</v>
      </c>
      <c r="O11" s="6">
        <f t="shared" si="1"/>
        <v>0</v>
      </c>
      <c r="P11" s="6">
        <f t="shared" si="1"/>
        <v>0</v>
      </c>
      <c r="Q11" s="6">
        <f t="shared" si="1"/>
        <v>0</v>
      </c>
      <c r="R11" s="6">
        <f t="shared" si="1"/>
        <v>0</v>
      </c>
      <c r="S11" s="6">
        <f t="shared" si="1"/>
        <v>0</v>
      </c>
      <c r="T11" s="6">
        <f t="shared" si="1"/>
        <v>0</v>
      </c>
      <c r="U11" s="6">
        <f t="shared" si="1"/>
        <v>0</v>
      </c>
      <c r="V11" s="6">
        <f t="shared" si="1"/>
        <v>0</v>
      </c>
      <c r="W11" s="6">
        <f t="shared" si="1"/>
        <v>0</v>
      </c>
      <c r="X11" s="6"/>
    </row>
    <row r="12" spans="1:25" x14ac:dyDescent="0.2">
      <c r="B12" s="6" t="s">
        <v>36</v>
      </c>
      <c r="C12" s="6">
        <v>9.4868330000000007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/>
    </row>
    <row r="13" spans="1:25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5" x14ac:dyDescent="0.2">
      <c r="A14" t="s">
        <v>6</v>
      </c>
      <c r="B14" s="2" t="s">
        <v>3</v>
      </c>
      <c r="C14" s="2">
        <v>-10.486833000000001</v>
      </c>
      <c r="D14" s="2">
        <v>-1</v>
      </c>
      <c r="E14" s="2">
        <v>-1</v>
      </c>
      <c r="F14" s="2">
        <v>-1</v>
      </c>
      <c r="G14" s="2">
        <v>-1</v>
      </c>
      <c r="H14" s="2">
        <v>-1</v>
      </c>
      <c r="I14" s="2">
        <v>-1</v>
      </c>
      <c r="J14" s="2">
        <v>-1</v>
      </c>
      <c r="K14" s="2">
        <v>-1</v>
      </c>
      <c r="L14" s="2">
        <v>-1</v>
      </c>
      <c r="M14" s="2">
        <v>-1</v>
      </c>
      <c r="N14" s="2">
        <v>-1</v>
      </c>
      <c r="O14" s="2">
        <v>-1</v>
      </c>
      <c r="P14" s="2">
        <v>-1</v>
      </c>
      <c r="Q14" s="2">
        <v>-1</v>
      </c>
      <c r="R14" s="2">
        <v>-1</v>
      </c>
      <c r="S14" s="2">
        <v>-1</v>
      </c>
      <c r="T14" s="2">
        <v>-1</v>
      </c>
      <c r="U14" s="2">
        <v>-1</v>
      </c>
      <c r="V14" s="2">
        <v>-1</v>
      </c>
      <c r="W14" s="2">
        <v>-1</v>
      </c>
      <c r="Y14">
        <f t="shared" si="0"/>
        <v>-30.486833000000001</v>
      </c>
    </row>
    <row r="15" spans="1:25" x14ac:dyDescent="0.2">
      <c r="B15" s="1" t="s">
        <v>7</v>
      </c>
      <c r="C15" s="1">
        <v>5.2434165000000004</v>
      </c>
      <c r="D15" s="1">
        <v>0.5</v>
      </c>
      <c r="E15" s="1">
        <v>0.5</v>
      </c>
      <c r="F15" s="1">
        <v>0.5</v>
      </c>
      <c r="G15" s="1">
        <v>0.5</v>
      </c>
      <c r="H15" s="1">
        <v>0.5</v>
      </c>
      <c r="I15" s="1">
        <v>0.5</v>
      </c>
      <c r="J15" s="1">
        <v>0.5</v>
      </c>
      <c r="K15" s="1">
        <v>0.5</v>
      </c>
      <c r="L15" s="1">
        <v>0.5</v>
      </c>
      <c r="M15" s="1">
        <v>0.5</v>
      </c>
      <c r="N15" s="1">
        <v>0.5</v>
      </c>
      <c r="O15" s="1">
        <v>0.5</v>
      </c>
      <c r="P15" s="1">
        <v>0.5</v>
      </c>
      <c r="Q15" s="1">
        <v>0.5</v>
      </c>
      <c r="R15" s="1">
        <v>0.5</v>
      </c>
      <c r="S15" s="1">
        <v>0.5</v>
      </c>
      <c r="T15" s="1">
        <v>0.5</v>
      </c>
      <c r="U15" s="1">
        <v>0.5</v>
      </c>
      <c r="V15" s="1">
        <v>0.5</v>
      </c>
      <c r="W15" s="1">
        <v>0.5</v>
      </c>
      <c r="Y15">
        <f t="shared" si="0"/>
        <v>15.2434165</v>
      </c>
    </row>
    <row r="17" spans="1:25" x14ac:dyDescent="0.2">
      <c r="A17" t="s">
        <v>8</v>
      </c>
      <c r="B17" s="1" t="s">
        <v>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-0.5</v>
      </c>
      <c r="I17" s="1">
        <v>-0.5</v>
      </c>
      <c r="J17" s="1">
        <v>-0.5</v>
      </c>
      <c r="K17" s="1">
        <v>-0.5</v>
      </c>
      <c r="L17" s="1">
        <v>-0.5</v>
      </c>
      <c r="M17" s="1">
        <v>-0.5</v>
      </c>
      <c r="N17" s="1">
        <v>-0.5</v>
      </c>
      <c r="O17" s="1">
        <v>-0.5</v>
      </c>
      <c r="P17" s="1">
        <v>-0.5</v>
      </c>
      <c r="Q17" s="1">
        <v>-0.5</v>
      </c>
      <c r="R17" s="1">
        <v>-0.5</v>
      </c>
      <c r="S17" s="1">
        <v>-0.5</v>
      </c>
      <c r="T17" s="1">
        <v>-0.5</v>
      </c>
      <c r="U17" s="1">
        <v>-0.5</v>
      </c>
      <c r="V17" s="1">
        <v>-0.5</v>
      </c>
      <c r="W17" s="1">
        <v>-0.5</v>
      </c>
      <c r="Y17">
        <f t="shared" si="0"/>
        <v>-8</v>
      </c>
    </row>
    <row r="18" spans="1:25" x14ac:dyDescent="0.2">
      <c r="B18" s="3" t="s">
        <v>5</v>
      </c>
      <c r="C18" s="3">
        <v>0.5</v>
      </c>
      <c r="D18" s="3">
        <v>0.5</v>
      </c>
      <c r="E18" s="3">
        <v>0.5</v>
      </c>
      <c r="F18" s="3">
        <v>0.5</v>
      </c>
      <c r="G18" s="3">
        <v>0.5</v>
      </c>
      <c r="H18" s="3">
        <v>0.5</v>
      </c>
      <c r="I18" s="3">
        <v>0.5</v>
      </c>
      <c r="J18" s="3">
        <v>0.5</v>
      </c>
      <c r="K18" s="3">
        <v>0.5</v>
      </c>
      <c r="L18" s="3">
        <v>0.5</v>
      </c>
      <c r="M18" s="3">
        <v>0.5</v>
      </c>
      <c r="N18" s="3">
        <v>0.5</v>
      </c>
      <c r="O18" s="3">
        <v>0.5</v>
      </c>
      <c r="P18" s="3">
        <v>0.5</v>
      </c>
      <c r="Q18" s="3">
        <v>0.5</v>
      </c>
      <c r="R18" s="3">
        <v>0.5</v>
      </c>
      <c r="S18" s="3">
        <v>0.5</v>
      </c>
      <c r="T18" s="3">
        <v>0.5</v>
      </c>
      <c r="U18" s="3">
        <v>0.5</v>
      </c>
      <c r="V18" s="3">
        <v>0.5</v>
      </c>
      <c r="W18" s="3">
        <v>0.5</v>
      </c>
      <c r="Y18">
        <f t="shared" si="0"/>
        <v>10.5</v>
      </c>
    </row>
    <row r="19" spans="1:25" x14ac:dyDescent="0.2">
      <c r="B19" s="4" t="s">
        <v>10</v>
      </c>
      <c r="C19" s="4">
        <f>C18*C17*-1</f>
        <v>0</v>
      </c>
      <c r="D19" s="4">
        <f t="shared" ref="D19:W19" si="2">D18*D17*-1</f>
        <v>0</v>
      </c>
      <c r="E19" s="4">
        <f t="shared" si="2"/>
        <v>0</v>
      </c>
      <c r="F19" s="4">
        <f t="shared" si="2"/>
        <v>0</v>
      </c>
      <c r="G19" s="4">
        <f t="shared" si="2"/>
        <v>0</v>
      </c>
      <c r="H19" s="4">
        <f t="shared" si="2"/>
        <v>0.25</v>
      </c>
      <c r="I19" s="4">
        <f t="shared" si="2"/>
        <v>0.25</v>
      </c>
      <c r="J19" s="4">
        <f t="shared" si="2"/>
        <v>0.25</v>
      </c>
      <c r="K19" s="4">
        <f t="shared" si="2"/>
        <v>0.25</v>
      </c>
      <c r="L19" s="4">
        <f t="shared" si="2"/>
        <v>0.25</v>
      </c>
      <c r="M19" s="4">
        <f t="shared" si="2"/>
        <v>0.25</v>
      </c>
      <c r="N19" s="4">
        <f t="shared" si="2"/>
        <v>0.25</v>
      </c>
      <c r="O19" s="4">
        <f t="shared" si="2"/>
        <v>0.25</v>
      </c>
      <c r="P19" s="4">
        <f t="shared" si="2"/>
        <v>0.25</v>
      </c>
      <c r="Q19" s="4">
        <f t="shared" si="2"/>
        <v>0.25</v>
      </c>
      <c r="R19" s="4">
        <f t="shared" si="2"/>
        <v>0.25</v>
      </c>
      <c r="S19" s="4">
        <f t="shared" si="2"/>
        <v>0.25</v>
      </c>
      <c r="T19" s="4">
        <f t="shared" si="2"/>
        <v>0.25</v>
      </c>
      <c r="U19" s="4">
        <f t="shared" si="2"/>
        <v>0.25</v>
      </c>
      <c r="V19" s="4">
        <f t="shared" si="2"/>
        <v>0.25</v>
      </c>
      <c r="W19" s="4">
        <f t="shared" si="2"/>
        <v>0.25</v>
      </c>
      <c r="Y19">
        <f t="shared" si="0"/>
        <v>4</v>
      </c>
    </row>
    <row r="21" spans="1:25" x14ac:dyDescent="0.2">
      <c r="A21" t="s">
        <v>9</v>
      </c>
      <c r="B21" s="1" t="s">
        <v>7</v>
      </c>
      <c r="C21" s="1">
        <v>-5.2434165000000004</v>
      </c>
      <c r="D21" s="1">
        <v>-0.5</v>
      </c>
      <c r="E21" s="1">
        <v>-0.5</v>
      </c>
      <c r="F21" s="1">
        <v>-0.5</v>
      </c>
      <c r="G21" s="1">
        <v>-0.5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Y21">
        <f t="shared" si="0"/>
        <v>-7.2434165000000004</v>
      </c>
    </row>
    <row r="22" spans="1:25" x14ac:dyDescent="0.2">
      <c r="B22" s="3" t="s">
        <v>5</v>
      </c>
      <c r="C22" s="3">
        <f>-2*(C6-0.5)</f>
        <v>1</v>
      </c>
      <c r="D22" s="3">
        <f t="shared" ref="D22:W22" si="3">-2*(D6-0.5)</f>
        <v>0.87441895999999997</v>
      </c>
      <c r="E22" s="3">
        <f t="shared" si="3"/>
        <v>0.74933353200000008</v>
      </c>
      <c r="F22" s="3">
        <f t="shared" si="3"/>
        <v>0.62523737000000001</v>
      </c>
      <c r="G22" s="3">
        <f t="shared" si="3"/>
        <v>0.502620226</v>
      </c>
      <c r="H22" s="3">
        <f t="shared" si="3"/>
        <v>0.38196601200000002</v>
      </c>
      <c r="I22" s="3">
        <f t="shared" si="3"/>
        <v>0.26375089399999996</v>
      </c>
      <c r="J22" s="3">
        <f t="shared" si="3"/>
        <v>0.14844141600000005</v>
      </c>
      <c r="K22" s="3">
        <f t="shared" si="3"/>
        <v>3.6492651999999959E-2</v>
      </c>
      <c r="L22" s="3">
        <f t="shared" si="3"/>
        <v>-7.1653589999999934E-2</v>
      </c>
      <c r="M22" s="3">
        <f t="shared" si="3"/>
        <v>-0.17557050399999996</v>
      </c>
      <c r="N22" s="3">
        <f t="shared" si="3"/>
        <v>-0.2748479800000001</v>
      </c>
      <c r="O22" s="3">
        <f t="shared" si="3"/>
        <v>-0.36909421200000003</v>
      </c>
      <c r="P22" s="3">
        <f t="shared" si="3"/>
        <v>-0.45793725399999996</v>
      </c>
      <c r="Q22" s="3">
        <f t="shared" si="3"/>
        <v>-0.54102648600000003</v>
      </c>
      <c r="R22" s="3">
        <f t="shared" si="3"/>
        <v>-0.61803398800000009</v>
      </c>
      <c r="S22" s="3">
        <f t="shared" si="3"/>
        <v>-0.6886558519999999</v>
      </c>
      <c r="T22" s="3">
        <f t="shared" si="3"/>
        <v>-0.75261336000000001</v>
      </c>
      <c r="U22" s="3">
        <f t="shared" si="3"/>
        <v>-0.80965410400000004</v>
      </c>
      <c r="V22" s="3">
        <f t="shared" si="3"/>
        <v>-0.85955297199999992</v>
      </c>
      <c r="W22" s="3">
        <f t="shared" si="3"/>
        <v>-0.90211303199999993</v>
      </c>
      <c r="Y22">
        <f t="shared" si="0"/>
        <v>-1.9384922719999997</v>
      </c>
    </row>
    <row r="23" spans="1:25" x14ac:dyDescent="0.2">
      <c r="B23" s="4" t="s">
        <v>10</v>
      </c>
      <c r="C23" s="4">
        <f>C22*C21*-1</f>
        <v>5.2434165000000004</v>
      </c>
      <c r="D23" s="4">
        <f t="shared" ref="D23:W23" si="4">D22*D21*-1</f>
        <v>0.43720947999999998</v>
      </c>
      <c r="E23" s="4">
        <f t="shared" si="4"/>
        <v>0.37466676600000004</v>
      </c>
      <c r="F23" s="4">
        <f t="shared" si="4"/>
        <v>0.31261868500000001</v>
      </c>
      <c r="G23" s="4">
        <f t="shared" si="4"/>
        <v>0.251310113</v>
      </c>
      <c r="H23" s="4">
        <f t="shared" si="4"/>
        <v>0</v>
      </c>
      <c r="I23" s="4">
        <f t="shared" si="4"/>
        <v>0</v>
      </c>
      <c r="J23" s="4">
        <f t="shared" si="4"/>
        <v>0</v>
      </c>
      <c r="K23" s="4">
        <f t="shared" si="4"/>
        <v>0</v>
      </c>
      <c r="L23" s="4">
        <f t="shared" si="4"/>
        <v>0</v>
      </c>
      <c r="M23" s="4">
        <f t="shared" si="4"/>
        <v>0</v>
      </c>
      <c r="N23" s="4">
        <f t="shared" si="4"/>
        <v>0</v>
      </c>
      <c r="O23" s="4">
        <f t="shared" si="4"/>
        <v>0</v>
      </c>
      <c r="P23" s="4">
        <f t="shared" si="4"/>
        <v>0</v>
      </c>
      <c r="Q23" s="4">
        <f t="shared" si="4"/>
        <v>0</v>
      </c>
      <c r="R23" s="4">
        <f t="shared" si="4"/>
        <v>0</v>
      </c>
      <c r="S23" s="4">
        <f t="shared" si="4"/>
        <v>0</v>
      </c>
      <c r="T23" s="4">
        <f t="shared" si="4"/>
        <v>0</v>
      </c>
      <c r="U23" s="4">
        <f t="shared" si="4"/>
        <v>0</v>
      </c>
      <c r="V23" s="4">
        <f t="shared" si="4"/>
        <v>0</v>
      </c>
      <c r="W23" s="4">
        <f t="shared" si="4"/>
        <v>0</v>
      </c>
      <c r="Y23">
        <f t="shared" si="0"/>
        <v>6.6192215440000002</v>
      </c>
    </row>
    <row r="27" spans="1:25" x14ac:dyDescent="0.2">
      <c r="A27" t="s">
        <v>12</v>
      </c>
      <c r="B27" t="s">
        <v>10</v>
      </c>
      <c r="C27">
        <f t="shared" ref="C27:W27" si="5">C23+C19</f>
        <v>5.2434165000000004</v>
      </c>
      <c r="D27">
        <f t="shared" si="5"/>
        <v>0.43720947999999998</v>
      </c>
      <c r="E27">
        <f t="shared" si="5"/>
        <v>0.37466676600000004</v>
      </c>
      <c r="F27">
        <f t="shared" si="5"/>
        <v>0.31261868500000001</v>
      </c>
      <c r="G27">
        <f t="shared" si="5"/>
        <v>0.251310113</v>
      </c>
      <c r="H27">
        <f t="shared" si="5"/>
        <v>0.25</v>
      </c>
      <c r="I27">
        <f t="shared" si="5"/>
        <v>0.25</v>
      </c>
      <c r="J27">
        <f t="shared" si="5"/>
        <v>0.25</v>
      </c>
      <c r="K27">
        <f t="shared" si="5"/>
        <v>0.25</v>
      </c>
      <c r="L27">
        <f t="shared" si="5"/>
        <v>0.25</v>
      </c>
      <c r="M27">
        <f t="shared" si="5"/>
        <v>0.25</v>
      </c>
      <c r="N27">
        <f t="shared" si="5"/>
        <v>0.25</v>
      </c>
      <c r="O27">
        <f t="shared" si="5"/>
        <v>0.25</v>
      </c>
      <c r="P27">
        <f t="shared" si="5"/>
        <v>0.25</v>
      </c>
      <c r="Q27">
        <f t="shared" si="5"/>
        <v>0.25</v>
      </c>
      <c r="R27">
        <f t="shared" si="5"/>
        <v>0.25</v>
      </c>
      <c r="S27">
        <f t="shared" si="5"/>
        <v>0.25</v>
      </c>
      <c r="T27">
        <f t="shared" si="5"/>
        <v>0.25</v>
      </c>
      <c r="U27">
        <f t="shared" si="5"/>
        <v>0.25</v>
      </c>
      <c r="V27">
        <f t="shared" si="5"/>
        <v>0.25</v>
      </c>
      <c r="W27">
        <f t="shared" si="5"/>
        <v>0.25</v>
      </c>
      <c r="Y27">
        <f t="shared" ref="Y27:Y29" si="6">SUM(C27:W27)</f>
        <v>10.619221544</v>
      </c>
    </row>
    <row r="28" spans="1:25" x14ac:dyDescent="0.2">
      <c r="B28" t="s">
        <v>3</v>
      </c>
      <c r="C28">
        <f>C8+C14+C11+C12</f>
        <v>0</v>
      </c>
      <c r="D28">
        <f t="shared" ref="D28:W28" si="7">D8+D14+D11</f>
        <v>0</v>
      </c>
      <c r="E28">
        <f t="shared" si="7"/>
        <v>0</v>
      </c>
      <c r="F28">
        <f t="shared" si="7"/>
        <v>0</v>
      </c>
      <c r="G28">
        <f t="shared" si="7"/>
        <v>0</v>
      </c>
      <c r="H28">
        <f t="shared" si="7"/>
        <v>0</v>
      </c>
      <c r="I28">
        <f t="shared" si="7"/>
        <v>0</v>
      </c>
      <c r="J28">
        <f t="shared" si="7"/>
        <v>0</v>
      </c>
      <c r="K28">
        <f t="shared" si="7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0</v>
      </c>
      <c r="V28">
        <f t="shared" si="7"/>
        <v>0</v>
      </c>
      <c r="W28">
        <f t="shared" si="7"/>
        <v>0</v>
      </c>
      <c r="Y28">
        <f t="shared" si="6"/>
        <v>0</v>
      </c>
    </row>
    <row r="29" spans="1:25" x14ac:dyDescent="0.2">
      <c r="B29" t="s">
        <v>7</v>
      </c>
      <c r="C29">
        <f>C21+C17+C15</f>
        <v>0</v>
      </c>
      <c r="D29">
        <f t="shared" ref="D29:W29" si="8">D21+D17+D15</f>
        <v>0</v>
      </c>
      <c r="E29">
        <f t="shared" si="8"/>
        <v>0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0</v>
      </c>
      <c r="V29">
        <f t="shared" si="8"/>
        <v>0</v>
      </c>
      <c r="W29">
        <f t="shared" si="8"/>
        <v>0</v>
      </c>
      <c r="Y29">
        <f t="shared" si="6"/>
        <v>0</v>
      </c>
    </row>
    <row r="32" spans="1:25" x14ac:dyDescent="0.2">
      <c r="A32" t="s">
        <v>20</v>
      </c>
      <c r="B32" t="s">
        <v>13</v>
      </c>
      <c r="J32" t="s">
        <v>30</v>
      </c>
    </row>
    <row r="35" spans="1:7" x14ac:dyDescent="0.2">
      <c r="A35" t="s">
        <v>14</v>
      </c>
      <c r="B35" t="s">
        <v>16</v>
      </c>
      <c r="C35" t="s">
        <v>15</v>
      </c>
      <c r="D35" t="s">
        <v>17</v>
      </c>
      <c r="E35" t="s">
        <v>18</v>
      </c>
      <c r="G35" t="s">
        <v>22</v>
      </c>
    </row>
    <row r="36" spans="1:7" x14ac:dyDescent="0.2">
      <c r="A36" t="s">
        <v>21</v>
      </c>
      <c r="B36">
        <v>0</v>
      </c>
      <c r="C36">
        <f>Y27</f>
        <v>10.619221544</v>
      </c>
      <c r="D36">
        <f>Y27</f>
        <v>10.619221544</v>
      </c>
      <c r="E36">
        <f>Y27</f>
        <v>10.619221544</v>
      </c>
      <c r="G36">
        <v>0.08</v>
      </c>
    </row>
    <row r="37" spans="1:7" x14ac:dyDescent="0.2">
      <c r="A37" t="s">
        <v>23</v>
      </c>
      <c r="B37" s="5">
        <f>NPV(G36,C36:E36) + B36</f>
        <v>27.366763847960165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A86E-B1DA-6D45-84AD-44BAD7E84500}">
  <dimension ref="A1:Y39"/>
  <sheetViews>
    <sheetView tabSelected="1" workbookViewId="0">
      <selection activeCell="I10" sqref="I10"/>
    </sheetView>
  </sheetViews>
  <sheetFormatPr baseColWidth="10" defaultRowHeight="16" x14ac:dyDescent="0.2"/>
  <cols>
    <col min="1" max="1" width="15.33203125" customWidth="1"/>
    <col min="2" max="2" width="12.6640625" customWidth="1"/>
    <col min="3" max="3" width="12.1640625" bestFit="1" customWidth="1"/>
    <col min="24" max="24" width="3.6640625" customWidth="1"/>
  </cols>
  <sheetData>
    <row r="1" spans="1:25" x14ac:dyDescent="0.2">
      <c r="A1" t="s">
        <v>24</v>
      </c>
      <c r="B1" t="s">
        <v>26</v>
      </c>
      <c r="D1" t="s">
        <v>32</v>
      </c>
      <c r="F1" t="s">
        <v>34</v>
      </c>
    </row>
    <row r="2" spans="1:25" x14ac:dyDescent="0.2">
      <c r="A2" t="s">
        <v>25</v>
      </c>
      <c r="B2">
        <v>100</v>
      </c>
      <c r="D2">
        <v>100</v>
      </c>
      <c r="F2">
        <v>0.9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Y8">
        <f t="shared" ref="Y8:Y25" si="0">SUM(C8:W8)</f>
        <v>2100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5" x14ac:dyDescent="0.2">
      <c r="A10" t="s">
        <v>27</v>
      </c>
      <c r="B10" s="6" t="s">
        <v>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9.1073596999999999</v>
      </c>
    </row>
    <row r="11" spans="1:25" x14ac:dyDescent="0.2">
      <c r="A11">
        <v>1</v>
      </c>
      <c r="B11" s="6" t="s">
        <v>35</v>
      </c>
      <c r="C11" s="6">
        <v>-104.86833</v>
      </c>
      <c r="D11" s="6">
        <v>-10</v>
      </c>
      <c r="E11" s="6">
        <v>-10</v>
      </c>
      <c r="F11" s="6">
        <v>-10</v>
      </c>
      <c r="G11" s="6">
        <v>-10</v>
      </c>
      <c r="H11" s="6">
        <v>-10</v>
      </c>
      <c r="I11" s="6">
        <v>-10</v>
      </c>
      <c r="J11" s="6">
        <v>-10</v>
      </c>
      <c r="K11" s="6">
        <v>-10</v>
      </c>
      <c r="L11" s="6">
        <v>-960</v>
      </c>
      <c r="M11" s="6">
        <v>-960</v>
      </c>
      <c r="N11" s="6">
        <v>-960</v>
      </c>
      <c r="O11" s="6">
        <v>-960</v>
      </c>
      <c r="P11" s="6">
        <v>-960</v>
      </c>
      <c r="Q11" s="6">
        <v>-960</v>
      </c>
      <c r="R11" s="6">
        <v>-960</v>
      </c>
      <c r="S11" s="6">
        <v>-960</v>
      </c>
      <c r="T11" s="6">
        <v>-960</v>
      </c>
      <c r="U11" s="6">
        <v>-960</v>
      </c>
      <c r="V11" s="6">
        <v>-960</v>
      </c>
      <c r="W11" s="6">
        <v>-96</v>
      </c>
    </row>
    <row r="12" spans="1:25" x14ac:dyDescent="0.2">
      <c r="B12" s="6" t="s">
        <v>36</v>
      </c>
      <c r="C12" s="6">
        <v>103.86833</v>
      </c>
      <c r="D12" s="6">
        <v>9</v>
      </c>
      <c r="E12" s="6">
        <v>9</v>
      </c>
      <c r="F12" s="6">
        <v>9</v>
      </c>
      <c r="G12" s="6">
        <v>9</v>
      </c>
      <c r="H12" s="6">
        <v>9</v>
      </c>
      <c r="I12" s="6">
        <v>9</v>
      </c>
      <c r="J12" s="6">
        <v>9</v>
      </c>
      <c r="K12" s="6">
        <v>9</v>
      </c>
      <c r="L12" s="6">
        <v>864</v>
      </c>
      <c r="M12" s="6">
        <v>864</v>
      </c>
      <c r="N12" s="6">
        <v>864</v>
      </c>
      <c r="O12" s="6">
        <v>864</v>
      </c>
      <c r="P12" s="6">
        <v>864</v>
      </c>
      <c r="Q12" s="6">
        <v>864</v>
      </c>
      <c r="R12" s="6">
        <v>864</v>
      </c>
      <c r="S12" s="6">
        <v>864</v>
      </c>
      <c r="T12" s="6">
        <v>864</v>
      </c>
      <c r="U12" s="6">
        <v>864</v>
      </c>
      <c r="V12" s="6">
        <v>864</v>
      </c>
      <c r="W12" s="6">
        <v>0</v>
      </c>
    </row>
    <row r="13" spans="1:25" x14ac:dyDescent="0.2">
      <c r="B13" s="6" t="s">
        <v>37</v>
      </c>
      <c r="C13" s="6">
        <f>(C10-A11)/0.1 + C11*SQRT(F2) + C12/SQRT(F2)</f>
        <v>2.0549393298097129E-8</v>
      </c>
      <c r="D13" s="6">
        <f>(D10-C10)/0.1 + D11*SQRT($F$2) + D12/SQRT($F$2)</f>
        <v>0</v>
      </c>
      <c r="E13" s="6">
        <f t="shared" ref="E13:W13" si="1">(E10-D10)/0.1 + E11*SQRT($F$2) + E12/SQRT($F$2)</f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3.8715067773864575E-7</v>
      </c>
    </row>
    <row r="14" spans="1:25" x14ac:dyDescent="0.2">
      <c r="B14" s="6" t="s">
        <v>38</v>
      </c>
      <c r="C14" s="6">
        <f>(ABS(C11)+ABS(C12))*SQRT($F$2)*0.1</f>
        <v>19.802498303284878</v>
      </c>
      <c r="D14" s="6">
        <f t="shared" ref="D14:W14" si="2">(ABS(D11)+ABS(D12))*SQRT($F$2)*0.1</f>
        <v>1.8024982662959763</v>
      </c>
      <c r="E14" s="6">
        <f t="shared" si="2"/>
        <v>1.8024982662959763</v>
      </c>
      <c r="F14" s="6">
        <f t="shared" si="2"/>
        <v>1.8024982662959763</v>
      </c>
      <c r="G14" s="6">
        <f t="shared" si="2"/>
        <v>1.8024982662959763</v>
      </c>
      <c r="H14" s="6">
        <f t="shared" si="2"/>
        <v>1.8024982662959763</v>
      </c>
      <c r="I14" s="6">
        <f t="shared" si="2"/>
        <v>1.8024982662959763</v>
      </c>
      <c r="J14" s="6">
        <f t="shared" si="2"/>
        <v>1.8024982662959763</v>
      </c>
      <c r="K14" s="6">
        <f t="shared" si="2"/>
        <v>1.8024982662959763</v>
      </c>
      <c r="L14" s="6">
        <f t="shared" si="2"/>
        <v>173.03983356441373</v>
      </c>
      <c r="M14" s="6">
        <f t="shared" si="2"/>
        <v>173.03983356441373</v>
      </c>
      <c r="N14" s="6">
        <f t="shared" si="2"/>
        <v>173.03983356441373</v>
      </c>
      <c r="O14" s="6">
        <f t="shared" si="2"/>
        <v>173.03983356441373</v>
      </c>
      <c r="P14" s="6">
        <f t="shared" si="2"/>
        <v>173.03983356441373</v>
      </c>
      <c r="Q14" s="6">
        <f t="shared" si="2"/>
        <v>173.03983356441373</v>
      </c>
      <c r="R14" s="6">
        <f t="shared" si="2"/>
        <v>173.03983356441373</v>
      </c>
      <c r="S14" s="6">
        <f t="shared" si="2"/>
        <v>173.03983356441373</v>
      </c>
      <c r="T14" s="6">
        <f t="shared" si="2"/>
        <v>173.03983356441373</v>
      </c>
      <c r="U14" s="6">
        <f t="shared" si="2"/>
        <v>173.03983356441373</v>
      </c>
      <c r="V14" s="6">
        <f t="shared" si="2"/>
        <v>173.03983356441373</v>
      </c>
      <c r="W14" s="6">
        <f t="shared" si="2"/>
        <v>9.1073596612849315</v>
      </c>
    </row>
    <row r="16" spans="1:25" x14ac:dyDescent="0.2">
      <c r="A16" t="s">
        <v>6</v>
      </c>
      <c r="B16" s="2" t="s">
        <v>3</v>
      </c>
      <c r="C16" s="2">
        <v>-99</v>
      </c>
      <c r="D16" s="2">
        <v>-99</v>
      </c>
      <c r="E16" s="2">
        <v>-99</v>
      </c>
      <c r="F16" s="2">
        <v>-99</v>
      </c>
      <c r="G16" s="2">
        <v>-99</v>
      </c>
      <c r="H16" s="2">
        <v>-99</v>
      </c>
      <c r="I16" s="2">
        <v>-99</v>
      </c>
      <c r="J16" s="2">
        <v>-99</v>
      </c>
      <c r="K16" s="2">
        <v>-99</v>
      </c>
      <c r="L16" s="2">
        <v>-4</v>
      </c>
      <c r="M16" s="2">
        <v>-4</v>
      </c>
      <c r="N16" s="2">
        <v>-4</v>
      </c>
      <c r="O16" s="2">
        <v>-4</v>
      </c>
      <c r="P16" s="2">
        <v>-4</v>
      </c>
      <c r="Q16" s="2">
        <v>-4</v>
      </c>
      <c r="R16" s="2">
        <v>-4</v>
      </c>
      <c r="S16" s="2">
        <v>-4</v>
      </c>
      <c r="T16" s="2">
        <v>-4</v>
      </c>
      <c r="U16" s="2">
        <v>-4</v>
      </c>
      <c r="V16" s="2">
        <v>-4</v>
      </c>
      <c r="W16" s="2">
        <v>-4</v>
      </c>
      <c r="Y16">
        <f t="shared" si="0"/>
        <v>-939</v>
      </c>
    </row>
    <row r="17" spans="1:25" x14ac:dyDescent="0.2">
      <c r="B17" s="1" t="s">
        <v>7</v>
      </c>
      <c r="C17" s="1">
        <v>49.5</v>
      </c>
      <c r="D17" s="1">
        <v>49.5</v>
      </c>
      <c r="E17" s="1">
        <v>49.5</v>
      </c>
      <c r="F17" s="1">
        <v>49.5</v>
      </c>
      <c r="G17" s="1">
        <v>49.5</v>
      </c>
      <c r="H17" s="1">
        <v>49.5</v>
      </c>
      <c r="I17" s="1">
        <v>49.5</v>
      </c>
      <c r="J17" s="1">
        <v>49.5</v>
      </c>
      <c r="K17" s="1">
        <v>49.5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Y17">
        <f t="shared" si="0"/>
        <v>469.5</v>
      </c>
    </row>
    <row r="19" spans="1:25" x14ac:dyDescent="0.2">
      <c r="A19" t="s">
        <v>8</v>
      </c>
      <c r="B19" s="1" t="s">
        <v>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-2</v>
      </c>
      <c r="I19" s="1">
        <v>-2</v>
      </c>
      <c r="J19" s="1">
        <v>-2</v>
      </c>
      <c r="K19" s="1">
        <v>-2</v>
      </c>
      <c r="L19" s="1">
        <v>-2</v>
      </c>
      <c r="M19" s="1">
        <v>-2</v>
      </c>
      <c r="N19" s="1">
        <v>-2</v>
      </c>
      <c r="O19" s="1">
        <v>-2</v>
      </c>
      <c r="P19" s="1">
        <v>-2</v>
      </c>
      <c r="Q19" s="1">
        <v>-2</v>
      </c>
      <c r="R19" s="1">
        <v>-2</v>
      </c>
      <c r="S19" s="1">
        <v>-2</v>
      </c>
      <c r="T19" s="1">
        <v>-2</v>
      </c>
      <c r="U19" s="1">
        <v>-2</v>
      </c>
      <c r="V19" s="1">
        <v>-2</v>
      </c>
      <c r="W19" s="1">
        <v>-2</v>
      </c>
      <c r="Y19">
        <f t="shared" si="0"/>
        <v>-32</v>
      </c>
    </row>
    <row r="20" spans="1:25" x14ac:dyDescent="0.2">
      <c r="B20" s="3" t="s">
        <v>5</v>
      </c>
      <c r="C20" s="3">
        <v>0.5</v>
      </c>
      <c r="D20" s="3">
        <v>0.5</v>
      </c>
      <c r="E20" s="3">
        <v>0.5</v>
      </c>
      <c r="F20" s="3">
        <v>0.5</v>
      </c>
      <c r="G20" s="3">
        <v>0.5</v>
      </c>
      <c r="H20" s="3">
        <v>0.5</v>
      </c>
      <c r="I20" s="3">
        <v>0.5</v>
      </c>
      <c r="J20" s="3">
        <v>0.5</v>
      </c>
      <c r="K20" s="3">
        <v>0.5</v>
      </c>
      <c r="L20" s="3">
        <v>0.5</v>
      </c>
      <c r="M20" s="3">
        <v>0.5</v>
      </c>
      <c r="N20" s="3">
        <v>0.5</v>
      </c>
      <c r="O20" s="3">
        <v>0.5</v>
      </c>
      <c r="P20" s="3">
        <v>0.5</v>
      </c>
      <c r="Q20" s="3">
        <v>0.5</v>
      </c>
      <c r="R20" s="3">
        <v>0.5</v>
      </c>
      <c r="S20" s="3">
        <v>0.5</v>
      </c>
      <c r="T20" s="3">
        <v>0.5</v>
      </c>
      <c r="U20" s="3">
        <v>0.5</v>
      </c>
      <c r="V20" s="3">
        <v>0.5</v>
      </c>
      <c r="W20" s="3">
        <v>0.5</v>
      </c>
      <c r="Y20">
        <f t="shared" si="0"/>
        <v>10.5</v>
      </c>
    </row>
    <row r="21" spans="1:25" x14ac:dyDescent="0.2">
      <c r="B21" s="4" t="s">
        <v>10</v>
      </c>
      <c r="C21" s="4">
        <f>C20*C19*-1</f>
        <v>0</v>
      </c>
      <c r="D21" s="4">
        <f t="shared" ref="D21:W21" si="3">D20*D19*-1</f>
        <v>0</v>
      </c>
      <c r="E21" s="4">
        <f t="shared" si="3"/>
        <v>0</v>
      </c>
      <c r="F21" s="4">
        <f t="shared" si="3"/>
        <v>0</v>
      </c>
      <c r="G21" s="4">
        <f t="shared" si="3"/>
        <v>0</v>
      </c>
      <c r="H21" s="4">
        <f t="shared" si="3"/>
        <v>1</v>
      </c>
      <c r="I21" s="4">
        <f t="shared" si="3"/>
        <v>1</v>
      </c>
      <c r="J21" s="4">
        <f t="shared" si="3"/>
        <v>1</v>
      </c>
      <c r="K21" s="4">
        <f t="shared" si="3"/>
        <v>1</v>
      </c>
      <c r="L21" s="4">
        <f t="shared" si="3"/>
        <v>1</v>
      </c>
      <c r="M21" s="4">
        <f t="shared" si="3"/>
        <v>1</v>
      </c>
      <c r="N21" s="4">
        <f t="shared" si="3"/>
        <v>1</v>
      </c>
      <c r="O21" s="4">
        <f t="shared" si="3"/>
        <v>1</v>
      </c>
      <c r="P21" s="4">
        <f t="shared" si="3"/>
        <v>1</v>
      </c>
      <c r="Q21" s="4">
        <f t="shared" si="3"/>
        <v>1</v>
      </c>
      <c r="R21" s="4">
        <f t="shared" si="3"/>
        <v>1</v>
      </c>
      <c r="S21" s="4">
        <f t="shared" si="3"/>
        <v>1</v>
      </c>
      <c r="T21" s="4">
        <f t="shared" si="3"/>
        <v>1</v>
      </c>
      <c r="U21" s="4">
        <f t="shared" si="3"/>
        <v>1</v>
      </c>
      <c r="V21" s="4">
        <f t="shared" si="3"/>
        <v>1</v>
      </c>
      <c r="W21" s="4">
        <f t="shared" si="3"/>
        <v>1</v>
      </c>
      <c r="Y21">
        <f t="shared" si="0"/>
        <v>16</v>
      </c>
    </row>
    <row r="23" spans="1:25" x14ac:dyDescent="0.2">
      <c r="A23" t="s">
        <v>9</v>
      </c>
      <c r="B23" s="1" t="s">
        <v>7</v>
      </c>
      <c r="C23" s="1">
        <v>-49.5</v>
      </c>
      <c r="D23" s="1">
        <v>-49.5</v>
      </c>
      <c r="E23" s="1">
        <v>-49.5</v>
      </c>
      <c r="F23" s="1">
        <v>-49.5</v>
      </c>
      <c r="G23" s="1">
        <v>-49.5</v>
      </c>
      <c r="H23" s="1">
        <v>-47.5</v>
      </c>
      <c r="I23" s="1">
        <v>-47.5</v>
      </c>
      <c r="J23" s="1">
        <v>-47.5</v>
      </c>
      <c r="K23" s="1">
        <v>-47.5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Y23">
        <f t="shared" si="0"/>
        <v>-437.5</v>
      </c>
    </row>
    <row r="24" spans="1:25" x14ac:dyDescent="0.2">
      <c r="B24" s="3" t="s">
        <v>5</v>
      </c>
      <c r="C24" s="3">
        <f>-2*(C6-0.5)</f>
        <v>1</v>
      </c>
      <c r="D24" s="3">
        <f t="shared" ref="D24:W24" si="4">-2*(D6-0.5)</f>
        <v>0.87441895999999997</v>
      </c>
      <c r="E24" s="3">
        <f t="shared" si="4"/>
        <v>0.74933353200000008</v>
      </c>
      <c r="F24" s="3">
        <f t="shared" si="4"/>
        <v>0.62523737000000001</v>
      </c>
      <c r="G24" s="3">
        <f t="shared" si="4"/>
        <v>0.502620226</v>
      </c>
      <c r="H24" s="3">
        <f t="shared" si="4"/>
        <v>0.38196601200000002</v>
      </c>
      <c r="I24" s="3">
        <f t="shared" si="4"/>
        <v>0.26375089399999996</v>
      </c>
      <c r="J24" s="3">
        <f t="shared" si="4"/>
        <v>0.14844141600000005</v>
      </c>
      <c r="K24" s="3">
        <f t="shared" si="4"/>
        <v>3.6492651999999959E-2</v>
      </c>
      <c r="L24" s="3">
        <f t="shared" si="4"/>
        <v>-7.1653589999999934E-2</v>
      </c>
      <c r="M24" s="3">
        <f t="shared" si="4"/>
        <v>-0.17557050399999996</v>
      </c>
      <c r="N24" s="3">
        <f t="shared" si="4"/>
        <v>-0.2748479800000001</v>
      </c>
      <c r="O24" s="3">
        <f t="shared" si="4"/>
        <v>-0.36909421200000003</v>
      </c>
      <c r="P24" s="3">
        <f t="shared" si="4"/>
        <v>-0.45793725399999996</v>
      </c>
      <c r="Q24" s="3">
        <f t="shared" si="4"/>
        <v>-0.54102648600000003</v>
      </c>
      <c r="R24" s="3">
        <f t="shared" si="4"/>
        <v>-0.61803398800000009</v>
      </c>
      <c r="S24" s="3">
        <f t="shared" si="4"/>
        <v>-0.6886558519999999</v>
      </c>
      <c r="T24" s="3">
        <f t="shared" si="4"/>
        <v>-0.75261336000000001</v>
      </c>
      <c r="U24" s="3">
        <f t="shared" si="4"/>
        <v>-0.80965410400000004</v>
      </c>
      <c r="V24" s="3">
        <f t="shared" si="4"/>
        <v>-0.85955297199999992</v>
      </c>
      <c r="W24" s="3">
        <f t="shared" si="4"/>
        <v>-0.90211303199999993</v>
      </c>
      <c r="Y24">
        <f t="shared" si="0"/>
        <v>-1.9384922719999997</v>
      </c>
    </row>
    <row r="25" spans="1:25" x14ac:dyDescent="0.2">
      <c r="B25" s="4" t="s">
        <v>10</v>
      </c>
      <c r="C25" s="4">
        <f>C24*C23*-1</f>
        <v>49.5</v>
      </c>
      <c r="D25" s="4">
        <f t="shared" ref="D25:W25" si="5">D24*D23*-1</f>
        <v>43.28373852</v>
      </c>
      <c r="E25" s="4">
        <f t="shared" si="5"/>
        <v>37.092009834000002</v>
      </c>
      <c r="F25" s="4">
        <f t="shared" si="5"/>
        <v>30.949249815000002</v>
      </c>
      <c r="G25" s="4">
        <f t="shared" si="5"/>
        <v>24.879701186999998</v>
      </c>
      <c r="H25" s="4">
        <f t="shared" si="5"/>
        <v>18.14338557</v>
      </c>
      <c r="I25" s="4">
        <f t="shared" si="5"/>
        <v>12.528167464999997</v>
      </c>
      <c r="J25" s="4">
        <f t="shared" si="5"/>
        <v>7.050967260000002</v>
      </c>
      <c r="K25" s="4">
        <f t="shared" si="5"/>
        <v>1.7334009699999982</v>
      </c>
      <c r="L25" s="4">
        <f t="shared" si="5"/>
        <v>0</v>
      </c>
      <c r="M25" s="4">
        <f t="shared" si="5"/>
        <v>0</v>
      </c>
      <c r="N25" s="4">
        <f t="shared" si="5"/>
        <v>0</v>
      </c>
      <c r="O25" s="4">
        <f t="shared" si="5"/>
        <v>0</v>
      </c>
      <c r="P25" s="4">
        <f t="shared" si="5"/>
        <v>0</v>
      </c>
      <c r="Q25" s="4">
        <f t="shared" si="5"/>
        <v>0</v>
      </c>
      <c r="R25" s="4">
        <f t="shared" si="5"/>
        <v>0</v>
      </c>
      <c r="S25" s="4">
        <f t="shared" si="5"/>
        <v>0</v>
      </c>
      <c r="T25" s="4">
        <f t="shared" si="5"/>
        <v>0</v>
      </c>
      <c r="U25" s="4">
        <f t="shared" si="5"/>
        <v>0</v>
      </c>
      <c r="V25" s="4">
        <f t="shared" si="5"/>
        <v>0</v>
      </c>
      <c r="W25" s="4">
        <f t="shared" si="5"/>
        <v>0</v>
      </c>
      <c r="Y25">
        <f t="shared" si="0"/>
        <v>225.16062062099996</v>
      </c>
    </row>
    <row r="29" spans="1:25" x14ac:dyDescent="0.2">
      <c r="A29" t="s">
        <v>12</v>
      </c>
      <c r="B29" t="s">
        <v>10</v>
      </c>
      <c r="C29">
        <f t="shared" ref="C29:W29" si="6">C25+C21</f>
        <v>49.5</v>
      </c>
      <c r="D29">
        <f t="shared" si="6"/>
        <v>43.28373852</v>
      </c>
      <c r="E29">
        <f t="shared" si="6"/>
        <v>37.092009834000002</v>
      </c>
      <c r="F29">
        <f t="shared" si="6"/>
        <v>30.949249815000002</v>
      </c>
      <c r="G29">
        <f t="shared" si="6"/>
        <v>24.879701186999998</v>
      </c>
      <c r="H29">
        <f t="shared" si="6"/>
        <v>19.14338557</v>
      </c>
      <c r="I29">
        <f t="shared" si="6"/>
        <v>13.528167464999997</v>
      </c>
      <c r="J29">
        <f t="shared" si="6"/>
        <v>8.050967260000002</v>
      </c>
      <c r="K29">
        <f t="shared" si="6"/>
        <v>2.7334009699999982</v>
      </c>
      <c r="L29">
        <f t="shared" si="6"/>
        <v>1</v>
      </c>
      <c r="M29">
        <f t="shared" si="6"/>
        <v>1</v>
      </c>
      <c r="N29">
        <f t="shared" si="6"/>
        <v>1</v>
      </c>
      <c r="O29">
        <f t="shared" si="6"/>
        <v>1</v>
      </c>
      <c r="P29">
        <f t="shared" si="6"/>
        <v>1</v>
      </c>
      <c r="Q29">
        <f t="shared" si="6"/>
        <v>1</v>
      </c>
      <c r="R29">
        <f t="shared" si="6"/>
        <v>1</v>
      </c>
      <c r="S29">
        <f t="shared" si="6"/>
        <v>1</v>
      </c>
      <c r="T29">
        <f t="shared" si="6"/>
        <v>1</v>
      </c>
      <c r="U29">
        <f t="shared" si="6"/>
        <v>1</v>
      </c>
      <c r="V29">
        <f t="shared" si="6"/>
        <v>1</v>
      </c>
      <c r="W29">
        <f t="shared" si="6"/>
        <v>1</v>
      </c>
      <c r="Y29">
        <f t="shared" ref="Y29:Y31" si="7">SUM(C29:W29)</f>
        <v>241.16062062099996</v>
      </c>
    </row>
    <row r="30" spans="1:25" x14ac:dyDescent="0.2">
      <c r="B30" t="s">
        <v>3</v>
      </c>
      <c r="C30">
        <f>C8+C16+C12+C11</f>
        <v>0</v>
      </c>
      <c r="D30">
        <f t="shared" ref="D30:W30" si="8">D8+D16+D12+D11</f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8"/>
        <v>0</v>
      </c>
      <c r="W30">
        <f t="shared" si="8"/>
        <v>0</v>
      </c>
      <c r="Y30">
        <f t="shared" si="7"/>
        <v>0</v>
      </c>
    </row>
    <row r="31" spans="1:25" x14ac:dyDescent="0.2">
      <c r="B31" t="s">
        <v>7</v>
      </c>
      <c r="C31">
        <f>C23+C19+C17</f>
        <v>0</v>
      </c>
      <c r="D31">
        <f t="shared" ref="D31:W31" si="9">D23+D19+D17</f>
        <v>0</v>
      </c>
      <c r="E31">
        <f t="shared" si="9"/>
        <v>0</v>
      </c>
      <c r="F31">
        <f t="shared" si="9"/>
        <v>0</v>
      </c>
      <c r="G31">
        <f t="shared" si="9"/>
        <v>0</v>
      </c>
      <c r="H31">
        <f t="shared" si="9"/>
        <v>0</v>
      </c>
      <c r="I31">
        <f t="shared" si="9"/>
        <v>0</v>
      </c>
      <c r="J31">
        <f t="shared" si="9"/>
        <v>0</v>
      </c>
      <c r="K31">
        <f t="shared" si="9"/>
        <v>0</v>
      </c>
      <c r="L31">
        <f t="shared" si="9"/>
        <v>0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0</v>
      </c>
      <c r="Q31">
        <f t="shared" si="9"/>
        <v>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Y31">
        <f t="shared" si="7"/>
        <v>0</v>
      </c>
    </row>
    <row r="34" spans="1:9" x14ac:dyDescent="0.2">
      <c r="A34" t="s">
        <v>20</v>
      </c>
      <c r="B34" t="s">
        <v>13</v>
      </c>
      <c r="I34" t="s">
        <v>33</v>
      </c>
    </row>
    <row r="37" spans="1:9" x14ac:dyDescent="0.2">
      <c r="A37" t="s">
        <v>14</v>
      </c>
      <c r="B37" t="s">
        <v>16</v>
      </c>
      <c r="C37" t="s">
        <v>15</v>
      </c>
      <c r="D37" t="s">
        <v>17</v>
      </c>
      <c r="E37" t="s">
        <v>18</v>
      </c>
      <c r="G37" t="s">
        <v>22</v>
      </c>
    </row>
    <row r="38" spans="1:9" x14ac:dyDescent="0.2">
      <c r="A38" t="s">
        <v>21</v>
      </c>
      <c r="B38">
        <v>0</v>
      </c>
      <c r="C38">
        <f>Y29</f>
        <v>241.16062062099996</v>
      </c>
      <c r="D38">
        <f>Y29</f>
        <v>241.16062062099996</v>
      </c>
      <c r="E38">
        <f>Y29</f>
        <v>241.16062062099996</v>
      </c>
      <c r="G38">
        <v>0.08</v>
      </c>
    </row>
    <row r="39" spans="1:9" x14ac:dyDescent="0.2">
      <c r="A39" t="s">
        <v>23</v>
      </c>
      <c r="B39" s="5">
        <f>NPV(G38,C38:E38) + B38</f>
        <v>621.49430884520757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36"/>
  <sheetViews>
    <sheetView workbookViewId="0">
      <selection activeCell="F16" sqref="F16:W16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</row>
    <row r="2" spans="1:25" x14ac:dyDescent="0.2">
      <c r="A2" t="s">
        <v>25</v>
      </c>
      <c r="B2">
        <v>1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Y8">
        <f t="shared" ref="Y8:Y22" si="0">SUM(C8:W8)</f>
        <v>21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5" x14ac:dyDescent="0.2">
      <c r="A10" t="s">
        <v>27</v>
      </c>
      <c r="B10" s="6" t="s">
        <v>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0.1</v>
      </c>
      <c r="I10" s="6">
        <f>H10+0.1</f>
        <v>0.2</v>
      </c>
      <c r="J10" s="6">
        <f t="shared" ref="J10:O10" si="1">I10+0.1</f>
        <v>0.30000000000000004</v>
      </c>
      <c r="K10" s="6">
        <f t="shared" si="1"/>
        <v>0.4</v>
      </c>
      <c r="L10" s="6">
        <f t="shared" si="1"/>
        <v>0.5</v>
      </c>
      <c r="M10" s="6">
        <f t="shared" si="1"/>
        <v>0.6</v>
      </c>
      <c r="N10" s="6">
        <f t="shared" si="1"/>
        <v>0.7</v>
      </c>
      <c r="O10" s="6">
        <f t="shared" si="1"/>
        <v>0.79999999999999993</v>
      </c>
      <c r="P10" s="6">
        <v>0.5</v>
      </c>
      <c r="Q10" s="6">
        <v>0.6</v>
      </c>
      <c r="R10" s="6">
        <v>0.3</v>
      </c>
      <c r="S10" s="6">
        <v>0.4</v>
      </c>
      <c r="T10" s="6">
        <v>0.5</v>
      </c>
      <c r="U10" s="6">
        <v>0.2</v>
      </c>
      <c r="V10" s="6">
        <v>0.3</v>
      </c>
      <c r="W10" s="6">
        <v>0</v>
      </c>
      <c r="X10" s="6"/>
    </row>
    <row r="11" spans="1:25" x14ac:dyDescent="0.2">
      <c r="A11">
        <v>1</v>
      </c>
      <c r="B11" s="6" t="s">
        <v>29</v>
      </c>
      <c r="C11" s="6">
        <f>-(C10-A11)/0.1</f>
        <v>10</v>
      </c>
      <c r="D11" s="6">
        <f>-(D10-C10)/0.1</f>
        <v>0</v>
      </c>
      <c r="E11" s="6">
        <f t="shared" ref="E11:W11" si="2">-(E10-D10)/0.1</f>
        <v>0</v>
      </c>
      <c r="F11" s="6">
        <f t="shared" si="2"/>
        <v>0</v>
      </c>
      <c r="G11" s="6">
        <f t="shared" si="2"/>
        <v>0</v>
      </c>
      <c r="H11" s="6">
        <f t="shared" si="2"/>
        <v>-1</v>
      </c>
      <c r="I11" s="6">
        <f t="shared" si="2"/>
        <v>-1</v>
      </c>
      <c r="J11" s="6">
        <f t="shared" si="2"/>
        <v>-1.0000000000000002</v>
      </c>
      <c r="K11" s="6">
        <f t="shared" si="2"/>
        <v>-0.99999999999999978</v>
      </c>
      <c r="L11" s="6">
        <f t="shared" si="2"/>
        <v>-0.99999999999999978</v>
      </c>
      <c r="M11" s="6">
        <f t="shared" si="2"/>
        <v>-0.99999999999999978</v>
      </c>
      <c r="N11" s="6">
        <f t="shared" si="2"/>
        <v>-0.99999999999999978</v>
      </c>
      <c r="O11" s="6">
        <f t="shared" si="2"/>
        <v>-0.99999999999999978</v>
      </c>
      <c r="P11" s="6">
        <f t="shared" si="2"/>
        <v>2.9999999999999991</v>
      </c>
      <c r="Q11" s="6">
        <f t="shared" si="2"/>
        <v>-0.99999999999999978</v>
      </c>
      <c r="R11" s="6">
        <f t="shared" si="2"/>
        <v>2.9999999999999996</v>
      </c>
      <c r="S11" s="6">
        <f t="shared" si="2"/>
        <v>-1.0000000000000002</v>
      </c>
      <c r="T11" s="6">
        <f t="shared" si="2"/>
        <v>-0.99999999999999978</v>
      </c>
      <c r="U11" s="6">
        <f t="shared" si="2"/>
        <v>2.9999999999999996</v>
      </c>
      <c r="V11" s="6">
        <f t="shared" si="2"/>
        <v>-0.99999999999999978</v>
      </c>
      <c r="W11" s="6">
        <f t="shared" si="2"/>
        <v>2.9999999999999996</v>
      </c>
      <c r="X11" s="6"/>
    </row>
    <row r="12" spans="1:25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5" x14ac:dyDescent="0.2">
      <c r="A13" t="s">
        <v>6</v>
      </c>
      <c r="B13" s="2" t="s">
        <v>3</v>
      </c>
      <c r="C13" s="2">
        <v>-11</v>
      </c>
      <c r="D13" s="2">
        <v>-1</v>
      </c>
      <c r="E13" s="2">
        <v>-1</v>
      </c>
      <c r="F13" s="2">
        <v>-1</v>
      </c>
      <c r="G13" s="2">
        <v>-1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-4</v>
      </c>
      <c r="Q13" s="2">
        <v>0</v>
      </c>
      <c r="R13" s="2">
        <v>-4</v>
      </c>
      <c r="S13" s="2">
        <v>0</v>
      </c>
      <c r="T13" s="2">
        <v>0</v>
      </c>
      <c r="U13" s="2">
        <v>-4</v>
      </c>
      <c r="V13" s="2">
        <v>0</v>
      </c>
      <c r="W13" s="2">
        <v>-4</v>
      </c>
      <c r="Y13">
        <f t="shared" si="0"/>
        <v>-31</v>
      </c>
    </row>
    <row r="14" spans="1:25" x14ac:dyDescent="0.2">
      <c r="B14" s="1" t="s">
        <v>7</v>
      </c>
      <c r="C14" s="1">
        <v>5.5</v>
      </c>
      <c r="D14" s="1">
        <v>0.5</v>
      </c>
      <c r="E14" s="1">
        <v>0.5</v>
      </c>
      <c r="F14" s="1">
        <v>0.5</v>
      </c>
      <c r="G14" s="1">
        <v>0.5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0</v>
      </c>
      <c r="R14" s="1">
        <v>2</v>
      </c>
      <c r="S14" s="1">
        <v>0</v>
      </c>
      <c r="T14" s="1">
        <v>0</v>
      </c>
      <c r="U14" s="1">
        <v>2</v>
      </c>
      <c r="V14" s="1">
        <v>0</v>
      </c>
      <c r="W14" s="1">
        <v>2</v>
      </c>
      <c r="Y14">
        <f t="shared" si="0"/>
        <v>15.5</v>
      </c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-2</v>
      </c>
      <c r="Q16" s="1">
        <v>0</v>
      </c>
      <c r="R16" s="1">
        <v>-2</v>
      </c>
      <c r="S16" s="1">
        <v>0</v>
      </c>
      <c r="T16" s="1">
        <v>0</v>
      </c>
      <c r="U16" s="1">
        <v>-2</v>
      </c>
      <c r="V16" s="1">
        <v>0</v>
      </c>
      <c r="W16" s="1">
        <v>-2</v>
      </c>
      <c r="Y16">
        <f t="shared" si="0"/>
        <v>-8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3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3">D17*D16*-1</f>
        <v>0</v>
      </c>
      <c r="E18" s="4">
        <f t="shared" si="3"/>
        <v>0</v>
      </c>
      <c r="F18" s="4">
        <f t="shared" si="3"/>
        <v>0</v>
      </c>
      <c r="G18" s="4">
        <f t="shared" si="3"/>
        <v>0</v>
      </c>
      <c r="H18" s="4">
        <f t="shared" si="3"/>
        <v>0</v>
      </c>
      <c r="I18" s="4">
        <f t="shared" si="3"/>
        <v>0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1</v>
      </c>
      <c r="Q18" s="4">
        <f t="shared" si="3"/>
        <v>0</v>
      </c>
      <c r="R18" s="4">
        <f t="shared" si="3"/>
        <v>1</v>
      </c>
      <c r="S18" s="4">
        <f t="shared" si="3"/>
        <v>0</v>
      </c>
      <c r="T18" s="4">
        <f t="shared" si="3"/>
        <v>0</v>
      </c>
      <c r="U18" s="4">
        <f t="shared" si="3"/>
        <v>1</v>
      </c>
      <c r="V18" s="4">
        <f t="shared" si="3"/>
        <v>0</v>
      </c>
      <c r="W18" s="4">
        <f t="shared" si="3"/>
        <v>1</v>
      </c>
      <c r="Y18">
        <f t="shared" si="0"/>
        <v>4</v>
      </c>
    </row>
    <row r="20" spans="1:25" x14ac:dyDescent="0.2">
      <c r="A20" t="s">
        <v>9</v>
      </c>
      <c r="B20" s="1" t="s">
        <v>7</v>
      </c>
      <c r="C20" s="1">
        <v>-5.5</v>
      </c>
      <c r="D20" s="1">
        <v>-0.5</v>
      </c>
      <c r="E20" s="1">
        <v>-0.5</v>
      </c>
      <c r="F20" s="1">
        <v>-0.5</v>
      </c>
      <c r="G20" s="1">
        <v>-0.5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-7.5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4">-2*(D6-0.5)</f>
        <v>0.87441895999999997</v>
      </c>
      <c r="E21" s="3">
        <f t="shared" si="4"/>
        <v>0.74933353200000008</v>
      </c>
      <c r="F21" s="3">
        <f t="shared" si="4"/>
        <v>0.62523737000000001</v>
      </c>
      <c r="G21" s="3">
        <f t="shared" si="4"/>
        <v>0.502620226</v>
      </c>
      <c r="H21" s="3">
        <f t="shared" si="4"/>
        <v>0.38196601200000002</v>
      </c>
      <c r="I21" s="3">
        <f t="shared" si="4"/>
        <v>0.26375089399999996</v>
      </c>
      <c r="J21" s="3">
        <f t="shared" si="4"/>
        <v>0.14844141600000005</v>
      </c>
      <c r="K21" s="3">
        <f t="shared" si="4"/>
        <v>3.6492651999999959E-2</v>
      </c>
      <c r="L21" s="3">
        <f t="shared" si="4"/>
        <v>-7.1653589999999934E-2</v>
      </c>
      <c r="M21" s="3">
        <f t="shared" si="4"/>
        <v>-0.17557050399999996</v>
      </c>
      <c r="N21" s="3">
        <f t="shared" si="4"/>
        <v>-0.2748479800000001</v>
      </c>
      <c r="O21" s="3">
        <f t="shared" si="4"/>
        <v>-0.36909421200000003</v>
      </c>
      <c r="P21" s="3">
        <f t="shared" si="4"/>
        <v>-0.45793725399999996</v>
      </c>
      <c r="Q21" s="3">
        <f t="shared" si="4"/>
        <v>-0.54102648600000003</v>
      </c>
      <c r="R21" s="3">
        <f t="shared" si="4"/>
        <v>-0.61803398800000009</v>
      </c>
      <c r="S21" s="3">
        <f t="shared" si="4"/>
        <v>-0.6886558519999999</v>
      </c>
      <c r="T21" s="3">
        <f t="shared" si="4"/>
        <v>-0.75261336000000001</v>
      </c>
      <c r="U21" s="3">
        <f t="shared" si="4"/>
        <v>-0.80965410400000004</v>
      </c>
      <c r="V21" s="3">
        <f t="shared" si="4"/>
        <v>-0.85955297199999992</v>
      </c>
      <c r="W21" s="3">
        <f t="shared" si="4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5.5</v>
      </c>
      <c r="D22" s="4">
        <f t="shared" ref="D22:W22" si="5">D21*D20*-1</f>
        <v>0.43720947999999998</v>
      </c>
      <c r="E22" s="4">
        <f t="shared" si="5"/>
        <v>0.37466676600000004</v>
      </c>
      <c r="F22" s="4">
        <f t="shared" si="5"/>
        <v>0.31261868500000001</v>
      </c>
      <c r="G22" s="4">
        <f t="shared" si="5"/>
        <v>0.251310113</v>
      </c>
      <c r="H22" s="4">
        <f t="shared" si="5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4">
        <f t="shared" si="5"/>
        <v>0</v>
      </c>
      <c r="N22" s="4">
        <f t="shared" si="5"/>
        <v>0</v>
      </c>
      <c r="O22" s="4">
        <f t="shared" si="5"/>
        <v>0</v>
      </c>
      <c r="P22" s="4">
        <f t="shared" si="5"/>
        <v>0</v>
      </c>
      <c r="Q22" s="4">
        <f t="shared" si="5"/>
        <v>0</v>
      </c>
      <c r="R22" s="4">
        <f t="shared" si="5"/>
        <v>0</v>
      </c>
      <c r="S22" s="4">
        <f t="shared" si="5"/>
        <v>0</v>
      </c>
      <c r="T22" s="4">
        <f t="shared" si="5"/>
        <v>0</v>
      </c>
      <c r="U22" s="4">
        <f t="shared" si="5"/>
        <v>0</v>
      </c>
      <c r="V22" s="4">
        <f t="shared" si="5"/>
        <v>0</v>
      </c>
      <c r="W22" s="4">
        <f t="shared" si="5"/>
        <v>0</v>
      </c>
      <c r="Y22">
        <f t="shared" si="0"/>
        <v>6.8758050439999998</v>
      </c>
    </row>
    <row r="26" spans="1:25" x14ac:dyDescent="0.2">
      <c r="A26" t="s">
        <v>12</v>
      </c>
      <c r="B26" t="s">
        <v>10</v>
      </c>
      <c r="C26">
        <f t="shared" ref="C26:W26" si="6">C22+C18</f>
        <v>5.5</v>
      </c>
      <c r="D26">
        <f t="shared" si="6"/>
        <v>0.43720947999999998</v>
      </c>
      <c r="E26">
        <f t="shared" si="6"/>
        <v>0.37466676600000004</v>
      </c>
      <c r="F26">
        <f t="shared" si="6"/>
        <v>0.31261868500000001</v>
      </c>
      <c r="G26">
        <f t="shared" si="6"/>
        <v>0.251310113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0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1</v>
      </c>
      <c r="Q26">
        <f t="shared" si="6"/>
        <v>0</v>
      </c>
      <c r="R26">
        <f t="shared" si="6"/>
        <v>1</v>
      </c>
      <c r="S26">
        <f t="shared" si="6"/>
        <v>0</v>
      </c>
      <c r="T26">
        <f t="shared" si="6"/>
        <v>0</v>
      </c>
      <c r="U26">
        <f t="shared" si="6"/>
        <v>1</v>
      </c>
      <c r="V26">
        <f t="shared" si="6"/>
        <v>0</v>
      </c>
      <c r="W26">
        <f t="shared" si="6"/>
        <v>1</v>
      </c>
      <c r="Y26">
        <f t="shared" ref="Y26:Y28" si="7">SUM(C26:W26)</f>
        <v>10.875805044</v>
      </c>
    </row>
    <row r="27" spans="1:25" x14ac:dyDescent="0.2">
      <c r="B27" t="s">
        <v>3</v>
      </c>
      <c r="C27">
        <f>C8+C13+C11</f>
        <v>0</v>
      </c>
      <c r="D27">
        <f t="shared" ref="D27:W27" si="8">D8+D13+D11</f>
        <v>0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8"/>
        <v>0</v>
      </c>
      <c r="W27">
        <f t="shared" si="8"/>
        <v>0</v>
      </c>
      <c r="Y27">
        <f t="shared" si="7"/>
        <v>0</v>
      </c>
    </row>
    <row r="28" spans="1:25" x14ac:dyDescent="0.2">
      <c r="B28" t="s">
        <v>7</v>
      </c>
      <c r="C28">
        <f>C20+C16+C14</f>
        <v>0</v>
      </c>
      <c r="D28">
        <f t="shared" ref="D28:W28" si="9">D20+D16+D14</f>
        <v>0</v>
      </c>
      <c r="E28">
        <f t="shared" si="9"/>
        <v>0</v>
      </c>
      <c r="F28">
        <f t="shared" si="9"/>
        <v>0</v>
      </c>
      <c r="G28">
        <f t="shared" si="9"/>
        <v>0</v>
      </c>
      <c r="H28">
        <f t="shared" si="9"/>
        <v>0</v>
      </c>
      <c r="I28">
        <f t="shared" si="9"/>
        <v>0</v>
      </c>
      <c r="J28">
        <f t="shared" si="9"/>
        <v>0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9"/>
        <v>0</v>
      </c>
      <c r="S28">
        <f t="shared" si="9"/>
        <v>0</v>
      </c>
      <c r="T28">
        <f t="shared" si="9"/>
        <v>0</v>
      </c>
      <c r="U28">
        <f t="shared" si="9"/>
        <v>0</v>
      </c>
      <c r="V28">
        <f t="shared" si="9"/>
        <v>0</v>
      </c>
      <c r="W28">
        <f t="shared" si="9"/>
        <v>0</v>
      </c>
      <c r="Y28">
        <f t="shared" si="7"/>
        <v>0</v>
      </c>
    </row>
    <row r="31" spans="1:25" x14ac:dyDescent="0.2">
      <c r="A31" t="s">
        <v>20</v>
      </c>
      <c r="B31" t="s">
        <v>13</v>
      </c>
      <c r="J31" t="s">
        <v>30</v>
      </c>
    </row>
    <row r="34" spans="1:7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7" x14ac:dyDescent="0.2">
      <c r="A35" t="s">
        <v>21</v>
      </c>
      <c r="B35">
        <v>0</v>
      </c>
      <c r="C35">
        <f>Y26</f>
        <v>10.875805044</v>
      </c>
      <c r="D35">
        <f>Y26</f>
        <v>10.875805044</v>
      </c>
      <c r="E35">
        <f>Y26</f>
        <v>10.875805044</v>
      </c>
      <c r="G35">
        <v>0.08</v>
      </c>
    </row>
    <row r="36" spans="1:7" x14ac:dyDescent="0.2">
      <c r="A36" t="s">
        <v>23</v>
      </c>
      <c r="B36" s="5">
        <f>NPV(G35,C35:E35) + B35</f>
        <v>28.028004412787677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36"/>
  <sheetViews>
    <sheetView workbookViewId="0">
      <selection activeCell="I32" sqref="I32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  <c r="D1" t="s">
        <v>32</v>
      </c>
    </row>
    <row r="2" spans="1:25" x14ac:dyDescent="0.2">
      <c r="A2" t="s">
        <v>25</v>
      </c>
      <c r="B2">
        <v>100</v>
      </c>
      <c r="D2">
        <v>100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Y8">
        <f t="shared" ref="Y8:Y22" si="0">SUM(C8:W8)</f>
        <v>2100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5" x14ac:dyDescent="0.2">
      <c r="A10" t="s">
        <v>27</v>
      </c>
      <c r="B10" s="6" t="s">
        <v>28</v>
      </c>
      <c r="C10" s="6">
        <v>1.1000000000000001</v>
      </c>
      <c r="D10" s="6">
        <v>1.2</v>
      </c>
      <c r="E10" s="6">
        <v>1.3</v>
      </c>
      <c r="F10" s="6">
        <v>1.4</v>
      </c>
      <c r="G10" s="6">
        <v>1.5</v>
      </c>
      <c r="H10" s="6">
        <v>1.6</v>
      </c>
      <c r="I10" s="6">
        <v>1.7</v>
      </c>
      <c r="J10" s="6">
        <v>1.8</v>
      </c>
      <c r="K10" s="6">
        <v>1.9</v>
      </c>
      <c r="L10" s="6">
        <v>2</v>
      </c>
      <c r="M10" s="6">
        <v>4</v>
      </c>
      <c r="N10" s="6">
        <v>13.6</v>
      </c>
      <c r="O10" s="6">
        <v>23.2</v>
      </c>
      <c r="P10" s="6">
        <v>32.799999999999997</v>
      </c>
      <c r="Q10" s="6">
        <v>42.4</v>
      </c>
      <c r="R10" s="6">
        <v>52</v>
      </c>
      <c r="S10" s="6">
        <v>61.6</v>
      </c>
      <c r="T10" s="6">
        <v>71.2</v>
      </c>
      <c r="U10" s="6">
        <v>80.8</v>
      </c>
      <c r="V10" s="6">
        <v>90.4</v>
      </c>
      <c r="W10" s="6">
        <v>100</v>
      </c>
    </row>
    <row r="11" spans="1:25" x14ac:dyDescent="0.2">
      <c r="A11">
        <v>1</v>
      </c>
      <c r="B11" s="6" t="s">
        <v>31</v>
      </c>
      <c r="C11" s="6">
        <f>-(C10-A11)/0.1</f>
        <v>-1.0000000000000009</v>
      </c>
      <c r="D11" s="6">
        <f>-(D10-C10)/0.1</f>
        <v>-0.99999999999999867</v>
      </c>
      <c r="E11" s="6">
        <f t="shared" ref="E11:W11" si="1">-(E10-D10)/0.1</f>
        <v>-1.0000000000000009</v>
      </c>
      <c r="F11" s="6">
        <f t="shared" si="1"/>
        <v>-0.99999999999999867</v>
      </c>
      <c r="G11" s="6">
        <f t="shared" si="1"/>
        <v>-1.0000000000000009</v>
      </c>
      <c r="H11" s="6">
        <f t="shared" si="1"/>
        <v>-1.0000000000000009</v>
      </c>
      <c r="I11" s="6">
        <f t="shared" si="1"/>
        <v>-0.99999999999999867</v>
      </c>
      <c r="J11" s="6">
        <f t="shared" si="1"/>
        <v>-1.0000000000000009</v>
      </c>
      <c r="K11" s="6">
        <f t="shared" si="1"/>
        <v>-0.99999999999999867</v>
      </c>
      <c r="L11" s="6">
        <f t="shared" si="1"/>
        <v>-1.0000000000000009</v>
      </c>
      <c r="M11" s="6">
        <f t="shared" si="1"/>
        <v>-20</v>
      </c>
      <c r="N11" s="6">
        <f t="shared" si="1"/>
        <v>-95.999999999999986</v>
      </c>
      <c r="O11" s="6">
        <f t="shared" si="1"/>
        <v>-95.999999999999986</v>
      </c>
      <c r="P11" s="6">
        <f t="shared" si="1"/>
        <v>-95.999999999999972</v>
      </c>
      <c r="Q11" s="6">
        <f t="shared" si="1"/>
        <v>-96.000000000000014</v>
      </c>
      <c r="R11" s="6">
        <f t="shared" si="1"/>
        <v>-96.000000000000014</v>
      </c>
      <c r="S11" s="6">
        <f t="shared" si="1"/>
        <v>-96.000000000000014</v>
      </c>
      <c r="T11" s="6">
        <f t="shared" si="1"/>
        <v>-96.000000000000014</v>
      </c>
      <c r="U11" s="6">
        <f t="shared" si="1"/>
        <v>-95.999999999999943</v>
      </c>
      <c r="V11" s="6">
        <f t="shared" si="1"/>
        <v>-96.000000000000085</v>
      </c>
      <c r="W11" s="6">
        <f t="shared" si="1"/>
        <v>-95.999999999999943</v>
      </c>
    </row>
    <row r="13" spans="1:25" x14ac:dyDescent="0.2">
      <c r="A13" t="s">
        <v>6</v>
      </c>
      <c r="B13" s="2" t="s">
        <v>3</v>
      </c>
      <c r="C13" s="2">
        <v>-99</v>
      </c>
      <c r="D13" s="2">
        <v>-99</v>
      </c>
      <c r="E13" s="2">
        <v>-99</v>
      </c>
      <c r="F13" s="2">
        <v>-99</v>
      </c>
      <c r="G13" s="2">
        <v>-99</v>
      </c>
      <c r="H13" s="2">
        <v>-99</v>
      </c>
      <c r="I13" s="2">
        <v>-99</v>
      </c>
      <c r="J13" s="2">
        <v>-99</v>
      </c>
      <c r="K13" s="2">
        <v>-99</v>
      </c>
      <c r="L13" s="2">
        <v>-80</v>
      </c>
      <c r="M13" s="2">
        <v>-4</v>
      </c>
      <c r="N13" s="2">
        <v>-4</v>
      </c>
      <c r="O13" s="2">
        <v>-4</v>
      </c>
      <c r="P13" s="2">
        <v>-4</v>
      </c>
      <c r="Q13" s="2">
        <v>-4</v>
      </c>
      <c r="R13" s="2">
        <v>-4</v>
      </c>
      <c r="S13" s="2">
        <v>-4</v>
      </c>
      <c r="T13" s="2">
        <v>-4</v>
      </c>
      <c r="U13" s="2">
        <v>-4</v>
      </c>
      <c r="V13" s="2">
        <v>-4</v>
      </c>
      <c r="W13" s="2">
        <v>-4</v>
      </c>
      <c r="Y13">
        <f t="shared" si="0"/>
        <v>-1015</v>
      </c>
    </row>
    <row r="14" spans="1:25" x14ac:dyDescent="0.2">
      <c r="B14" s="1" t="s">
        <v>7</v>
      </c>
      <c r="C14" s="1">
        <v>49.5</v>
      </c>
      <c r="D14" s="1">
        <v>49.5</v>
      </c>
      <c r="E14" s="1">
        <v>49.5</v>
      </c>
      <c r="F14" s="1">
        <v>49.5</v>
      </c>
      <c r="G14" s="1">
        <v>49.5</v>
      </c>
      <c r="H14" s="1">
        <v>49.5</v>
      </c>
      <c r="I14" s="1">
        <v>49.5</v>
      </c>
      <c r="J14" s="1">
        <v>49.5</v>
      </c>
      <c r="K14" s="1">
        <v>49.5</v>
      </c>
      <c r="L14" s="1">
        <v>40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Y14">
        <f t="shared" si="0"/>
        <v>507.5</v>
      </c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-2</v>
      </c>
      <c r="I16" s="1">
        <v>-2</v>
      </c>
      <c r="J16" s="1">
        <v>-2</v>
      </c>
      <c r="K16" s="1">
        <v>-2</v>
      </c>
      <c r="L16" s="1">
        <v>-2</v>
      </c>
      <c r="M16" s="1">
        <v>-2</v>
      </c>
      <c r="N16" s="1">
        <v>-2</v>
      </c>
      <c r="O16" s="1">
        <v>-2</v>
      </c>
      <c r="P16" s="1">
        <v>-2</v>
      </c>
      <c r="Q16" s="1">
        <v>-2</v>
      </c>
      <c r="R16" s="1">
        <v>-2</v>
      </c>
      <c r="S16" s="1">
        <v>-2</v>
      </c>
      <c r="T16" s="1">
        <v>-2</v>
      </c>
      <c r="U16" s="1">
        <v>-2</v>
      </c>
      <c r="V16" s="1">
        <v>-2</v>
      </c>
      <c r="W16" s="1">
        <v>-2</v>
      </c>
      <c r="Y16">
        <f t="shared" si="0"/>
        <v>-32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3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1</v>
      </c>
      <c r="I18" s="4">
        <f t="shared" si="2"/>
        <v>1</v>
      </c>
      <c r="J18" s="4">
        <f t="shared" si="2"/>
        <v>1</v>
      </c>
      <c r="K18" s="4">
        <f t="shared" si="2"/>
        <v>1</v>
      </c>
      <c r="L18" s="4">
        <f t="shared" si="2"/>
        <v>1</v>
      </c>
      <c r="M18" s="4">
        <f t="shared" si="2"/>
        <v>1</v>
      </c>
      <c r="N18" s="4">
        <f t="shared" si="2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4">
        <f t="shared" si="2"/>
        <v>1</v>
      </c>
      <c r="S18" s="4">
        <f t="shared" si="2"/>
        <v>1</v>
      </c>
      <c r="T18" s="4">
        <f t="shared" si="2"/>
        <v>1</v>
      </c>
      <c r="U18" s="4">
        <f t="shared" si="2"/>
        <v>1</v>
      </c>
      <c r="V18" s="4">
        <f t="shared" si="2"/>
        <v>1</v>
      </c>
      <c r="W18" s="4">
        <f t="shared" si="2"/>
        <v>1</v>
      </c>
      <c r="Y18">
        <f t="shared" si="0"/>
        <v>16</v>
      </c>
    </row>
    <row r="20" spans="1:25" x14ac:dyDescent="0.2">
      <c r="A20" t="s">
        <v>9</v>
      </c>
      <c r="B20" s="1" t="s">
        <v>7</v>
      </c>
      <c r="C20" s="1">
        <v>-49.5</v>
      </c>
      <c r="D20" s="1">
        <v>-49.5</v>
      </c>
      <c r="E20" s="1">
        <v>-49.5</v>
      </c>
      <c r="F20" s="1">
        <v>-49.5</v>
      </c>
      <c r="G20" s="1">
        <v>-49.5</v>
      </c>
      <c r="H20" s="1">
        <v>-47.5</v>
      </c>
      <c r="I20" s="1">
        <v>-47.5</v>
      </c>
      <c r="J20" s="1">
        <v>-47.5</v>
      </c>
      <c r="K20" s="1">
        <v>-47.5</v>
      </c>
      <c r="L20" s="1">
        <v>-47.5</v>
      </c>
      <c r="M20" s="1">
        <v>-38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-523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3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3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49.5</v>
      </c>
      <c r="D22" s="4">
        <f t="shared" ref="D22:W22" si="4">D21*D20*-1</f>
        <v>43.28373852</v>
      </c>
      <c r="E22" s="4">
        <f t="shared" si="4"/>
        <v>37.092009834000002</v>
      </c>
      <c r="F22" s="4">
        <f t="shared" si="4"/>
        <v>30.949249815000002</v>
      </c>
      <c r="G22" s="4">
        <f t="shared" si="4"/>
        <v>24.879701186999998</v>
      </c>
      <c r="H22" s="4">
        <f t="shared" si="4"/>
        <v>18.14338557</v>
      </c>
      <c r="I22" s="4">
        <f t="shared" si="4"/>
        <v>12.528167464999997</v>
      </c>
      <c r="J22" s="4">
        <f t="shared" si="4"/>
        <v>7.050967260000002</v>
      </c>
      <c r="K22" s="4">
        <f t="shared" si="4"/>
        <v>1.7334009699999982</v>
      </c>
      <c r="L22" s="4">
        <f t="shared" si="4"/>
        <v>-3.4035455249999966</v>
      </c>
      <c r="M22" s="4">
        <f t="shared" si="4"/>
        <v>-6.6716791519999985</v>
      </c>
      <c r="N22" s="4">
        <f t="shared" si="4"/>
        <v>0</v>
      </c>
      <c r="O22" s="4">
        <f t="shared" si="4"/>
        <v>0</v>
      </c>
      <c r="P22" s="4">
        <f t="shared" si="4"/>
        <v>0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Y22">
        <f t="shared" si="0"/>
        <v>215.08539594399997</v>
      </c>
    </row>
    <row r="26" spans="1:25" x14ac:dyDescent="0.2">
      <c r="A26" t="s">
        <v>12</v>
      </c>
      <c r="B26" t="s">
        <v>10</v>
      </c>
      <c r="C26">
        <f t="shared" ref="C26:W26" si="5">C22+C18</f>
        <v>49.5</v>
      </c>
      <c r="D26">
        <f t="shared" si="5"/>
        <v>43.28373852</v>
      </c>
      <c r="E26">
        <f t="shared" si="5"/>
        <v>37.092009834000002</v>
      </c>
      <c r="F26">
        <f t="shared" si="5"/>
        <v>30.949249815000002</v>
      </c>
      <c r="G26">
        <f t="shared" si="5"/>
        <v>24.879701186999998</v>
      </c>
      <c r="H26">
        <f t="shared" si="5"/>
        <v>19.14338557</v>
      </c>
      <c r="I26">
        <f t="shared" si="5"/>
        <v>13.528167464999997</v>
      </c>
      <c r="J26">
        <f t="shared" si="5"/>
        <v>8.050967260000002</v>
      </c>
      <c r="K26">
        <f t="shared" si="5"/>
        <v>2.7334009699999982</v>
      </c>
      <c r="L26">
        <f t="shared" si="5"/>
        <v>-2.4035455249999966</v>
      </c>
      <c r="M26">
        <f t="shared" si="5"/>
        <v>-5.6716791519999985</v>
      </c>
      <c r="N26">
        <f t="shared" si="5"/>
        <v>1</v>
      </c>
      <c r="O26">
        <f t="shared" si="5"/>
        <v>1</v>
      </c>
      <c r="P26">
        <f t="shared" si="5"/>
        <v>1</v>
      </c>
      <c r="Q26">
        <f t="shared" si="5"/>
        <v>1</v>
      </c>
      <c r="R26">
        <f t="shared" si="5"/>
        <v>1</v>
      </c>
      <c r="S26">
        <f t="shared" si="5"/>
        <v>1</v>
      </c>
      <c r="T26">
        <f t="shared" si="5"/>
        <v>1</v>
      </c>
      <c r="U26">
        <f t="shared" si="5"/>
        <v>1</v>
      </c>
      <c r="V26">
        <f t="shared" si="5"/>
        <v>1</v>
      </c>
      <c r="W26">
        <f t="shared" si="5"/>
        <v>1</v>
      </c>
      <c r="Y26">
        <f t="shared" ref="Y26:Y28" si="6">SUM(C26:W26)</f>
        <v>231.08539594399997</v>
      </c>
    </row>
    <row r="27" spans="1:25" x14ac:dyDescent="0.2">
      <c r="B27" t="s">
        <v>3</v>
      </c>
      <c r="C27">
        <f>C8+C13+C11</f>
        <v>0</v>
      </c>
      <c r="D27">
        <f t="shared" ref="D27:W27" si="7">D8+D13+D11</f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19</v>
      </c>
      <c r="M27">
        <f t="shared" si="7"/>
        <v>76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Y27">
        <f t="shared" si="6"/>
        <v>95</v>
      </c>
    </row>
    <row r="28" spans="1:25" x14ac:dyDescent="0.2">
      <c r="B28" t="s">
        <v>7</v>
      </c>
      <c r="C28">
        <f>C20+C16+C14</f>
        <v>0</v>
      </c>
      <c r="D28">
        <f t="shared" ref="D28:W28" si="8">D20+D16+D14</f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-9.5</v>
      </c>
      <c r="M28">
        <f t="shared" si="8"/>
        <v>-38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Y28">
        <f t="shared" si="6"/>
        <v>-47.5</v>
      </c>
    </row>
    <row r="31" spans="1:25" x14ac:dyDescent="0.2">
      <c r="A31" t="s">
        <v>20</v>
      </c>
      <c r="B31" t="s">
        <v>13</v>
      </c>
      <c r="I31" t="s">
        <v>33</v>
      </c>
    </row>
    <row r="34" spans="1:7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7" x14ac:dyDescent="0.2">
      <c r="A35" t="s">
        <v>21</v>
      </c>
      <c r="B35">
        <v>0</v>
      </c>
      <c r="C35">
        <f>Y26</f>
        <v>231.08539594399997</v>
      </c>
      <c r="D35">
        <f>Y26</f>
        <v>231.08539594399997</v>
      </c>
      <c r="E35">
        <f>Y26</f>
        <v>231.08539594399997</v>
      </c>
      <c r="G35">
        <v>0.08</v>
      </c>
    </row>
    <row r="36" spans="1:7" x14ac:dyDescent="0.2">
      <c r="A36" t="s">
        <v>23</v>
      </c>
      <c r="B36" s="5">
        <f>NPV(G35,C35:E35) + B35</f>
        <v>595.52947768426543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1</vt:lpstr>
      <vt:lpstr>Case 2</vt:lpstr>
      <vt:lpstr>Case 1 no RTE</vt:lpstr>
      <vt:lpstr>Case 2 no 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2021-11-02T14:58:09Z</dcterms:modified>
</cp:coreProperties>
</file>