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17EA3C2E-6D70-414E-9B9B-DD1BA7F984C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ourier_Performance" sheetId="4" r:id="rId1"/>
    <sheet name="Trend" sheetId="6" r:id="rId2"/>
    <sheet name="Returns_by_Region" sheetId="7" r:id="rId3"/>
    <sheet name="Top_Delays" sheetId="8" r:id="rId4"/>
    <sheet name="Dashboard" sheetId="13" r:id="rId5"/>
    <sheet name="Shipments" sheetId="1" r:id="rId6"/>
    <sheet name="Top 5 Delays" sheetId="12" r:id="rId7"/>
    <sheet name="KPI Calculations" sheetId="2" r:id="rId8"/>
  </sheets>
  <calcPr calcId="191029"/>
  <pivotCaches>
    <pivotCache cacheId="2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4" i="12" l="1"/>
  <c r="F5" i="12"/>
  <c r="F6" i="12"/>
  <c r="F7" i="12"/>
  <c r="F8" i="1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B7" i="2"/>
  <c r="B8" i="2" s="1"/>
  <c r="B6" i="2"/>
  <c r="B4" i="2"/>
  <c r="B3" i="2"/>
  <c r="B5" i="2" s="1"/>
  <c r="B2" i="2"/>
  <c r="K2" i="1"/>
  <c r="B9" i="2" s="1"/>
  <c r="B10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</calcChain>
</file>

<file path=xl/sharedStrings.xml><?xml version="1.0" encoding="utf-8"?>
<sst xmlns="http://schemas.openxmlformats.org/spreadsheetml/2006/main" count="1691" uniqueCount="253">
  <si>
    <t>Shipment ID</t>
  </si>
  <si>
    <t>Courier</t>
  </si>
  <si>
    <t>Dispatch Date</t>
  </si>
  <si>
    <t>Delivery Date</t>
  </si>
  <si>
    <t>SLA Target Days</t>
  </si>
  <si>
    <t>Actual Delivery Days</t>
  </si>
  <si>
    <t>Delay Days</t>
  </si>
  <si>
    <t>Status</t>
  </si>
  <si>
    <t>Region</t>
  </si>
  <si>
    <t>Returned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</si>
  <si>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</si>
  <si>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</si>
  <si>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</si>
  <si>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</si>
  <si>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</si>
  <si>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</si>
  <si>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</si>
  <si>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</si>
  <si>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</si>
  <si>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</si>
  <si>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</si>
  <si>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</si>
  <si>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</si>
  <si>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</si>
  <si>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</si>
  <si>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</si>
  <si>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</si>
  <si>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</si>
  <si>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</si>
  <si>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</si>
  <si>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</si>
  <si>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</si>
  <si>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</si>
  <si>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</si>
  <si>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</si>
  <si>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</si>
  <si>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</si>
  <si>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</si>
  <si>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</si>
  <si>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</si>
  <si>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</si>
  <si>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</si>
  <si>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</si>
  <si>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</si>
  <si>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</si>
  <si>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</si>
  <si>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</si>
  <si>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</si>
  <si>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</si>
  <si>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</si>
  <si>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</si>
  <si>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</si>
  <si>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</si>
  <si>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</si>
  <si>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</si>
  <si>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</si>
  <si>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</si>
  <si>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</si>
  <si>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</si>
  <si>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</si>
  <si>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</si>
  <si>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</si>
  <si>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</si>
  <si>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</si>
  <si>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</si>
  <si>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</si>
  <si>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</si>
  <si>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</si>
  <si>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</si>
  <si>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</si>
  <si>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</si>
  <si>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</si>
  <si>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</si>
  <si>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</si>
  <si>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</si>
  <si>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</si>
  <si>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</si>
  <si>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</si>
  <si>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</si>
  <si>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</si>
  <si>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</si>
  <si>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</si>
  <si>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</si>
  <si>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</si>
  <si>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</si>
  <si>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</si>
  <si>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</si>
  <si>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</si>
  <si>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</si>
  <si>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</si>
  <si>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</si>
  <si>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</si>
  <si>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</si>
  <si>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</si>
  <si>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</si>
  <si>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</si>
  <si>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</si>
  <si>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</si>
  <si>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</si>
  <si>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</si>
  <si>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</si>
  <si>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</si>
  <si>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</si>
  <si>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</si>
  <si>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</si>
  <si>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</si>
  <si>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</si>
  <si>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</si>
  <si>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</si>
  <si>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</si>
  <si>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</si>
  <si>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</si>
  <si>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</si>
  <si>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</si>
  <si>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</si>
  <si>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</si>
  <si>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</si>
  <si>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</si>
  <si>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</si>
  <si>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</si>
  <si>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</si>
  <si>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</si>
  <si>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</si>
  <si>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</si>
  <si>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</si>
  <si>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</si>
  <si>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</si>
  <si>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</si>
  <si>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</si>
  <si>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</si>
  <si>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</si>
  <si>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</si>
  <si>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</si>
  <si>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</si>
  <si>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</si>
  <si>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</si>
  <si>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</si>
  <si>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</si>
  <si>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</si>
  <si>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</si>
  <si>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</si>
  <si>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</si>
  <si>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</si>
  <si>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</si>
  <si>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</si>
  <si>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</si>
  <si>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</si>
  <si>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</si>
  <si>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</si>
  <si>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</si>
  <si>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</si>
  <si>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</si>
  <si>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</si>
  <si>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</si>
  <si>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</si>
  <si>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</si>
  <si>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</si>
  <si>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</si>
  <si>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</si>
  <si>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</si>
  <si>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</si>
  <si>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</si>
  <si>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</si>
  <si>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</si>
  <si>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</si>
  <si>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</si>
  <si>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</si>
  <si>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</si>
  <si>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</si>
  <si>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</si>
  <si>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</si>
  <si>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</si>
  <si>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</si>
  <si>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</si>
  <si>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</si>
  <si>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</si>
  <si>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</si>
  <si>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</si>
  <si>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</si>
  <si>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</si>
  <si>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</si>
  <si>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</si>
  <si>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S0173</t>
  </si>
  <si>
    <t>S0174</t>
  </si>
  <si>
    <t>S0175</t>
  </si>
  <si>
    <t>S0176</t>
  </si>
  <si>
    <t>S0177</t>
  </si>
  <si>
    <t>S0178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</si>
  <si>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</si>
  <si>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</si>
  <si>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</si>
  <si>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</si>
  <si>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</si>
  <si>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</si>
  <si>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</si>
  <si>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</si>
  <si>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</si>
  <si>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</si>
  <si>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</si>
  <si>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</si>
  <si>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</si>
  <si>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</si>
  <si>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S0193</t>
  </si>
  <si>
    <t>S0194</t>
  </si>
  <si>
    <t>S0195</t>
  </si>
  <si>
    <t>S0196</t>
  </si>
  <si>
    <t>S0197</t>
  </si>
  <si>
    <t>S0198</t>
  </si>
  <si>
    <t>S0199</t>
  </si>
  <si>
    <t>S0200</t>
  </si>
  <si>
    <t>FedEx</t>
  </si>
  <si>
    <t>DHL</t>
  </si>
  <si>
    <t>UPS</t>
  </si>
  <si>
    <t>On-Time</t>
  </si>
  <si>
    <t>Delayed</t>
  </si>
  <si>
    <t>EMEA</t>
  </si>
  <si>
    <t>APAC</t>
  </si>
  <si>
    <t>NA</t>
  </si>
  <si>
    <t>Y</t>
  </si>
  <si>
    <t>N</t>
  </si>
  <si>
    <t>Breach</t>
  </si>
  <si>
    <t>Total Shipments</t>
  </si>
  <si>
    <t>0n-time shipments</t>
  </si>
  <si>
    <t>Delayed shipments</t>
  </si>
  <si>
    <t>OTIF %</t>
  </si>
  <si>
    <t>Average delay days on delayed only</t>
  </si>
  <si>
    <t>Return count</t>
  </si>
  <si>
    <t>Return rate %</t>
  </si>
  <si>
    <t>SLA breaches count</t>
  </si>
  <si>
    <t>SLA breach %</t>
  </si>
  <si>
    <t>Row Labels</t>
  </si>
  <si>
    <t>Grand Total</t>
  </si>
  <si>
    <t>OTIF_Flag</t>
  </si>
  <si>
    <t>Column1</t>
  </si>
  <si>
    <t xml:space="preserve"> OTIF %</t>
  </si>
  <si>
    <t>Avg Delay Days</t>
  </si>
  <si>
    <t>Jan</t>
  </si>
  <si>
    <t>Feb</t>
  </si>
  <si>
    <t>Mar</t>
  </si>
  <si>
    <t>Apr</t>
  </si>
  <si>
    <t>May</t>
  </si>
  <si>
    <t>Jun</t>
  </si>
  <si>
    <t>Jul</t>
  </si>
  <si>
    <t>Return Rate %</t>
  </si>
  <si>
    <t>Max Delay Days</t>
  </si>
  <si>
    <t>Column2</t>
  </si>
  <si>
    <t>AVG DELAY DAYS</t>
  </si>
  <si>
    <t>RETURN RATE %</t>
  </si>
  <si>
    <t>SLA BREACH %</t>
  </si>
  <si>
    <t>Target</t>
  </si>
  <si>
    <t>Target 80%</t>
  </si>
  <si>
    <t>Helper Table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</si>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</sst>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8" formatCode="0.0"/>
    <numFmt numFmtId="169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10" fontId="0" fillId="0" borderId="0" xfId="0" applyNumberFormat="1"/>
    <xf numFmtId="169" fontId="0" fillId="0" borderId="0" xfId="0" applyNumberFormat="1"/>
    <xf numFmtId="9" fontId="0" fillId="0" borderId="0" xfId="0" applyNumberFormat="1"/>
    <xf numFmtId="169" fontId="0" fillId="0" borderId="0" xfId="1" applyNumberFormat="1" applyFont="1"/>
    <xf numFmtId="0" fontId="1" fillId="0" borderId="2" xfId="0" applyFont="1" applyBorder="1"/>
    <xf numFmtId="0" fontId="3" fillId="2" borderId="2" xfId="0" applyFont="1" applyFill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pivotButton="1" applyFont="1"/>
    <xf numFmtId="169" fontId="1" fillId="0" borderId="0" xfId="0" applyNumberFormat="1" applyFont="1"/>
    <xf numFmtId="169" fontId="1" fillId="0" borderId="0" xfId="1" applyNumberFormat="1" applyFont="1"/>
    <xf numFmtId="0" fontId="1" fillId="0" borderId="0" xfId="0" applyFont="1" applyAlignment="1">
      <alignment horizontal="left"/>
    </xf>
    <xf numFmtId="0" fontId="0" fillId="0" borderId="0" xfId="0" applyAlignment="1"/>
  </cellXfs>
  <cellStyles count="2">
    <cellStyle name="Normal" xfId="0" builtinId="0"/>
    <cellStyle name="Percent" xfId="1" builtinId="5"/>
  </cellStyles>
  <dxfs count="4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%"/>
    </dxf>
    <dxf>
      <numFmt numFmtId="169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</dxf>
    <dxf>
      <numFmt numFmtId="169" formatCode="0.0%"/>
    </dxf>
    <dxf>
      <alignment horizontal="left" vertical="bottom" textRotation="0" wrapText="0" indent="0" justifyLastLine="0" shrinkToFit="0" readingOrder="0"/>
    </dxf>
    <dxf>
      <numFmt numFmtId="169" formatCode="0.0%"/>
    </dxf>
    <dxf>
      <numFmt numFmtId="169" formatCode="0.0%"/>
    </dxf>
    <dxf>
      <numFmt numFmtId="169" formatCode="0.0%"/>
    </dxf>
    <dxf>
      <alignment horizontal="right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</font>
    </dxf>
    <dxf>
      <font>
        <b/>
      </font>
    </dxf>
    <dxf>
      <numFmt numFmtId="168" formatCode="0.0"/>
    </dxf>
    <dxf>
      <numFmt numFmtId="169" formatCode="0.0%"/>
    </dxf>
    <dxf>
      <numFmt numFmtId="169" formatCode="0.0%"/>
    </dxf>
    <dxf>
      <alignment horizontal="righ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68" formatCode="0.0"/>
    </dxf>
    <dxf>
      <numFmt numFmtId="168" formatCode="0.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"/>
    </dxf>
    <dxf>
      <numFmt numFmtId="164" formatCode="yyyy\-mm\-dd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FF6600"/>
      <color rgb="FFFFCC00"/>
      <color rgb="FF4D148C"/>
      <color rgb="FFFFB500"/>
      <color rgb="FF351C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[Logistics_Shipments_Dataset.xlsx]Trend!PivotTable3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Delay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Trend!$B$4:$B$11</c:f>
              <c:numCache>
                <c:formatCode>0.0</c:formatCode>
                <c:ptCount val="7"/>
                <c:pt idx="0">
                  <c:v>0.46153846153846156</c:v>
                </c:pt>
                <c:pt idx="1">
                  <c:v>0.8571428571428571</c:v>
                </c:pt>
                <c:pt idx="2">
                  <c:v>1</c:v>
                </c:pt>
                <c:pt idx="3">
                  <c:v>1.2222222222222223</c:v>
                </c:pt>
                <c:pt idx="4">
                  <c:v>0.95</c:v>
                </c:pt>
                <c:pt idx="5">
                  <c:v>0.69696969696969702</c:v>
                </c:pt>
                <c:pt idx="6">
                  <c:v>1.5454545454545454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0-443A-88AA-D966DF49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26111"/>
        <c:axId val="398524671"/>
      </c:lineChart>
      <c:catAx>
        <c:axId val="39852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4671"/>
        <c:crosses val="autoZero"/>
        <c:auto val="1"/>
        <c:lblAlgn val="ctr"/>
        <c:lblOffset val="100"/>
        <c:noMultiLvlLbl val="0"/>
      </c:catAx>
      <c:valAx>
        <c:axId val="398524671"/>
        <c:scaling>
          <c:orientation val="minMax"/>
          <c:max val="2"/>
          <c:min val="0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Return</a:t>
            </a:r>
            <a:r>
              <a:rPr lang="en-GB" b="1" baseline="0"/>
              <a:t> Rate By Region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Returns_by_Region!$B$11</c:f>
              <c:strCache>
                <c:ptCount val="1"/>
                <c:pt idx="0">
                  <c:v>Return Rate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EB-4F64-A5C3-309D83CCD7C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EB-4F64-A5C3-309D83CCD7CA}"/>
              </c:ext>
            </c:extLst>
          </c:dPt>
          <c:dLbls>
            <c:dLbl>
              <c:idx val="0"/>
              <c:layout>
                <c:manualLayout>
                  <c:x val="2.7777777777777779E-3"/>
                  <c:y val="0.157407407407407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EB-4F64-A5C3-309D83CCD7CA}"/>
                </c:ext>
              </c:extLst>
            </c:dLbl>
            <c:dLbl>
              <c:idx val="1"/>
              <c:layout>
                <c:manualLayout>
                  <c:x val="-1.0185067526415994E-16"/>
                  <c:y val="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EB-4F64-A5C3-309D83CCD7CA}"/>
                </c:ext>
              </c:extLst>
            </c:dLbl>
            <c:dLbl>
              <c:idx val="2"/>
              <c:layout>
                <c:manualLayout>
                  <c:x val="0"/>
                  <c:y val="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B-4F64-A5C3-309D83CCD7CA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Returns_by_Region!$A$12:$A$14</c:f>
              <c:strCache>
                <c:ptCount val="3"/>
                <c:pt idx="0">
                  <c:v>APAC</c:v>
                </c:pt>
                <c:pt idx="1">
                  <c:v>EMEA</c:v>
                </c:pt>
                <c:pt idx="2">
                  <c:v>NA</c:v>
                </c:pt>
              </c:strCache>
            </c:strRef>
          </c:cat>
          <c:val>
            <c:numRef>
              <c:f>Returns_by_Region!$B$12:$B$14</c:f>
              <c:numCache>
                <c:formatCode>0.0%</c:formatCode>
                <c:ptCount val="3"/>
                <c:pt idx="0">
                  <c:v>0.33300000000000002</c:v>
                </c:pt>
                <c:pt idx="1">
                  <c:v>0.42899999999999999</c:v>
                </c:pt>
                <c:pt idx="2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B-4F64-A5C3-309D83CC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6807311"/>
        <c:axId val="386806351"/>
      </c:barChart>
      <c:lineChart>
        <c:grouping val="standard"/>
        <c:varyColors val="0"/>
        <c:ser>
          <c:idx val="1"/>
          <c:order val="1"/>
          <c:tx>
            <c:strRef>
              <c:f>Returns_by_Region!$C$11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Returns_by_Region!$A$12:$A$14</c:f>
              <c:strCache>
                <c:ptCount val="3"/>
                <c:pt idx="0">
                  <c:v>APAC</c:v>
                </c:pt>
                <c:pt idx="1">
                  <c:v>EMEA</c:v>
                </c:pt>
                <c:pt idx="2">
                  <c:v>NA</c:v>
                </c:pt>
              </c:strCache>
            </c:strRef>
          </c:cat>
          <c:val>
            <c:numRef>
              <c:f>Returns_by_Region!$C$12:$C$14</c:f>
              <c:numCache>
                <c:formatCode>0%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B-4F64-A5C3-309D83CC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807311"/>
        <c:axId val="386806351"/>
      </c:lineChart>
      <c:catAx>
        <c:axId val="3868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6351"/>
        <c:crosses val="autoZero"/>
        <c:auto val="1"/>
        <c:lblAlgn val="ctr"/>
        <c:lblOffset val="100"/>
        <c:noMultiLvlLbl val="0"/>
      </c:catAx>
      <c:valAx>
        <c:axId val="386806351"/>
        <c:scaling>
          <c:orientation val="minMax"/>
          <c:max val="0.45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Courier</a:t>
            </a:r>
            <a:r>
              <a:rPr lang="en-GB" b="1" baseline="0"/>
              <a:t> OTIF %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courier_Performance!$B$11</c:f>
              <c:strCache>
                <c:ptCount val="1"/>
                <c:pt idx="0">
                  <c:v>OTIF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1C7-48FD-97E0-28B6D1B4337E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C7-48FD-97E0-28B6D1B4337E}"/>
              </c:ext>
            </c:extLst>
          </c:dPt>
          <c:dPt>
            <c:idx val="2"/>
            <c:invertIfNegative val="0"/>
            <c:bubble3D val="0"/>
            <c:spPr>
              <a:solidFill>
                <a:srgbClr val="351C1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C7-48FD-97E0-28B6D1B4337E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0.11574074074074074"/>
                </c:manualLayout>
              </c:layout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C7-48FD-97E0-28B6D1B4337E}"/>
                </c:ext>
              </c:extLst>
            </c:dLbl>
            <c:dLbl>
              <c:idx val="1"/>
              <c:layout>
                <c:manualLayout>
                  <c:x val="-2.7777777777778798E-3"/>
                  <c:y val="0.12037037037037028"/>
                </c:manualLayout>
              </c:layout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C7-48FD-97E0-28B6D1B4337E}"/>
                </c:ext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C7-48FD-97E0-28B6D1B43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courier_Performance!$A$12:$A$14</c:f>
              <c:strCache>
                <c:ptCount val="3"/>
                <c:pt idx="0">
                  <c:v>DHL</c:v>
                </c:pt>
                <c:pt idx="1">
                  <c:v>FedEx</c:v>
                </c:pt>
                <c:pt idx="2">
                  <c:v>UPS</c:v>
                </c:pt>
              </c:strCache>
            </c:strRef>
          </c:cat>
          <c:val>
            <c:numRef>
              <c:f>courier_Performance!$B$12:$B$14</c:f>
              <c:numCache>
                <c:formatCode>0.0%</c:formatCode>
                <c:ptCount val="3"/>
                <c:pt idx="0">
                  <c:v>0.59099999999999997</c:v>
                </c:pt>
                <c:pt idx="1">
                  <c:v>0.56100000000000005</c:v>
                </c:pt>
                <c:pt idx="2">
                  <c:v>0.57399999999999995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7-48FD-97E0-28B6D1B4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6820271"/>
        <c:axId val="386816911"/>
      </c:barChart>
      <c:lineChart>
        <c:grouping val="standard"/>
        <c:varyColors val="0"/>
        <c:ser>
          <c:idx val="1"/>
          <c:order val="1"/>
          <c:tx>
            <c:strRef>
              <c:f>courier_Performance!$C$11</c:f>
              <c:strCache>
                <c:ptCount val="1"/>
                <c:pt idx="0">
                  <c:v>Target 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courier_Performance!$A$12:$A$14</c:f>
              <c:strCache>
                <c:ptCount val="3"/>
                <c:pt idx="0">
                  <c:v>DHL</c:v>
                </c:pt>
                <c:pt idx="1">
                  <c:v>FedEx</c:v>
                </c:pt>
                <c:pt idx="2">
                  <c:v>UPS</c:v>
                </c:pt>
              </c:strCache>
            </c:strRef>
          </c:cat>
          <c:val>
            <c:numRef>
              <c:f>courier_Performance!$C$12:$C$14</c:f>
              <c:numCache>
                <c:formatCode>0.0%</c:formatCode>
                <c:ptCount val="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7-48FD-97E0-28B6D1B4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820271"/>
        <c:axId val="386816911"/>
      </c:lineChart>
      <c:catAx>
        <c:axId val="3868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16911"/>
        <c:crosses val="autoZero"/>
        <c:auto val="1"/>
        <c:lblAlgn val="ctr"/>
        <c:lblOffset val="100"/>
        <c:noMultiLvlLbl val="0"/>
      </c:catAx>
      <c:valAx>
        <c:axId val="386816911"/>
        <c:scaling>
          <c:orientation val="minMax"/>
          <c:max val="1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5 delayed Shipments(By Max Delayed days)</a:t>
            </a:r>
            <a:endParaRPr lang="en-US" b="1"/>
          </a:p>
        </c:rich>
      </c:tx>
      <c:layout>
        <c:manualLayout>
          <c:xMode val="edge"/>
          <c:yMode val="edge"/>
          <c:x val="0.2938888888888888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'Top 5 Delays'!$E$3</c:f>
              <c:strCache>
                <c:ptCount val="1"/>
                <c:pt idx="0">
                  <c:v>Max Delay 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351C1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01-439F-89E2-F088ACC175FF}"/>
              </c:ext>
            </c:extLst>
          </c:dPt>
          <c:dPt>
            <c:idx val="1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01-439F-89E2-F088ACC175FF}"/>
              </c:ext>
            </c:extLst>
          </c:dPt>
          <c:dPt>
            <c:idx val="2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01-439F-89E2-F088ACC175FF}"/>
              </c:ext>
            </c:extLst>
          </c:dPt>
          <c:dPt>
            <c:idx val="3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01-439F-89E2-F088ACC175F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01-439F-89E2-F088ACC175FF}"/>
              </c:ext>
            </c:extLst>
          </c:dPt>
          <c:dLbls>
            <c:dLbl>
              <c:idx val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301-439F-89E2-F088ACC175FF}"/>
                </c:ext>
              </c:extLst>
            </c:dLbl>
            <c:dLbl>
              <c:idx val="1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301-439F-89E2-F088ACC175FF}"/>
                </c:ext>
              </c:extLst>
            </c:dLbl>
            <c:dLbl>
              <c:idx val="2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301-439F-89E2-F088ACC175FF}"/>
                </c:ext>
              </c:extLst>
            </c:dLbl>
            <c:dLbl>
              <c:idx val="3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301-439F-89E2-F088ACC175FF}"/>
                </c:ext>
              </c:extLst>
            </c:dLbl>
            <c:dLbl>
              <c:idx val="4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301-439F-89E2-F088ACC175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Delays'!$F$4:$F$8</c:f>
              <c:strCache>
                <c:ptCount val="5"/>
                <c:pt idx="0">
                  <c:v>S0151 (UPS, EMEA)</c:v>
                </c:pt>
                <c:pt idx="1">
                  <c:v>S0112 (DHL, EMEA)</c:v>
                </c:pt>
                <c:pt idx="2">
                  <c:v>S0099 (DHL, NA)</c:v>
                </c:pt>
                <c:pt idx="3">
                  <c:v>S0004 (DHL, EMEA)</c:v>
                </c:pt>
                <c:pt idx="4">
                  <c:v>S0136 (FedEx, NA)</c:v>
                </c:pt>
              </c:strCache>
            </c:strRef>
          </c:cat>
          <c:val>
            <c:numRef>
              <c:f>'Top 5 Delays'!$E$4:$E$8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01-439F-89E2-F088ACC1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axId val="249310735"/>
        <c:axId val="249321295"/>
      </c:barChart>
      <c:catAx>
        <c:axId val="2493107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21295"/>
        <c:crosses val="autoZero"/>
        <c:auto val="1"/>
        <c:lblAlgn val="ctr"/>
        <c:lblOffset val="100"/>
        <c:noMultiLvlLbl val="0"/>
      </c:catAx>
      <c:valAx>
        <c:axId val="249321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931073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9</xdr:row>
      <xdr:rowOff>160020</xdr:rowOff>
    </xdr:from>
    <xdr:to>
      <xdr:col>6</xdr:col>
      <xdr:colOff>929640</xdr:colOff>
      <xdr:row>15</xdr:row>
      <xdr:rowOff>22860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72A62D2-ADC8-4068-0B2A-8F497E0D21B6}"/>
            </a:ext>
          </a:extLst>
        </xdr:cNvPr>
        <xdr:cNvSpPr txBox="1"/>
      </xdr:nvSpPr>
      <xdr:spPr>
        <a:xfrm>
          <a:off x="2720340" y="1805940"/>
          <a:ext cx="334518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 helper</a:t>
          </a:r>
          <a:r>
            <a:rPr lang="en-GB" sz="1100" baseline="0"/>
            <a:t> Table was created to add the fixed 80% OTIF target line, since PivotTables cannot directly  insert static benchmarks.This table mirrors courier OTIF results and includes a constant target column for clear comparison in the chart.</a:t>
          </a:r>
          <a:endParaRPr lang="en-GB" sz="1100"/>
        </a:p>
      </xdr:txBody>
    </xdr:sp>
    <xdr:clientData/>
  </xdr:twoCellAnchor>
  <xdr:oneCellAnchor>
    <xdr:from>
      <xdr:col>7</xdr:col>
      <xdr:colOff>53340</xdr:colOff>
      <xdr:row>19</xdr:row>
      <xdr:rowOff>114300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D2024E1-E2E0-B8B8-ED7C-1459F8B1CBF6}"/>
            </a:ext>
          </a:extLst>
        </xdr:cNvPr>
        <xdr:cNvSpPr txBox="1"/>
      </xdr:nvSpPr>
      <xdr:spPr>
        <a:xfrm>
          <a:off x="6484620" y="35890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9</xdr:row>
      <xdr:rowOff>129540</xdr:rowOff>
    </xdr:from>
    <xdr:to>
      <xdr:col>8</xdr:col>
      <xdr:colOff>373380</xdr:colOff>
      <xdr:row>14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A94084-2866-C4F5-3F1A-E1EDEC776C84}"/>
            </a:ext>
          </a:extLst>
        </xdr:cNvPr>
        <xdr:cNvSpPr txBox="1"/>
      </xdr:nvSpPr>
      <xdr:spPr>
        <a:xfrm>
          <a:off x="3040380" y="1775460"/>
          <a:ext cx="339852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helper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 was created to add the fixed 30% return rate benhmark, since PivotTables cannot directly  include static targets.This table mirrors regional return  rates and provides a constant target column for direct comparison in the chart.</a:t>
          </a:r>
          <a:endParaRPr lang="en-GB" sz="1100"/>
        </a:p>
      </xdr:txBody>
    </xdr:sp>
    <xdr:clientData/>
  </xdr:twoCellAnchor>
  <xdr:oneCellAnchor>
    <xdr:from>
      <xdr:col>10</xdr:col>
      <xdr:colOff>472440</xdr:colOff>
      <xdr:row>12</xdr:row>
      <xdr:rowOff>137160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539D471-40B8-D7D7-FD31-9C8BD0C6C18C}"/>
            </a:ext>
          </a:extLst>
        </xdr:cNvPr>
        <xdr:cNvSpPr txBox="1"/>
      </xdr:nvSpPr>
      <xdr:spPr>
        <a:xfrm>
          <a:off x="7757160" y="2331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7620</xdr:rowOff>
    </xdr:from>
    <xdr:to>
      <xdr:col>1</xdr:col>
      <xdr:colOff>1264920</xdr:colOff>
      <xdr:row>5</xdr:row>
      <xdr:rowOff>175260</xdr:rowOff>
    </xdr:to>
    <xdr:sp macro="" textlink="'KPI Calculations'!B5">
      <xdr:nvSpPr>
        <xdr:cNvPr id="2" name="Rectangle: Rounded Corners 1">
          <a:extLst>
            <a:ext uri="{FF2B5EF4-FFF2-40B4-BE49-F238E27FC236}">
              <a16:creationId xmlns:a16="http://schemas.microsoft.com/office/drawing/2014/main" id="{5AD76FEF-C85C-0E48-F268-76D8CB4887D5}"/>
            </a:ext>
          </a:extLst>
        </xdr:cNvPr>
        <xdr:cNvSpPr/>
      </xdr:nvSpPr>
      <xdr:spPr>
        <a:xfrm>
          <a:off x="624840" y="236220"/>
          <a:ext cx="1249680" cy="8991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D22C0E3-B172-4F3B-BE2D-D88106CBE7EB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57.5%</a:t>
          </a:fld>
          <a:endParaRPr lang="en-GB" sz="2400"/>
        </a:p>
      </xdr:txBody>
    </xdr:sp>
    <xdr:clientData/>
  </xdr:twoCellAnchor>
  <xdr:twoCellAnchor>
    <xdr:from>
      <xdr:col>3</xdr:col>
      <xdr:colOff>0</xdr:colOff>
      <xdr:row>1</xdr:row>
      <xdr:rowOff>7620</xdr:rowOff>
    </xdr:from>
    <xdr:to>
      <xdr:col>4</xdr:col>
      <xdr:colOff>0</xdr:colOff>
      <xdr:row>5</xdr:row>
      <xdr:rowOff>175260</xdr:rowOff>
    </xdr:to>
    <xdr:sp macro="" textlink="'KPI Calculations'!B6">
      <xdr:nvSpPr>
        <xdr:cNvPr id="5" name="Rectangle: Rounded Corners 4">
          <a:extLst>
            <a:ext uri="{FF2B5EF4-FFF2-40B4-BE49-F238E27FC236}">
              <a16:creationId xmlns:a16="http://schemas.microsoft.com/office/drawing/2014/main" id="{2925D1F8-9529-4E9F-9F71-4865CE11BF0D}"/>
            </a:ext>
          </a:extLst>
        </xdr:cNvPr>
        <xdr:cNvSpPr/>
      </xdr:nvSpPr>
      <xdr:spPr>
        <a:xfrm>
          <a:off x="2499360" y="205740"/>
          <a:ext cx="1287780" cy="8991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9DEF60-DF83-4902-B4C7-2FC84552ECB9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t>2.1</a:t>
          </a:fld>
          <a:endParaRPr lang="en-US" sz="2400"/>
        </a:p>
      </xdr:txBody>
    </xdr:sp>
    <xdr:clientData/>
  </xdr:twoCellAnchor>
  <xdr:twoCellAnchor>
    <xdr:from>
      <xdr:col>5</xdr:col>
      <xdr:colOff>7620</xdr:colOff>
      <xdr:row>1</xdr:row>
      <xdr:rowOff>15240</xdr:rowOff>
    </xdr:from>
    <xdr:to>
      <xdr:col>5</xdr:col>
      <xdr:colOff>1249680</xdr:colOff>
      <xdr:row>6</xdr:row>
      <xdr:rowOff>0</xdr:rowOff>
    </xdr:to>
    <xdr:sp macro="" textlink="'KPI Calculations'!B8">
      <xdr:nvSpPr>
        <xdr:cNvPr id="7" name="Rectangle: Rounded Corners 6">
          <a:extLst>
            <a:ext uri="{FF2B5EF4-FFF2-40B4-BE49-F238E27FC236}">
              <a16:creationId xmlns:a16="http://schemas.microsoft.com/office/drawing/2014/main" id="{B341EF51-4511-49DA-8034-C24360CF6B67}"/>
            </a:ext>
          </a:extLst>
        </xdr:cNvPr>
        <xdr:cNvSpPr/>
      </xdr:nvSpPr>
      <xdr:spPr>
        <a:xfrm>
          <a:off x="4404360" y="213360"/>
          <a:ext cx="1242060" cy="8991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BD3D7C5-B128-4677-A02E-5A0662ABFDC2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t>10.5%</a:t>
          </a:fld>
          <a:endParaRPr lang="en-GB" sz="2400"/>
        </a:p>
      </xdr:txBody>
    </xdr:sp>
    <xdr:clientData/>
  </xdr:twoCellAnchor>
  <xdr:twoCellAnchor>
    <xdr:from>
      <xdr:col>7</xdr:col>
      <xdr:colOff>0</xdr:colOff>
      <xdr:row>1</xdr:row>
      <xdr:rowOff>15240</xdr:rowOff>
    </xdr:from>
    <xdr:to>
      <xdr:col>7</xdr:col>
      <xdr:colOff>1242060</xdr:colOff>
      <xdr:row>6</xdr:row>
      <xdr:rowOff>7620</xdr:rowOff>
    </xdr:to>
    <xdr:sp macro="" textlink="'KPI Calculations'!B10">
      <xdr:nvSpPr>
        <xdr:cNvPr id="9" name="Rectangle: Rounded Corners 8">
          <a:extLst>
            <a:ext uri="{FF2B5EF4-FFF2-40B4-BE49-F238E27FC236}">
              <a16:creationId xmlns:a16="http://schemas.microsoft.com/office/drawing/2014/main" id="{F3240749-2686-49AB-8711-7167B4B4A071}"/>
            </a:ext>
          </a:extLst>
        </xdr:cNvPr>
        <xdr:cNvSpPr/>
      </xdr:nvSpPr>
      <xdr:spPr>
        <a:xfrm>
          <a:off x="6263640" y="213360"/>
          <a:ext cx="1242060" cy="9067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AF2E92C-45C3-45AA-912E-EE420D654401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t>42.5%</a:t>
          </a:fld>
          <a:endParaRPr lang="en-GB" sz="2400"/>
        </a:p>
      </xdr:txBody>
    </xdr:sp>
    <xdr:clientData/>
  </xdr:twoCellAnchor>
  <xdr:twoCellAnchor>
    <xdr:from>
      <xdr:col>9</xdr:col>
      <xdr:colOff>15240</xdr:colOff>
      <xdr:row>12</xdr:row>
      <xdr:rowOff>45720</xdr:rowOff>
    </xdr:from>
    <xdr:to>
      <xdr:col>16</xdr:col>
      <xdr:colOff>91440</xdr:colOff>
      <xdr:row>27</xdr:row>
      <xdr:rowOff>30480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723A8D-3EB1-4B53-9008-97E6E7528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31</xdr:row>
      <xdr:rowOff>15240</xdr:rowOff>
    </xdr:from>
    <xdr:to>
      <xdr:col>16</xdr:col>
      <xdr:colOff>320040</xdr:colOff>
      <xdr:row>46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3D28522-B372-47C5-9380-293DB6DCA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502920</xdr:colOff>
      <xdr:row>11</xdr:row>
      <xdr:rowOff>167640</xdr:rowOff>
    </xdr:from>
    <xdr:to>
      <xdr:col>5</xdr:col>
      <xdr:colOff>678180</xdr:colOff>
      <xdr:row>26</xdr:row>
      <xdr:rowOff>167640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F6F8BA-5A65-4C1A-90EB-ED5F49582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29</xdr:row>
      <xdr:rowOff>167640</xdr:rowOff>
    </xdr:from>
    <xdr:to>
      <xdr:col>5</xdr:col>
      <xdr:colOff>792480</xdr:colOff>
      <xdr:row>46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BAAD301-0C75-42DC-891A-99BA02906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876300</xdr:colOff>
      <xdr:row>17</xdr:row>
      <xdr:rowOff>129540</xdr:rowOff>
    </xdr:from>
    <xdr:to>
      <xdr:col>8</xdr:col>
      <xdr:colOff>0</xdr:colOff>
      <xdr:row>26</xdr:row>
      <xdr:rowOff>175260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DD631A6-AEAF-892E-87CE-FE9E41927E59}"/>
            </a:ext>
          </a:extLst>
        </xdr:cNvPr>
        <xdr:cNvSpPr txBox="1"/>
      </xdr:nvSpPr>
      <xdr:spPr>
        <a:xfrm>
          <a:off x="5273040" y="3253740"/>
          <a:ext cx="2247900" cy="1691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Courier</a:t>
          </a:r>
          <a:r>
            <a:rPr lang="en-GB" sz="1100" b="1" baseline="0"/>
            <a:t> OTIF %</a:t>
          </a:r>
          <a:br>
            <a:rPr lang="en-GB" sz="1100" b="1" baseline="0"/>
          </a:br>
          <a:endParaRPr lang="en-GB" sz="1100" b="1" baseline="0"/>
        </a:p>
        <a:p>
          <a:r>
            <a:rPr lang="en-GB" sz="1100" b="1" baseline="0"/>
            <a:t>Insight: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050"/>
            <a:t>All couriers are below the 80% OTIF target</a:t>
          </a:r>
          <a:r>
            <a:rPr lang="en-GB"/>
            <a:t>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/>
            <a:t>FedEx is the lowest at 56.1%.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/>
            <a:t>Systemic delays indicate courier perofrmance is a major service</a:t>
          </a:r>
          <a:r>
            <a:rPr lang="en-GB" baseline="0"/>
            <a:t> gap.</a:t>
          </a:r>
          <a:br>
            <a:rPr lang="en-GB"/>
          </a:br>
          <a:endParaRPr lang="en-GB" sz="1100"/>
        </a:p>
      </xdr:txBody>
    </xdr:sp>
    <xdr:clientData/>
  </xdr:twoCellAnchor>
  <xdr:oneCellAnchor>
    <xdr:from>
      <xdr:col>18</xdr:col>
      <xdr:colOff>198120</xdr:colOff>
      <xdr:row>13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AE4BF4C-F664-B2A8-F08E-3BDFA80B0A61}"/>
            </a:ext>
          </a:extLst>
        </xdr:cNvPr>
        <xdr:cNvSpPr txBox="1"/>
      </xdr:nvSpPr>
      <xdr:spPr>
        <a:xfrm>
          <a:off x="13815060" y="2392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16</xdr:col>
      <xdr:colOff>259080</xdr:colOff>
      <xdr:row>17</xdr:row>
      <xdr:rowOff>129540</xdr:rowOff>
    </xdr:from>
    <xdr:to>
      <xdr:col>19</xdr:col>
      <xdr:colOff>556260</xdr:colOff>
      <xdr:row>26</xdr:row>
      <xdr:rowOff>175260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32E54B9-7F8B-9F80-97D0-BF7677CBF262}"/>
            </a:ext>
          </a:extLst>
        </xdr:cNvPr>
        <xdr:cNvSpPr txBox="1"/>
      </xdr:nvSpPr>
      <xdr:spPr>
        <a:xfrm>
          <a:off x="12656820" y="3253740"/>
          <a:ext cx="2125980" cy="1691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Delay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Month (Trend)</a:t>
          </a:r>
          <a:b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>
            <a:effectLst/>
          </a:endParaRP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Insight:</a:t>
          </a:r>
          <a:endParaRPr lang="en-GB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Delay days rose from 0.5 in Janauary to 1.5 in July.</a:t>
          </a:r>
          <a:endParaRPr lang="en-GB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June showed a temporary improvement with (0.7).</a:t>
          </a:r>
          <a:endParaRPr lang="en-GB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Peak-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season strain likely drives the july spike.</a:t>
          </a:r>
          <a:endParaRPr lang="en-GB" sz="1100"/>
        </a:p>
      </xdr:txBody>
    </xdr:sp>
    <xdr:clientData/>
  </xdr:twoCellAnchor>
  <xdr:twoCellAnchor>
    <xdr:from>
      <xdr:col>5</xdr:col>
      <xdr:colOff>929640</xdr:colOff>
      <xdr:row>35</xdr:row>
      <xdr:rowOff>175260</xdr:rowOff>
    </xdr:from>
    <xdr:to>
      <xdr:col>8</xdr:col>
      <xdr:colOff>7620</xdr:colOff>
      <xdr:row>45</xdr:row>
      <xdr:rowOff>175260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07B4769-BB19-EA6F-B4DD-FE7E5F212564}"/>
            </a:ext>
          </a:extLst>
        </xdr:cNvPr>
        <xdr:cNvSpPr txBox="1"/>
      </xdr:nvSpPr>
      <xdr:spPr>
        <a:xfrm>
          <a:off x="5326380" y="6591300"/>
          <a:ext cx="220218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b="1"/>
            <a:t>Top 5 Delayed Shipments.</a:t>
          </a:r>
        </a:p>
        <a:p>
          <a:endParaRPr lang="en-GB" sz="1100"/>
        </a:p>
        <a:p>
          <a:r>
            <a:rPr lang="en-GB" sz="1100" b="1"/>
            <a:t>Insights: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050"/>
            <a:t>All 5 shipments were delayed by 3 days.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050"/>
            <a:t>Involves UPS, DHL, AND FedEx.Not</a:t>
          </a:r>
          <a:r>
            <a:rPr lang="en-GB" sz="1050" baseline="0"/>
            <a:t> limited to one courier.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050" baseline="0"/>
            <a:t>Monitoring criritcal delays helpsprevent repeat failures.</a:t>
          </a:r>
          <a:endParaRPr lang="en-GB" sz="1050"/>
        </a:p>
        <a:p>
          <a:endParaRPr lang="en-GB" sz="1100"/>
        </a:p>
      </xdr:txBody>
    </xdr:sp>
    <xdr:clientData/>
  </xdr:twoCellAnchor>
  <xdr:twoCellAnchor>
    <xdr:from>
      <xdr:col>16</xdr:col>
      <xdr:colOff>594360</xdr:colOff>
      <xdr:row>37</xdr:row>
      <xdr:rowOff>60960</xdr:rowOff>
    </xdr:from>
    <xdr:to>
      <xdr:col>20</xdr:col>
      <xdr:colOff>586740</xdr:colOff>
      <xdr:row>46</xdr:row>
      <xdr:rowOff>15240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EA03509-A6CD-EBAF-5B79-9567FCB61EC9}"/>
            </a:ext>
          </a:extLst>
        </xdr:cNvPr>
        <xdr:cNvSpPr txBox="1"/>
      </xdr:nvSpPr>
      <xdr:spPr>
        <a:xfrm>
          <a:off x="12992100" y="6842760"/>
          <a:ext cx="2430780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Return Rate By Region</a:t>
          </a:r>
        </a:p>
        <a:p>
          <a:endParaRPr lang="en-GB" sz="1100" b="1"/>
        </a:p>
        <a:p>
          <a:r>
            <a:rPr lang="en-GB" sz="1100" b="1"/>
            <a:t>Insights: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050" b="0"/>
            <a:t>EMEA</a:t>
          </a:r>
          <a:r>
            <a:rPr lang="en-GB" sz="1050" b="0" baseline="0"/>
            <a:t> has the highest return rate (42.9%)</a:t>
          </a:r>
          <a:endParaRPr lang="en-GB" sz="1050" b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050" b="0"/>
            <a:t>NA</a:t>
          </a:r>
          <a:r>
            <a:rPr lang="en-GB" sz="1050" b="0" baseline="0"/>
            <a:t>  has the lowest rate at 23.8%.</a:t>
          </a:r>
          <a:endParaRPr lang="en-GB" sz="1050" b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050" b="0" baseline="0"/>
            <a:t>EMEA issues may relate to fulfillment accuracy or customer expectations.</a:t>
          </a:r>
          <a:endParaRPr lang="en-GB" sz="1100" b="1"/>
        </a:p>
      </xdr:txBody>
    </xdr:sp>
    <xdr:clientData/>
  </xdr:twoCellAnchor>
  <xdr:twoCellAnchor>
    <xdr:from>
      <xdr:col>9</xdr:col>
      <xdr:colOff>7620</xdr:colOff>
      <xdr:row>0</xdr:row>
      <xdr:rowOff>190500</xdr:rowOff>
    </xdr:from>
    <xdr:to>
      <xdr:col>15</xdr:col>
      <xdr:colOff>434340</xdr:colOff>
      <xdr:row>6</xdr:row>
      <xdr:rowOff>7620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BA82D42-563E-653E-94B6-F4D94193BCAB}"/>
            </a:ext>
          </a:extLst>
        </xdr:cNvPr>
        <xdr:cNvSpPr txBox="1"/>
      </xdr:nvSpPr>
      <xdr:spPr>
        <a:xfrm>
          <a:off x="8138160" y="190500"/>
          <a:ext cx="4084320" cy="929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SLA Breach %</a:t>
          </a:r>
        </a:p>
        <a:p>
          <a:r>
            <a:rPr lang="en-GB" sz="1100" b="1"/>
            <a:t>Insights: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050"/>
            <a:t>42.5% of shipments breached SLA.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050"/>
            <a:t>This is a direct risk to customer</a:t>
          </a:r>
          <a:r>
            <a:rPr lang="en-GB" sz="1050" baseline="0"/>
            <a:t> satisfaction and complaince.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050" baseline="0"/>
            <a:t>Stronger courier alignment is needed to cut SLA failures.</a:t>
          </a:r>
          <a:endParaRPr lang="en-GB" sz="1050"/>
        </a:p>
      </xdr:txBody>
    </xdr:sp>
    <xdr:clientData/>
  </xdr:twoCellAnchor>
  <xdr:twoCellAnchor>
    <xdr:from>
      <xdr:col>4</xdr:col>
      <xdr:colOff>167640</xdr:colOff>
      <xdr:row>6</xdr:row>
      <xdr:rowOff>152400</xdr:rowOff>
    </xdr:from>
    <xdr:to>
      <xdr:col>10</xdr:col>
      <xdr:colOff>205740</xdr:colOff>
      <xdr:row>11</xdr:row>
      <xdr:rowOff>15240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568DC19-72F0-14C7-5785-03FA612CEBAF}"/>
            </a:ext>
          </a:extLst>
        </xdr:cNvPr>
        <xdr:cNvSpPr txBox="1"/>
      </xdr:nvSpPr>
      <xdr:spPr>
        <a:xfrm>
          <a:off x="3954780" y="1264920"/>
          <a:ext cx="4991100" cy="7772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>
              <a:solidFill>
                <a:sysClr val="windowText" lastClr="000000"/>
              </a:solidFill>
            </a:rPr>
            <a:t>LOGISTICS PERFORMANCE DASHBOARD</a:t>
          </a:r>
          <a:br>
            <a:rPr lang="en-GB" sz="1800" b="1">
              <a:solidFill>
                <a:sysClr val="windowText" lastClr="000000"/>
              </a:solidFill>
            </a:rPr>
          </a:br>
          <a:r>
            <a:rPr lang="en-GB" sz="1800" b="0">
              <a:solidFill>
                <a:sysClr val="windowText" lastClr="000000"/>
              </a:solidFill>
            </a:rPr>
            <a:t>(</a:t>
          </a:r>
          <a:r>
            <a:rPr lang="en-GB" sz="1400" b="0" i="1">
              <a:solidFill>
                <a:sysClr val="windowText" lastClr="000000"/>
              </a:solidFill>
            </a:rPr>
            <a:t>KPI Overview: OTIF,Delays,Retruns, SLA).</a:t>
          </a:r>
        </a:p>
      </xdr:txBody>
    </xdr:sp>
    <xdr:clientData/>
  </xdr:twoCellAnchor>
  <xdr:oneCellAnchor>
    <xdr:from>
      <xdr:col>4</xdr:col>
      <xdr:colOff>220980</xdr:colOff>
      <xdr:row>11</xdr:row>
      <xdr:rowOff>68580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55FDBE8-D37F-FE69-E266-29A1E392C313}"/>
            </a:ext>
          </a:extLst>
        </xdr:cNvPr>
        <xdr:cNvSpPr txBox="1"/>
      </xdr:nvSpPr>
      <xdr:spPr>
        <a:xfrm>
          <a:off x="400812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9</xdr:row>
      <xdr:rowOff>7620</xdr:rowOff>
    </xdr:from>
    <xdr:to>
      <xdr:col>9</xdr:col>
      <xdr:colOff>457200</xdr:colOff>
      <xdr:row>13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B8BFFA-8350-42B5-CFDD-5D56D5BEC265}"/>
            </a:ext>
          </a:extLst>
        </xdr:cNvPr>
        <xdr:cNvSpPr txBox="1"/>
      </xdr:nvSpPr>
      <xdr:spPr>
        <a:xfrm>
          <a:off x="5372100" y="1653540"/>
          <a:ext cx="226314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 delayed highlighted the most ctitical late shipments for root cause focus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924.481376967589" createdVersion="8" refreshedVersion="8" minRefreshableVersion="3" recordCount="200" xr:uid="{7C27A355-9123-427A-A609-662CD13577A2}">
  <cacheSource type="worksheet">
    <worksheetSource name="Table_Shipments"/>
  </cacheSource>
  <cacheFields count="13">
    <cacheField name="Shipment ID" numFmtId="0">
      <sharedItems count="200">
        <s v="S0001"/>
        <s v="S0002"/>
        <s v="S0003"/>
        <s v="S0004"/>
        <s v="S0005"/>
        <s v="S0006"/>
        <s v="S0007"/>
        <s v="S0008"/>
        <s v="S0009"/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28"/>
        <s v="S0029"/>
        <s v="S0030"/>
        <s v="S0031"/>
        <s v="S0032"/>
        <s v="S0033"/>
        <s v="S0034"/>
        <s v="S0035"/>
        <s v="S0036"/>
        <s v="S0037"/>
        <s v="S0038"/>
        <s v="S0039"/>
        <s v="S0040"/>
        <s v="S0041"/>
        <s v="S0042"/>
        <s v="S0043"/>
        <s v="S0044"/>
        <s v="S0045"/>
        <s v="S0046"/>
        <s v="S0047"/>
        <s v="S0048"/>
        <s v="S0049"/>
        <s v="S0050"/>
        <s v="S0051"/>
        <s v="S0052"/>
        <s v="S0053"/>
        <s v="S0054"/>
        <s v="S0055"/>
        <s v="S0056"/>
        <s v="S0057"/>
        <s v="S0058"/>
        <s v="S0059"/>
        <s v="S0060"/>
        <s v="S0061"/>
        <s v="S0062"/>
        <s v="S0063"/>
        <s v="S0064"/>
        <s v="S0065"/>
        <s v="S0066"/>
        <s v="S0067"/>
        <s v="S0068"/>
        <s v="S0069"/>
        <s v="S0070"/>
        <s v="S0071"/>
        <s v="S0072"/>
        <s v="S0073"/>
        <s v="S0074"/>
        <s v="S0075"/>
        <s v="S0076"/>
        <s v="S0077"/>
        <s v="S0078"/>
        <s v="S0079"/>
        <s v="S0080"/>
        <s v="S0081"/>
        <s v="S0082"/>
        <s v="S0083"/>
        <s v="S0084"/>
        <s v="S0085"/>
        <s v="S0086"/>
        <s v="S0087"/>
        <s v="S0088"/>
        <s v="S0089"/>
        <s v="S0090"/>
        <s v="S0091"/>
        <s v="S0092"/>
        <s v="S0093"/>
        <s v="S0094"/>
        <s v="S0095"/>
        <s v="S0096"/>
        <s v="S0097"/>
        <s v="S0098"/>
        <s v="S0099"/>
        <s v="S0100"/>
        <s v="S0101"/>
        <s v="S0102"/>
        <s v="S0103"/>
        <s v="S0104"/>
        <s v="S0105"/>
        <s v="S0106"/>
        <s v="S0107"/>
        <s v="S0108"/>
        <s v="S0109"/>
        <s v="S0110"/>
        <s v="S0111"/>
        <s v="S0112"/>
        <s v="S0113"/>
        <s v="S0114"/>
        <s v="S0115"/>
        <s v="S0116"/>
        <s v="S0117"/>
        <s v="S0118"/>
        <s v="S0119"/>
        <s v="S0120"/>
        <s v="S0121"/>
        <s v="S0122"/>
        <s v="S0123"/>
        <s v="S0124"/>
        <s v="S0125"/>
        <s v="S0126"/>
        <s v="S0127"/>
        <s v="S0128"/>
        <s v="S0129"/>
        <s v="S0130"/>
        <s v="S0131"/>
        <s v="S0132"/>
        <s v="S0133"/>
        <s v="S0134"/>
        <s v="S0135"/>
        <s v="S0136"/>
        <s v="S0137"/>
        <s v="S0138"/>
        <s v="S0139"/>
        <s v="S0140"/>
        <s v="S0141"/>
        <s v="S0142"/>
        <s v="S0143"/>
        <s v="S0144"/>
        <s v="S0145"/>
        <s v="S0146"/>
        <s v="S0147"/>
        <s v="S0148"/>
        <s v="S0149"/>
        <s v="S0150"/>
        <s v="S0151"/>
        <s v="S0152"/>
        <s v="S0153"/>
        <s v="S0154"/>
        <s v="S0155"/>
        <s v="S0156"/>
        <s v="S0157"/>
        <s v="S0158"/>
        <s v="S0159"/>
        <s v="S0160"/>
        <s v="S0161"/>
        <s v="S0162"/>
        <s v="S0163"/>
        <s v="S0164"/>
        <s v="S0165"/>
        <s v="S0166"/>
        <s v="S0167"/>
        <s v="S0168"/>
        <s v="S0169"/>
        <s v="S0170"/>
        <s v="S0171"/>
        <s v="S0172"/>
        <s v="S0173"/>
        <s v="S0174"/>
        <s v="S0175"/>
        <s v="S0176"/>
        <s v="S0177"/>
        <s v="S0178"/>
        <s v="S0179"/>
        <s v="S0180"/>
        <s v="S0181"/>
        <s v="S0182"/>
        <s v="S0183"/>
        <s v="S0184"/>
        <s v="S0185"/>
        <s v="S0186"/>
        <s v="S0187"/>
        <s v="S0188"/>
        <s v="S0189"/>
        <s v="S0190"/>
        <s v="S0191"/>
        <s v="S0192"/>
        <s v="S0193"/>
        <s v="S0194"/>
        <s v="S0195"/>
        <s v="S0196"/>
        <s v="S0197"/>
        <s v="S0198"/>
        <s v="S0199"/>
        <s v="S0200"/>
      </sharedItems>
    </cacheField>
    <cacheField name="Courier" numFmtId="0">
      <sharedItems count="3">
        <s v="FedEx"/>
        <s v="DHL"/>
        <s v="UPS"/>
      </sharedItems>
    </cacheField>
    <cacheField name="Dispatch Date" numFmtId="164">
      <sharedItems containsSemiMixedTypes="0" containsNonDate="0" containsDate="1" containsString="0" minDate="2024-01-01T00:00:00" maxDate="2024-07-01T00:00:00"/>
    </cacheField>
    <cacheField name="Delivery Date" numFmtId="164">
      <sharedItems containsSemiMixedTypes="0" containsNonDate="0" containsDate="1" containsString="0" minDate="2024-01-04T00:00:00" maxDate="2024-07-09T00:00:00" count="128">
        <d v="2024-06-13T00:00:00"/>
        <d v="2024-01-26T00:00:00"/>
        <d v="2024-01-05T00:00:00"/>
        <d v="2024-02-10T00:00:00"/>
        <d v="2024-06-14T00:00:00"/>
        <d v="2024-02-19T00:00:00"/>
        <d v="2024-06-23T00:00:00"/>
        <d v="2024-03-16T00:00:00"/>
        <d v="2024-02-29T00:00:00"/>
        <d v="2024-04-20T00:00:00"/>
        <d v="2024-06-02T00:00:00"/>
        <d v="2024-02-09T00:00:00"/>
        <d v="2024-04-03T00:00:00"/>
        <d v="2024-04-01T00:00:00"/>
        <d v="2024-02-07T00:00:00"/>
        <d v="2024-04-17T00:00:00"/>
        <d v="2024-02-21T00:00:00"/>
        <d v="2024-02-23T00:00:00"/>
        <d v="2024-05-11T00:00:00"/>
        <d v="2024-07-01T00:00:00"/>
        <d v="2024-01-27T00:00:00"/>
        <d v="2024-03-02T00:00:00"/>
        <d v="2024-06-09T00:00:00"/>
        <d v="2024-03-06T00:00:00"/>
        <d v="2024-01-20T00:00:00"/>
        <d v="2024-04-16T00:00:00"/>
        <d v="2024-05-05T00:00:00"/>
        <d v="2024-06-24T00:00:00"/>
        <d v="2024-02-15T00:00:00"/>
        <d v="2024-04-09T00:00:00"/>
        <d v="2024-06-03T00:00:00"/>
        <d v="2024-02-25T00:00:00"/>
        <d v="2024-01-23T00:00:00"/>
        <d v="2024-06-15T00:00:00"/>
        <d v="2024-03-31T00:00:00"/>
        <d v="2024-01-08T00:00:00"/>
        <d v="2024-03-08T00:00:00"/>
        <d v="2024-05-08T00:00:00"/>
        <d v="2024-02-11T00:00:00"/>
        <d v="2024-01-22T00:00:00"/>
        <d v="2024-02-03T00:00:00"/>
        <d v="2024-05-16T00:00:00"/>
        <d v="2024-03-12T00:00:00"/>
        <d v="2024-05-10T00:00:00"/>
        <d v="2024-06-26T00:00:00"/>
        <d v="2024-03-28T00:00:00"/>
        <d v="2024-07-04T00:00:00"/>
        <d v="2024-03-19T00:00:00"/>
        <d v="2024-06-04T00:00:00"/>
        <d v="2024-04-11T00:00:00"/>
        <d v="2024-03-14T00:00:00"/>
        <d v="2024-04-28T00:00:00"/>
        <d v="2024-06-01T00:00:00"/>
        <d v="2024-04-22T00:00:00"/>
        <d v="2024-01-11T00:00:00"/>
        <d v="2024-05-03T00:00:00"/>
        <d v="2024-03-21T00:00:00"/>
        <d v="2024-06-19T00:00:00"/>
        <d v="2024-05-07T00:00:00"/>
        <d v="2024-06-25T00:00:00"/>
        <d v="2024-07-03T00:00:00"/>
        <d v="2024-05-15T00:00:00"/>
        <d v="2024-05-13T00:00:00"/>
        <d v="2024-03-13T00:00:00"/>
        <d v="2024-05-12T00:00:00"/>
        <d v="2024-02-13T00:00:00"/>
        <d v="2024-03-25T00:00:00"/>
        <d v="2024-01-17T00:00:00"/>
        <d v="2024-03-24T00:00:00"/>
        <d v="2024-02-18T00:00:00"/>
        <d v="2024-01-30T00:00:00"/>
        <d v="2024-03-15T00:00:00"/>
        <d v="2024-06-08T00:00:00"/>
        <d v="2024-05-20T00:00:00"/>
        <d v="2024-05-02T00:00:00"/>
        <d v="2024-04-27T00:00:00"/>
        <d v="2024-03-20T00:00:00"/>
        <d v="2024-05-14T00:00:00"/>
        <d v="2024-01-07T00:00:00"/>
        <d v="2024-06-07T00:00:00"/>
        <d v="2024-03-22T00:00:00"/>
        <d v="2024-06-29T00:00:00"/>
        <d v="2024-04-21T00:00:00"/>
        <d v="2024-05-25T00:00:00"/>
        <d v="2024-05-24T00:00:00"/>
        <d v="2024-07-08T00:00:00"/>
        <d v="2024-06-12T00:00:00"/>
        <d v="2024-01-14T00:00:00"/>
        <d v="2024-02-28T00:00:00"/>
        <d v="2024-06-20T00:00:00"/>
        <d v="2024-02-16T00:00:00"/>
        <d v="2024-02-22T00:00:00"/>
        <d v="2024-05-09T00:00:00"/>
        <d v="2024-07-02T00:00:00"/>
        <d v="2024-07-06T00:00:00"/>
        <d v="2024-06-16T00:00:00"/>
        <d v="2024-04-30T00:00:00"/>
        <d v="2024-05-27T00:00:00"/>
        <d v="2024-01-13T00:00:00"/>
        <d v="2024-03-18T00:00:00"/>
        <d v="2024-01-29T00:00:00"/>
        <d v="2024-01-16T00:00:00"/>
        <d v="2024-01-06T00:00:00"/>
        <d v="2024-03-01T00:00:00"/>
        <d v="2024-02-14T00:00:00"/>
        <d v="2024-05-04T00:00:00"/>
        <d v="2024-02-02T00:00:00"/>
        <d v="2024-01-15T00:00:00"/>
        <d v="2024-06-18T00:00:00"/>
        <d v="2024-03-03T00:00:00"/>
        <d v="2024-04-06T00:00:00"/>
        <d v="2024-03-30T00:00:00"/>
        <d v="2024-05-21T00:00:00"/>
        <d v="2024-05-01T00:00:00"/>
        <d v="2024-01-04T00:00:00"/>
        <d v="2024-01-28T00:00:00"/>
        <d v="2024-03-09T00:00:00"/>
        <d v="2024-06-17T00:00:00"/>
        <d v="2024-01-24T00:00:00"/>
        <d v="2024-05-28T00:00:00"/>
        <d v="2024-04-18T00:00:00"/>
        <d v="2024-02-06T00:00:00"/>
        <d v="2024-05-22T00:00:00"/>
        <d v="2024-06-10T00:00:00"/>
        <d v="2024-06-21T00:00:00"/>
        <d v="2024-04-25T00:00:00"/>
        <d v="2024-04-12T00:00:00"/>
        <d v="2024-04-23T00:00:00"/>
      </sharedItems>
      <fieldGroup par="12"/>
    </cacheField>
    <cacheField name="SLA Target Days" numFmtId="0">
      <sharedItems containsSemiMixedTypes="0" containsString="0" containsNumber="1" containsInteger="1" minValue="3" maxValue="5"/>
    </cacheField>
    <cacheField name="Actual Delivery Days" numFmtId="0">
      <sharedItems containsSemiMixedTypes="0" containsString="0" containsNumber="1" containsInteger="1" minValue="2" maxValue="8"/>
    </cacheField>
    <cacheField name="Delay Days" numFmtId="0">
      <sharedItems containsSemiMixedTypes="0" containsString="0" containsNumber="1" containsInteger="1" minValue="0" maxValue="3"/>
    </cacheField>
    <cacheField name="Status" numFmtId="0">
      <sharedItems count="2">
        <s v="On-Time"/>
        <s v="Delayed"/>
      </sharedItems>
    </cacheField>
    <cacheField name="Region" numFmtId="0">
      <sharedItems count="3">
        <s v="EMEA"/>
        <s v="APAC"/>
        <s v="NA"/>
      </sharedItems>
    </cacheField>
    <cacheField name="Returned" numFmtId="0">
      <sharedItems count="2">
        <s v="Y"/>
        <s v="N"/>
      </sharedItems>
    </cacheField>
    <cacheField name="Breach" numFmtId="0">
      <sharedItems/>
    </cacheField>
    <cacheField name="OTIF_Flag" numFmtId="0">
      <sharedItems containsSemiMixedTypes="0" containsString="0" containsNumber="1" containsInteger="1" minValue="0" maxValue="1"/>
    </cacheField>
    <cacheField name="Months (Delivery Date)" numFmtId="0" databaseField="0">
      <fieldGroup base="3">
        <rangePr groupBy="months" startDate="2024-01-04T00:00:00" endDate="2024-07-09T00:00:00"/>
        <groupItems count="14">
          <s v="&lt;04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/0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d v="2024-06-09T00:00:00"/>
    <x v="0"/>
    <n v="4"/>
    <n v="4"/>
    <n v="0"/>
    <x v="0"/>
    <x v="0"/>
    <x v="0"/>
    <s v="OK"/>
    <n v="1"/>
  </r>
  <r>
    <x v="1"/>
    <x v="0"/>
    <d v="2024-01-22T00:00:00"/>
    <x v="1"/>
    <n v="4"/>
    <n v="4"/>
    <n v="0"/>
    <x v="0"/>
    <x v="0"/>
    <x v="1"/>
    <s v="OK"/>
    <n v="1"/>
  </r>
  <r>
    <x v="2"/>
    <x v="1"/>
    <d v="2024-01-02T00:00:00"/>
    <x v="2"/>
    <n v="3"/>
    <n v="3"/>
    <n v="0"/>
    <x v="0"/>
    <x v="0"/>
    <x v="1"/>
    <s v="OK"/>
    <n v="1"/>
  </r>
  <r>
    <x v="3"/>
    <x v="1"/>
    <d v="2024-02-04T00:00:00"/>
    <x v="3"/>
    <n v="3"/>
    <n v="6"/>
    <n v="3"/>
    <x v="1"/>
    <x v="0"/>
    <x v="1"/>
    <s v="Breach"/>
    <n v="0"/>
  </r>
  <r>
    <x v="4"/>
    <x v="1"/>
    <d v="2024-06-09T00:00:00"/>
    <x v="4"/>
    <n v="3"/>
    <n v="5"/>
    <n v="2"/>
    <x v="1"/>
    <x v="1"/>
    <x v="1"/>
    <s v="Breach"/>
    <n v="0"/>
  </r>
  <r>
    <x v="5"/>
    <x v="1"/>
    <d v="2024-02-15T00:00:00"/>
    <x v="5"/>
    <n v="3"/>
    <n v="4"/>
    <n v="1"/>
    <x v="1"/>
    <x v="0"/>
    <x v="1"/>
    <s v="Breach"/>
    <n v="0"/>
  </r>
  <r>
    <x v="6"/>
    <x v="1"/>
    <d v="2024-06-18T00:00:00"/>
    <x v="6"/>
    <n v="3"/>
    <n v="5"/>
    <n v="2"/>
    <x v="1"/>
    <x v="2"/>
    <x v="1"/>
    <s v="Breach"/>
    <n v="0"/>
  </r>
  <r>
    <x v="7"/>
    <x v="1"/>
    <d v="2024-03-13T00:00:00"/>
    <x v="7"/>
    <n v="3"/>
    <n v="3"/>
    <n v="0"/>
    <x v="0"/>
    <x v="0"/>
    <x v="1"/>
    <s v="OK"/>
    <n v="1"/>
  </r>
  <r>
    <x v="8"/>
    <x v="1"/>
    <d v="2024-02-26T00:00:00"/>
    <x v="8"/>
    <n v="3"/>
    <n v="3"/>
    <n v="0"/>
    <x v="0"/>
    <x v="1"/>
    <x v="1"/>
    <s v="OK"/>
    <n v="1"/>
  </r>
  <r>
    <x v="9"/>
    <x v="1"/>
    <d v="2024-04-16T00:00:00"/>
    <x v="9"/>
    <n v="3"/>
    <n v="4"/>
    <n v="1"/>
    <x v="1"/>
    <x v="1"/>
    <x v="1"/>
    <s v="Breach"/>
    <n v="0"/>
  </r>
  <r>
    <x v="10"/>
    <x v="0"/>
    <d v="2024-05-28T00:00:00"/>
    <x v="10"/>
    <n v="4"/>
    <n v="5"/>
    <n v="1"/>
    <x v="1"/>
    <x v="1"/>
    <x v="1"/>
    <s v="Breach"/>
    <n v="0"/>
  </r>
  <r>
    <x v="11"/>
    <x v="2"/>
    <d v="2024-02-02T00:00:00"/>
    <x v="11"/>
    <n v="5"/>
    <n v="7"/>
    <n v="2"/>
    <x v="1"/>
    <x v="1"/>
    <x v="1"/>
    <s v="Breach"/>
    <n v="0"/>
  </r>
  <r>
    <x v="12"/>
    <x v="1"/>
    <d v="2024-03-30T00:00:00"/>
    <x v="12"/>
    <n v="3"/>
    <n v="4"/>
    <n v="1"/>
    <x v="1"/>
    <x v="0"/>
    <x v="1"/>
    <s v="Breach"/>
    <n v="0"/>
  </r>
  <r>
    <x v="13"/>
    <x v="2"/>
    <d v="2024-03-27T00:00:00"/>
    <x v="13"/>
    <n v="5"/>
    <n v="5"/>
    <n v="0"/>
    <x v="0"/>
    <x v="0"/>
    <x v="1"/>
    <s v="OK"/>
    <n v="1"/>
  </r>
  <r>
    <x v="14"/>
    <x v="0"/>
    <d v="2024-02-03T00:00:00"/>
    <x v="14"/>
    <n v="4"/>
    <n v="4"/>
    <n v="0"/>
    <x v="0"/>
    <x v="2"/>
    <x v="1"/>
    <s v="OK"/>
    <n v="1"/>
  </r>
  <r>
    <x v="15"/>
    <x v="1"/>
    <d v="2024-04-11T00:00:00"/>
    <x v="15"/>
    <n v="3"/>
    <n v="6"/>
    <n v="3"/>
    <x v="1"/>
    <x v="2"/>
    <x v="1"/>
    <s v="Breach"/>
    <n v="0"/>
  </r>
  <r>
    <x v="16"/>
    <x v="2"/>
    <d v="2024-02-16T00:00:00"/>
    <x v="16"/>
    <n v="5"/>
    <n v="5"/>
    <n v="0"/>
    <x v="0"/>
    <x v="0"/>
    <x v="1"/>
    <s v="OK"/>
    <n v="1"/>
  </r>
  <r>
    <x v="17"/>
    <x v="1"/>
    <d v="2024-02-01T00:00:00"/>
    <x v="14"/>
    <n v="3"/>
    <n v="6"/>
    <n v="3"/>
    <x v="1"/>
    <x v="1"/>
    <x v="1"/>
    <s v="Breach"/>
    <n v="0"/>
  </r>
  <r>
    <x v="18"/>
    <x v="0"/>
    <d v="2024-06-19T00:00:00"/>
    <x v="6"/>
    <n v="4"/>
    <n v="4"/>
    <n v="0"/>
    <x v="0"/>
    <x v="1"/>
    <x v="1"/>
    <s v="OK"/>
    <n v="1"/>
  </r>
  <r>
    <x v="19"/>
    <x v="2"/>
    <d v="2024-02-18T00:00:00"/>
    <x v="17"/>
    <n v="5"/>
    <n v="5"/>
    <n v="0"/>
    <x v="0"/>
    <x v="2"/>
    <x v="1"/>
    <s v="OK"/>
    <n v="1"/>
  </r>
  <r>
    <x v="20"/>
    <x v="0"/>
    <d v="2024-05-07T00:00:00"/>
    <x v="18"/>
    <n v="4"/>
    <n v="4"/>
    <n v="0"/>
    <x v="0"/>
    <x v="0"/>
    <x v="1"/>
    <s v="OK"/>
    <n v="1"/>
  </r>
  <r>
    <x v="21"/>
    <x v="2"/>
    <d v="2024-06-23T00:00:00"/>
    <x v="19"/>
    <n v="5"/>
    <n v="8"/>
    <n v="3"/>
    <x v="1"/>
    <x v="0"/>
    <x v="1"/>
    <s v="Breach"/>
    <n v="0"/>
  </r>
  <r>
    <x v="22"/>
    <x v="2"/>
    <d v="2024-01-22T00:00:00"/>
    <x v="20"/>
    <n v="5"/>
    <n v="5"/>
    <n v="0"/>
    <x v="0"/>
    <x v="0"/>
    <x v="1"/>
    <s v="OK"/>
    <n v="1"/>
  </r>
  <r>
    <x v="23"/>
    <x v="0"/>
    <d v="2024-02-27T00:00:00"/>
    <x v="21"/>
    <n v="4"/>
    <n v="4"/>
    <n v="0"/>
    <x v="0"/>
    <x v="2"/>
    <x v="1"/>
    <s v="OK"/>
    <n v="1"/>
  </r>
  <r>
    <x v="24"/>
    <x v="0"/>
    <d v="2024-06-04T00:00:00"/>
    <x v="22"/>
    <n v="4"/>
    <n v="5"/>
    <n v="1"/>
    <x v="1"/>
    <x v="1"/>
    <x v="1"/>
    <s v="Breach"/>
    <n v="0"/>
  </r>
  <r>
    <x v="25"/>
    <x v="2"/>
    <d v="2024-03-02T00:00:00"/>
    <x v="23"/>
    <n v="5"/>
    <n v="4"/>
    <n v="0"/>
    <x v="0"/>
    <x v="0"/>
    <x v="1"/>
    <s v="OK"/>
    <n v="1"/>
  </r>
  <r>
    <x v="26"/>
    <x v="1"/>
    <d v="2024-03-02T00:00:00"/>
    <x v="23"/>
    <n v="3"/>
    <n v="4"/>
    <n v="1"/>
    <x v="1"/>
    <x v="1"/>
    <x v="1"/>
    <s v="Breach"/>
    <n v="0"/>
  </r>
  <r>
    <x v="27"/>
    <x v="0"/>
    <d v="2024-01-15T00:00:00"/>
    <x v="24"/>
    <n v="4"/>
    <n v="5"/>
    <n v="1"/>
    <x v="1"/>
    <x v="0"/>
    <x v="0"/>
    <s v="Breach"/>
    <n v="0"/>
  </r>
  <r>
    <x v="28"/>
    <x v="0"/>
    <d v="2024-04-09T00:00:00"/>
    <x v="25"/>
    <n v="4"/>
    <n v="7"/>
    <n v="3"/>
    <x v="1"/>
    <x v="1"/>
    <x v="0"/>
    <s v="Breach"/>
    <n v="0"/>
  </r>
  <r>
    <x v="29"/>
    <x v="0"/>
    <d v="2024-05-01T00:00:00"/>
    <x v="26"/>
    <n v="4"/>
    <n v="4"/>
    <n v="0"/>
    <x v="0"/>
    <x v="2"/>
    <x v="1"/>
    <s v="OK"/>
    <n v="1"/>
  </r>
  <r>
    <x v="30"/>
    <x v="0"/>
    <d v="2024-06-20T00:00:00"/>
    <x v="27"/>
    <n v="4"/>
    <n v="4"/>
    <n v="0"/>
    <x v="0"/>
    <x v="2"/>
    <x v="1"/>
    <s v="OK"/>
    <n v="1"/>
  </r>
  <r>
    <x v="31"/>
    <x v="1"/>
    <d v="2024-02-09T00:00:00"/>
    <x v="28"/>
    <n v="3"/>
    <n v="6"/>
    <n v="3"/>
    <x v="1"/>
    <x v="0"/>
    <x v="1"/>
    <s v="Breach"/>
    <n v="0"/>
  </r>
  <r>
    <x v="32"/>
    <x v="0"/>
    <d v="2024-04-02T00:00:00"/>
    <x v="29"/>
    <n v="4"/>
    <n v="7"/>
    <n v="3"/>
    <x v="1"/>
    <x v="2"/>
    <x v="1"/>
    <s v="Breach"/>
    <n v="0"/>
  </r>
  <r>
    <x v="33"/>
    <x v="0"/>
    <d v="2024-05-29T00:00:00"/>
    <x v="30"/>
    <n v="4"/>
    <n v="5"/>
    <n v="1"/>
    <x v="1"/>
    <x v="0"/>
    <x v="1"/>
    <s v="Breach"/>
    <n v="0"/>
  </r>
  <r>
    <x v="34"/>
    <x v="1"/>
    <d v="2024-02-22T00:00:00"/>
    <x v="31"/>
    <n v="3"/>
    <n v="3"/>
    <n v="0"/>
    <x v="0"/>
    <x v="1"/>
    <x v="1"/>
    <s v="OK"/>
    <n v="1"/>
  </r>
  <r>
    <x v="35"/>
    <x v="1"/>
    <d v="2024-01-18T00:00:00"/>
    <x v="32"/>
    <n v="3"/>
    <n v="5"/>
    <n v="2"/>
    <x v="1"/>
    <x v="2"/>
    <x v="1"/>
    <s v="Breach"/>
    <n v="0"/>
  </r>
  <r>
    <x v="36"/>
    <x v="0"/>
    <d v="2024-06-11T00:00:00"/>
    <x v="33"/>
    <n v="4"/>
    <n v="4"/>
    <n v="0"/>
    <x v="0"/>
    <x v="1"/>
    <x v="1"/>
    <s v="OK"/>
    <n v="1"/>
  </r>
  <r>
    <x v="37"/>
    <x v="2"/>
    <d v="2024-03-24T00:00:00"/>
    <x v="34"/>
    <n v="5"/>
    <n v="7"/>
    <n v="2"/>
    <x v="1"/>
    <x v="0"/>
    <x v="1"/>
    <s v="Breach"/>
    <n v="0"/>
  </r>
  <r>
    <x v="38"/>
    <x v="1"/>
    <d v="2024-01-24T00:00:00"/>
    <x v="20"/>
    <n v="3"/>
    <n v="3"/>
    <n v="0"/>
    <x v="0"/>
    <x v="2"/>
    <x v="1"/>
    <s v="OK"/>
    <n v="1"/>
  </r>
  <r>
    <x v="39"/>
    <x v="0"/>
    <d v="2024-01-03T00:00:00"/>
    <x v="35"/>
    <n v="4"/>
    <n v="5"/>
    <n v="1"/>
    <x v="1"/>
    <x v="0"/>
    <x v="1"/>
    <s v="Breach"/>
    <n v="0"/>
  </r>
  <r>
    <x v="40"/>
    <x v="1"/>
    <d v="2024-02-18T00:00:00"/>
    <x v="16"/>
    <n v="3"/>
    <n v="3"/>
    <n v="0"/>
    <x v="0"/>
    <x v="2"/>
    <x v="1"/>
    <s v="OK"/>
    <n v="1"/>
  </r>
  <r>
    <x v="41"/>
    <x v="0"/>
    <d v="2024-03-02T00:00:00"/>
    <x v="36"/>
    <n v="4"/>
    <n v="6"/>
    <n v="2"/>
    <x v="1"/>
    <x v="0"/>
    <x v="1"/>
    <s v="Breach"/>
    <n v="0"/>
  </r>
  <r>
    <x v="42"/>
    <x v="0"/>
    <d v="2024-05-04T00:00:00"/>
    <x v="37"/>
    <n v="4"/>
    <n v="4"/>
    <n v="0"/>
    <x v="0"/>
    <x v="2"/>
    <x v="0"/>
    <s v="OK"/>
    <n v="1"/>
  </r>
  <r>
    <x v="43"/>
    <x v="1"/>
    <d v="2024-02-08T00:00:00"/>
    <x v="38"/>
    <n v="3"/>
    <n v="3"/>
    <n v="0"/>
    <x v="0"/>
    <x v="0"/>
    <x v="1"/>
    <s v="OK"/>
    <n v="1"/>
  </r>
  <r>
    <x v="44"/>
    <x v="2"/>
    <d v="2024-05-03T00:00:00"/>
    <x v="37"/>
    <n v="5"/>
    <n v="5"/>
    <n v="0"/>
    <x v="0"/>
    <x v="2"/>
    <x v="1"/>
    <s v="OK"/>
    <n v="1"/>
  </r>
  <r>
    <x v="45"/>
    <x v="1"/>
    <d v="2024-01-19T00:00:00"/>
    <x v="39"/>
    <n v="3"/>
    <n v="3"/>
    <n v="0"/>
    <x v="0"/>
    <x v="1"/>
    <x v="1"/>
    <s v="OK"/>
    <n v="1"/>
  </r>
  <r>
    <x v="46"/>
    <x v="1"/>
    <d v="2024-05-05T00:00:00"/>
    <x v="37"/>
    <n v="3"/>
    <n v="3"/>
    <n v="0"/>
    <x v="0"/>
    <x v="0"/>
    <x v="1"/>
    <s v="OK"/>
    <n v="1"/>
  </r>
  <r>
    <x v="47"/>
    <x v="0"/>
    <d v="2024-01-30T00:00:00"/>
    <x v="40"/>
    <n v="4"/>
    <n v="4"/>
    <n v="0"/>
    <x v="0"/>
    <x v="2"/>
    <x v="1"/>
    <s v="OK"/>
    <n v="1"/>
  </r>
  <r>
    <x v="48"/>
    <x v="2"/>
    <d v="2024-05-09T00:00:00"/>
    <x v="41"/>
    <n v="5"/>
    <n v="7"/>
    <n v="2"/>
    <x v="1"/>
    <x v="0"/>
    <x v="1"/>
    <s v="Breach"/>
    <n v="0"/>
  </r>
  <r>
    <x v="49"/>
    <x v="0"/>
    <d v="2024-03-08T00:00:00"/>
    <x v="42"/>
    <n v="4"/>
    <n v="4"/>
    <n v="0"/>
    <x v="0"/>
    <x v="2"/>
    <x v="1"/>
    <s v="OK"/>
    <n v="1"/>
  </r>
  <r>
    <x v="50"/>
    <x v="1"/>
    <d v="2024-05-07T00:00:00"/>
    <x v="43"/>
    <n v="3"/>
    <n v="3"/>
    <n v="0"/>
    <x v="0"/>
    <x v="2"/>
    <x v="1"/>
    <s v="OK"/>
    <n v="1"/>
  </r>
  <r>
    <x v="51"/>
    <x v="0"/>
    <d v="2024-06-23T00:00:00"/>
    <x v="44"/>
    <n v="4"/>
    <n v="3"/>
    <n v="0"/>
    <x v="0"/>
    <x v="2"/>
    <x v="1"/>
    <s v="OK"/>
    <n v="1"/>
  </r>
  <r>
    <x v="52"/>
    <x v="0"/>
    <d v="2024-03-24T00:00:00"/>
    <x v="45"/>
    <n v="4"/>
    <n v="4"/>
    <n v="0"/>
    <x v="0"/>
    <x v="0"/>
    <x v="1"/>
    <s v="OK"/>
    <n v="1"/>
  </r>
  <r>
    <x v="53"/>
    <x v="2"/>
    <d v="2024-06-29T00:00:00"/>
    <x v="46"/>
    <n v="5"/>
    <n v="5"/>
    <n v="0"/>
    <x v="0"/>
    <x v="0"/>
    <x v="1"/>
    <s v="OK"/>
    <n v="1"/>
  </r>
  <r>
    <x v="54"/>
    <x v="0"/>
    <d v="2024-03-12T00:00:00"/>
    <x v="47"/>
    <n v="4"/>
    <n v="7"/>
    <n v="3"/>
    <x v="1"/>
    <x v="1"/>
    <x v="1"/>
    <s v="Breach"/>
    <n v="0"/>
  </r>
  <r>
    <x v="55"/>
    <x v="2"/>
    <d v="2024-01-20T00:00:00"/>
    <x v="20"/>
    <n v="5"/>
    <n v="7"/>
    <n v="2"/>
    <x v="1"/>
    <x v="2"/>
    <x v="1"/>
    <s v="Breach"/>
    <n v="0"/>
  </r>
  <r>
    <x v="56"/>
    <x v="2"/>
    <d v="2024-02-25T00:00:00"/>
    <x v="21"/>
    <n v="5"/>
    <n v="6"/>
    <n v="1"/>
    <x v="1"/>
    <x v="0"/>
    <x v="1"/>
    <s v="Breach"/>
    <n v="0"/>
  </r>
  <r>
    <x v="57"/>
    <x v="0"/>
    <d v="2024-05-31T00:00:00"/>
    <x v="48"/>
    <n v="4"/>
    <n v="4"/>
    <n v="0"/>
    <x v="0"/>
    <x v="2"/>
    <x v="1"/>
    <s v="OK"/>
    <n v="1"/>
  </r>
  <r>
    <x v="58"/>
    <x v="2"/>
    <d v="2024-04-04T00:00:00"/>
    <x v="49"/>
    <n v="5"/>
    <n v="7"/>
    <n v="2"/>
    <x v="1"/>
    <x v="1"/>
    <x v="1"/>
    <s v="Breach"/>
    <n v="0"/>
  </r>
  <r>
    <x v="59"/>
    <x v="0"/>
    <d v="2024-03-11T00:00:00"/>
    <x v="50"/>
    <n v="4"/>
    <n v="3"/>
    <n v="0"/>
    <x v="0"/>
    <x v="1"/>
    <x v="1"/>
    <s v="OK"/>
    <n v="1"/>
  </r>
  <r>
    <x v="60"/>
    <x v="0"/>
    <d v="2024-04-24T00:00:00"/>
    <x v="51"/>
    <n v="4"/>
    <n v="4"/>
    <n v="0"/>
    <x v="0"/>
    <x v="1"/>
    <x v="1"/>
    <s v="OK"/>
    <n v="1"/>
  </r>
  <r>
    <x v="61"/>
    <x v="1"/>
    <d v="2024-02-21T00:00:00"/>
    <x v="17"/>
    <n v="3"/>
    <n v="2"/>
    <n v="0"/>
    <x v="0"/>
    <x v="0"/>
    <x v="1"/>
    <s v="OK"/>
    <n v="1"/>
  </r>
  <r>
    <x v="62"/>
    <x v="2"/>
    <d v="2024-05-27T00:00:00"/>
    <x v="52"/>
    <n v="5"/>
    <n v="5"/>
    <n v="0"/>
    <x v="0"/>
    <x v="1"/>
    <x v="1"/>
    <s v="OK"/>
    <n v="1"/>
  </r>
  <r>
    <x v="63"/>
    <x v="1"/>
    <d v="2024-04-19T00:00:00"/>
    <x v="53"/>
    <n v="3"/>
    <n v="3"/>
    <n v="0"/>
    <x v="0"/>
    <x v="0"/>
    <x v="1"/>
    <s v="OK"/>
    <n v="1"/>
  </r>
  <r>
    <x v="64"/>
    <x v="2"/>
    <d v="2024-04-23T00:00:00"/>
    <x v="51"/>
    <n v="5"/>
    <n v="5"/>
    <n v="0"/>
    <x v="0"/>
    <x v="1"/>
    <x v="1"/>
    <s v="OK"/>
    <n v="1"/>
  </r>
  <r>
    <x v="65"/>
    <x v="2"/>
    <d v="2024-01-07T00:00:00"/>
    <x v="54"/>
    <n v="5"/>
    <n v="4"/>
    <n v="0"/>
    <x v="0"/>
    <x v="0"/>
    <x v="1"/>
    <s v="OK"/>
    <n v="1"/>
  </r>
  <r>
    <x v="66"/>
    <x v="2"/>
    <d v="2024-04-27T00:00:00"/>
    <x v="55"/>
    <n v="5"/>
    <n v="6"/>
    <n v="1"/>
    <x v="1"/>
    <x v="0"/>
    <x v="1"/>
    <s v="Breach"/>
    <n v="0"/>
  </r>
  <r>
    <x v="67"/>
    <x v="1"/>
    <d v="2024-03-15T00:00:00"/>
    <x v="56"/>
    <n v="3"/>
    <n v="6"/>
    <n v="3"/>
    <x v="1"/>
    <x v="1"/>
    <x v="1"/>
    <s v="Breach"/>
    <n v="0"/>
  </r>
  <r>
    <x v="68"/>
    <x v="2"/>
    <d v="2024-06-14T00:00:00"/>
    <x v="57"/>
    <n v="5"/>
    <n v="5"/>
    <n v="0"/>
    <x v="0"/>
    <x v="1"/>
    <x v="1"/>
    <s v="OK"/>
    <n v="1"/>
  </r>
  <r>
    <x v="69"/>
    <x v="1"/>
    <d v="2024-05-05T00:00:00"/>
    <x v="58"/>
    <n v="3"/>
    <n v="2"/>
    <n v="0"/>
    <x v="0"/>
    <x v="1"/>
    <x v="1"/>
    <s v="OK"/>
    <n v="1"/>
  </r>
  <r>
    <x v="70"/>
    <x v="1"/>
    <d v="2024-06-22T00:00:00"/>
    <x v="59"/>
    <n v="3"/>
    <n v="3"/>
    <n v="0"/>
    <x v="0"/>
    <x v="0"/>
    <x v="1"/>
    <s v="OK"/>
    <n v="1"/>
  </r>
  <r>
    <x v="71"/>
    <x v="1"/>
    <d v="2024-06-27T00:00:00"/>
    <x v="60"/>
    <n v="3"/>
    <n v="6"/>
    <n v="3"/>
    <x v="1"/>
    <x v="0"/>
    <x v="1"/>
    <s v="Breach"/>
    <n v="0"/>
  </r>
  <r>
    <x v="72"/>
    <x v="1"/>
    <d v="2024-05-09T00:00:00"/>
    <x v="61"/>
    <n v="3"/>
    <n v="6"/>
    <n v="3"/>
    <x v="1"/>
    <x v="0"/>
    <x v="1"/>
    <s v="Breach"/>
    <n v="0"/>
  </r>
  <r>
    <x v="73"/>
    <x v="0"/>
    <d v="2024-05-09T00:00:00"/>
    <x v="62"/>
    <n v="4"/>
    <n v="4"/>
    <n v="0"/>
    <x v="0"/>
    <x v="2"/>
    <x v="1"/>
    <s v="OK"/>
    <n v="1"/>
  </r>
  <r>
    <x v="74"/>
    <x v="0"/>
    <d v="2024-03-09T00:00:00"/>
    <x v="63"/>
    <n v="4"/>
    <n v="4"/>
    <n v="0"/>
    <x v="0"/>
    <x v="2"/>
    <x v="1"/>
    <s v="OK"/>
    <n v="1"/>
  </r>
  <r>
    <x v="75"/>
    <x v="2"/>
    <d v="2024-05-07T00:00:00"/>
    <x v="64"/>
    <n v="5"/>
    <n v="5"/>
    <n v="0"/>
    <x v="0"/>
    <x v="2"/>
    <x v="1"/>
    <s v="OK"/>
    <n v="1"/>
  </r>
  <r>
    <x v="76"/>
    <x v="0"/>
    <d v="2024-03-12T00:00:00"/>
    <x v="47"/>
    <n v="4"/>
    <n v="7"/>
    <n v="3"/>
    <x v="1"/>
    <x v="1"/>
    <x v="0"/>
    <s v="Breach"/>
    <n v="0"/>
  </r>
  <r>
    <x v="77"/>
    <x v="0"/>
    <d v="2024-03-10T00:00:00"/>
    <x v="50"/>
    <n v="4"/>
    <n v="4"/>
    <n v="0"/>
    <x v="0"/>
    <x v="2"/>
    <x v="1"/>
    <s v="OK"/>
    <n v="1"/>
  </r>
  <r>
    <x v="78"/>
    <x v="2"/>
    <d v="2024-02-08T00:00:00"/>
    <x v="65"/>
    <n v="5"/>
    <n v="5"/>
    <n v="0"/>
    <x v="0"/>
    <x v="0"/>
    <x v="1"/>
    <s v="OK"/>
    <n v="1"/>
  </r>
  <r>
    <x v="79"/>
    <x v="1"/>
    <d v="2024-03-22T00:00:00"/>
    <x v="66"/>
    <n v="3"/>
    <n v="3"/>
    <n v="0"/>
    <x v="0"/>
    <x v="0"/>
    <x v="1"/>
    <s v="OK"/>
    <n v="1"/>
  </r>
  <r>
    <x v="80"/>
    <x v="0"/>
    <d v="2024-01-14T00:00:00"/>
    <x v="67"/>
    <n v="4"/>
    <n v="3"/>
    <n v="0"/>
    <x v="0"/>
    <x v="0"/>
    <x v="1"/>
    <s v="OK"/>
    <n v="1"/>
  </r>
  <r>
    <x v="81"/>
    <x v="2"/>
    <d v="2024-03-20T00:00:00"/>
    <x v="68"/>
    <n v="5"/>
    <n v="4"/>
    <n v="0"/>
    <x v="0"/>
    <x v="2"/>
    <x v="1"/>
    <s v="OK"/>
    <n v="1"/>
  </r>
  <r>
    <x v="82"/>
    <x v="2"/>
    <d v="2024-02-13T00:00:00"/>
    <x v="69"/>
    <n v="5"/>
    <n v="5"/>
    <n v="0"/>
    <x v="0"/>
    <x v="1"/>
    <x v="1"/>
    <s v="OK"/>
    <n v="1"/>
  </r>
  <r>
    <x v="83"/>
    <x v="2"/>
    <d v="2024-04-25T00:00:00"/>
    <x v="55"/>
    <n v="5"/>
    <n v="8"/>
    <n v="3"/>
    <x v="1"/>
    <x v="0"/>
    <x v="0"/>
    <s v="Breach"/>
    <n v="0"/>
  </r>
  <r>
    <x v="84"/>
    <x v="1"/>
    <d v="2024-01-27T00:00:00"/>
    <x v="70"/>
    <n v="3"/>
    <n v="3"/>
    <n v="0"/>
    <x v="0"/>
    <x v="2"/>
    <x v="1"/>
    <s v="OK"/>
    <n v="1"/>
  </r>
  <r>
    <x v="85"/>
    <x v="1"/>
    <d v="2024-03-12T00:00:00"/>
    <x v="71"/>
    <n v="3"/>
    <n v="3"/>
    <n v="0"/>
    <x v="0"/>
    <x v="0"/>
    <x v="1"/>
    <s v="OK"/>
    <n v="1"/>
  </r>
  <r>
    <x v="86"/>
    <x v="2"/>
    <d v="2024-03-04T00:00:00"/>
    <x v="42"/>
    <n v="5"/>
    <n v="8"/>
    <n v="3"/>
    <x v="1"/>
    <x v="0"/>
    <x v="1"/>
    <s v="Breach"/>
    <n v="0"/>
  </r>
  <r>
    <x v="87"/>
    <x v="1"/>
    <d v="2024-06-02T00:00:00"/>
    <x v="72"/>
    <n v="3"/>
    <n v="6"/>
    <n v="3"/>
    <x v="1"/>
    <x v="1"/>
    <x v="1"/>
    <s v="Breach"/>
    <n v="0"/>
  </r>
  <r>
    <x v="88"/>
    <x v="0"/>
    <d v="2024-05-16T00:00:00"/>
    <x v="73"/>
    <n v="4"/>
    <n v="4"/>
    <n v="0"/>
    <x v="0"/>
    <x v="2"/>
    <x v="0"/>
    <s v="OK"/>
    <n v="1"/>
  </r>
  <r>
    <x v="89"/>
    <x v="0"/>
    <d v="2024-04-28T00:00:00"/>
    <x v="74"/>
    <n v="4"/>
    <n v="4"/>
    <n v="0"/>
    <x v="0"/>
    <x v="0"/>
    <x v="1"/>
    <s v="OK"/>
    <n v="1"/>
  </r>
  <r>
    <x v="90"/>
    <x v="2"/>
    <d v="2024-04-19T00:00:00"/>
    <x v="75"/>
    <n v="5"/>
    <n v="8"/>
    <n v="3"/>
    <x v="1"/>
    <x v="1"/>
    <x v="1"/>
    <s v="Breach"/>
    <n v="0"/>
  </r>
  <r>
    <x v="91"/>
    <x v="0"/>
    <d v="2024-03-14T00:00:00"/>
    <x v="76"/>
    <n v="4"/>
    <n v="6"/>
    <n v="2"/>
    <x v="1"/>
    <x v="1"/>
    <x v="1"/>
    <s v="Breach"/>
    <n v="0"/>
  </r>
  <r>
    <x v="92"/>
    <x v="0"/>
    <d v="2024-02-17T00:00:00"/>
    <x v="17"/>
    <n v="4"/>
    <n v="6"/>
    <n v="2"/>
    <x v="1"/>
    <x v="0"/>
    <x v="1"/>
    <s v="Breach"/>
    <n v="0"/>
  </r>
  <r>
    <x v="93"/>
    <x v="0"/>
    <d v="2024-04-21T00:00:00"/>
    <x v="51"/>
    <n v="4"/>
    <n v="7"/>
    <n v="3"/>
    <x v="1"/>
    <x v="2"/>
    <x v="1"/>
    <s v="Breach"/>
    <n v="0"/>
  </r>
  <r>
    <x v="94"/>
    <x v="2"/>
    <d v="2024-05-09T00:00:00"/>
    <x v="77"/>
    <n v="5"/>
    <n v="5"/>
    <n v="0"/>
    <x v="0"/>
    <x v="0"/>
    <x v="1"/>
    <s v="OK"/>
    <n v="1"/>
  </r>
  <r>
    <x v="95"/>
    <x v="2"/>
    <d v="2024-01-01T00:00:00"/>
    <x v="78"/>
    <n v="5"/>
    <n v="6"/>
    <n v="1"/>
    <x v="1"/>
    <x v="2"/>
    <x v="1"/>
    <s v="Breach"/>
    <n v="0"/>
  </r>
  <r>
    <x v="96"/>
    <x v="1"/>
    <d v="2024-03-10T00:00:00"/>
    <x v="50"/>
    <n v="3"/>
    <n v="4"/>
    <n v="1"/>
    <x v="1"/>
    <x v="2"/>
    <x v="1"/>
    <s v="Breach"/>
    <n v="0"/>
  </r>
  <r>
    <x v="97"/>
    <x v="0"/>
    <d v="2024-06-29T00:00:00"/>
    <x v="46"/>
    <n v="4"/>
    <n v="5"/>
    <n v="1"/>
    <x v="1"/>
    <x v="2"/>
    <x v="1"/>
    <s v="Breach"/>
    <n v="0"/>
  </r>
  <r>
    <x v="98"/>
    <x v="1"/>
    <d v="2024-06-01T00:00:00"/>
    <x v="79"/>
    <n v="3"/>
    <n v="6"/>
    <n v="3"/>
    <x v="1"/>
    <x v="2"/>
    <x v="1"/>
    <s v="Breach"/>
    <n v="0"/>
  </r>
  <r>
    <x v="99"/>
    <x v="2"/>
    <d v="2024-03-16T00:00:00"/>
    <x v="80"/>
    <n v="5"/>
    <n v="6"/>
    <n v="1"/>
    <x v="1"/>
    <x v="1"/>
    <x v="1"/>
    <s v="Breach"/>
    <n v="0"/>
  </r>
  <r>
    <x v="100"/>
    <x v="1"/>
    <d v="2024-06-25T00:00:00"/>
    <x v="81"/>
    <n v="3"/>
    <n v="4"/>
    <n v="1"/>
    <x v="1"/>
    <x v="1"/>
    <x v="1"/>
    <s v="Breach"/>
    <n v="0"/>
  </r>
  <r>
    <x v="101"/>
    <x v="2"/>
    <d v="2024-04-16T00:00:00"/>
    <x v="82"/>
    <n v="5"/>
    <n v="5"/>
    <n v="0"/>
    <x v="0"/>
    <x v="2"/>
    <x v="1"/>
    <s v="OK"/>
    <n v="1"/>
  </r>
  <r>
    <x v="102"/>
    <x v="0"/>
    <d v="2024-04-04T00:00:00"/>
    <x v="49"/>
    <n v="4"/>
    <n v="7"/>
    <n v="3"/>
    <x v="1"/>
    <x v="2"/>
    <x v="1"/>
    <s v="Breach"/>
    <n v="0"/>
  </r>
  <r>
    <x v="103"/>
    <x v="0"/>
    <d v="2024-04-23T00:00:00"/>
    <x v="75"/>
    <n v="4"/>
    <n v="4"/>
    <n v="0"/>
    <x v="0"/>
    <x v="0"/>
    <x v="1"/>
    <s v="OK"/>
    <n v="1"/>
  </r>
  <r>
    <x v="104"/>
    <x v="1"/>
    <d v="2024-03-10T00:00:00"/>
    <x v="7"/>
    <n v="3"/>
    <n v="6"/>
    <n v="3"/>
    <x v="1"/>
    <x v="1"/>
    <x v="1"/>
    <s v="Breach"/>
    <n v="0"/>
  </r>
  <r>
    <x v="105"/>
    <x v="0"/>
    <d v="2024-01-01T00:00:00"/>
    <x v="2"/>
    <n v="4"/>
    <n v="4"/>
    <n v="0"/>
    <x v="0"/>
    <x v="2"/>
    <x v="1"/>
    <s v="OK"/>
    <n v="1"/>
  </r>
  <r>
    <x v="106"/>
    <x v="2"/>
    <d v="2024-06-29T00:00:00"/>
    <x v="46"/>
    <n v="5"/>
    <n v="5"/>
    <n v="0"/>
    <x v="0"/>
    <x v="2"/>
    <x v="1"/>
    <s v="OK"/>
    <n v="1"/>
  </r>
  <r>
    <x v="107"/>
    <x v="0"/>
    <d v="2024-02-21T00:00:00"/>
    <x v="31"/>
    <n v="4"/>
    <n v="4"/>
    <n v="0"/>
    <x v="0"/>
    <x v="1"/>
    <x v="1"/>
    <s v="OK"/>
    <n v="1"/>
  </r>
  <r>
    <x v="108"/>
    <x v="1"/>
    <d v="2024-05-22T00:00:00"/>
    <x v="83"/>
    <n v="3"/>
    <n v="3"/>
    <n v="0"/>
    <x v="0"/>
    <x v="0"/>
    <x v="1"/>
    <s v="OK"/>
    <n v="1"/>
  </r>
  <r>
    <x v="109"/>
    <x v="2"/>
    <d v="2024-05-19T00:00:00"/>
    <x v="84"/>
    <n v="5"/>
    <n v="5"/>
    <n v="0"/>
    <x v="0"/>
    <x v="0"/>
    <x v="1"/>
    <s v="OK"/>
    <n v="1"/>
  </r>
  <r>
    <x v="110"/>
    <x v="2"/>
    <d v="2024-06-30T00:00:00"/>
    <x v="85"/>
    <n v="5"/>
    <n v="8"/>
    <n v="3"/>
    <x v="1"/>
    <x v="1"/>
    <x v="0"/>
    <s v="Breach"/>
    <n v="0"/>
  </r>
  <r>
    <x v="111"/>
    <x v="1"/>
    <d v="2024-06-06T00:00:00"/>
    <x v="86"/>
    <n v="3"/>
    <n v="6"/>
    <n v="3"/>
    <x v="1"/>
    <x v="0"/>
    <x v="1"/>
    <s v="Breach"/>
    <n v="0"/>
  </r>
  <r>
    <x v="112"/>
    <x v="1"/>
    <d v="2024-01-12T00:00:00"/>
    <x v="87"/>
    <n v="3"/>
    <n v="2"/>
    <n v="0"/>
    <x v="0"/>
    <x v="0"/>
    <x v="1"/>
    <s v="OK"/>
    <n v="1"/>
  </r>
  <r>
    <x v="113"/>
    <x v="1"/>
    <d v="2024-06-29T00:00:00"/>
    <x v="60"/>
    <n v="3"/>
    <n v="4"/>
    <n v="1"/>
    <x v="1"/>
    <x v="0"/>
    <x v="0"/>
    <s v="Breach"/>
    <n v="0"/>
  </r>
  <r>
    <x v="114"/>
    <x v="2"/>
    <d v="2024-03-29T00:00:00"/>
    <x v="12"/>
    <n v="5"/>
    <n v="5"/>
    <n v="0"/>
    <x v="0"/>
    <x v="1"/>
    <x v="1"/>
    <s v="OK"/>
    <n v="1"/>
  </r>
  <r>
    <x v="115"/>
    <x v="2"/>
    <d v="2024-04-27T00:00:00"/>
    <x v="74"/>
    <n v="5"/>
    <n v="5"/>
    <n v="0"/>
    <x v="0"/>
    <x v="1"/>
    <x v="0"/>
    <s v="OK"/>
    <n v="1"/>
  </r>
  <r>
    <x v="116"/>
    <x v="2"/>
    <d v="2024-06-19T00:00:00"/>
    <x v="44"/>
    <n v="5"/>
    <n v="7"/>
    <n v="2"/>
    <x v="1"/>
    <x v="0"/>
    <x v="0"/>
    <s v="Breach"/>
    <n v="0"/>
  </r>
  <r>
    <x v="117"/>
    <x v="1"/>
    <d v="2024-02-25T00:00:00"/>
    <x v="88"/>
    <n v="3"/>
    <n v="3"/>
    <n v="0"/>
    <x v="0"/>
    <x v="2"/>
    <x v="1"/>
    <s v="OK"/>
    <n v="1"/>
  </r>
  <r>
    <x v="118"/>
    <x v="2"/>
    <d v="2024-05-15T00:00:00"/>
    <x v="73"/>
    <n v="5"/>
    <n v="5"/>
    <n v="0"/>
    <x v="0"/>
    <x v="0"/>
    <x v="1"/>
    <s v="OK"/>
    <n v="1"/>
  </r>
  <r>
    <x v="119"/>
    <x v="1"/>
    <d v="2024-06-17T00:00:00"/>
    <x v="89"/>
    <n v="3"/>
    <n v="3"/>
    <n v="0"/>
    <x v="0"/>
    <x v="1"/>
    <x v="1"/>
    <s v="OK"/>
    <n v="1"/>
  </r>
  <r>
    <x v="120"/>
    <x v="1"/>
    <d v="2024-02-11T00:00:00"/>
    <x v="90"/>
    <n v="3"/>
    <n v="5"/>
    <n v="2"/>
    <x v="1"/>
    <x v="2"/>
    <x v="1"/>
    <s v="Breach"/>
    <n v="0"/>
  </r>
  <r>
    <x v="121"/>
    <x v="0"/>
    <d v="2024-05-08T00:00:00"/>
    <x v="64"/>
    <n v="4"/>
    <n v="4"/>
    <n v="0"/>
    <x v="0"/>
    <x v="2"/>
    <x v="1"/>
    <s v="OK"/>
    <n v="1"/>
  </r>
  <r>
    <x v="122"/>
    <x v="2"/>
    <d v="2024-02-17T00:00:00"/>
    <x v="91"/>
    <n v="5"/>
    <n v="5"/>
    <n v="0"/>
    <x v="0"/>
    <x v="2"/>
    <x v="0"/>
    <s v="OK"/>
    <n v="1"/>
  </r>
  <r>
    <x v="123"/>
    <x v="0"/>
    <d v="2024-06-10T00:00:00"/>
    <x v="33"/>
    <n v="4"/>
    <n v="5"/>
    <n v="1"/>
    <x v="1"/>
    <x v="0"/>
    <x v="1"/>
    <s v="Breach"/>
    <n v="0"/>
  </r>
  <r>
    <x v="124"/>
    <x v="2"/>
    <d v="2024-05-27T00:00:00"/>
    <x v="52"/>
    <n v="5"/>
    <n v="5"/>
    <n v="0"/>
    <x v="0"/>
    <x v="0"/>
    <x v="1"/>
    <s v="OK"/>
    <n v="1"/>
  </r>
  <r>
    <x v="125"/>
    <x v="0"/>
    <d v="2024-06-25T00:00:00"/>
    <x v="81"/>
    <n v="4"/>
    <n v="4"/>
    <n v="0"/>
    <x v="0"/>
    <x v="2"/>
    <x v="1"/>
    <s v="OK"/>
    <n v="1"/>
  </r>
  <r>
    <x v="126"/>
    <x v="2"/>
    <d v="2024-05-02T00:00:00"/>
    <x v="92"/>
    <n v="5"/>
    <n v="7"/>
    <n v="2"/>
    <x v="1"/>
    <x v="0"/>
    <x v="1"/>
    <s v="Breach"/>
    <n v="0"/>
  </r>
  <r>
    <x v="127"/>
    <x v="2"/>
    <d v="2024-03-26T00:00:00"/>
    <x v="34"/>
    <n v="5"/>
    <n v="5"/>
    <n v="0"/>
    <x v="0"/>
    <x v="1"/>
    <x v="0"/>
    <s v="OK"/>
    <n v="1"/>
  </r>
  <r>
    <x v="128"/>
    <x v="1"/>
    <d v="2024-06-30T00:00:00"/>
    <x v="93"/>
    <n v="3"/>
    <n v="2"/>
    <n v="0"/>
    <x v="0"/>
    <x v="0"/>
    <x v="1"/>
    <s v="OK"/>
    <n v="1"/>
  </r>
  <r>
    <x v="129"/>
    <x v="2"/>
    <d v="2024-02-25T00:00:00"/>
    <x v="8"/>
    <n v="5"/>
    <n v="4"/>
    <n v="0"/>
    <x v="0"/>
    <x v="0"/>
    <x v="1"/>
    <s v="OK"/>
    <n v="1"/>
  </r>
  <r>
    <x v="130"/>
    <x v="0"/>
    <d v="2024-06-29T00:00:00"/>
    <x v="94"/>
    <n v="4"/>
    <n v="7"/>
    <n v="3"/>
    <x v="1"/>
    <x v="0"/>
    <x v="1"/>
    <s v="Breach"/>
    <n v="0"/>
  </r>
  <r>
    <x v="131"/>
    <x v="2"/>
    <d v="2024-06-08T00:00:00"/>
    <x v="95"/>
    <n v="5"/>
    <n v="8"/>
    <n v="3"/>
    <x v="1"/>
    <x v="0"/>
    <x v="1"/>
    <s v="Breach"/>
    <n v="0"/>
  </r>
  <r>
    <x v="132"/>
    <x v="0"/>
    <d v="2024-03-16T00:00:00"/>
    <x v="80"/>
    <n v="4"/>
    <n v="6"/>
    <n v="2"/>
    <x v="1"/>
    <x v="1"/>
    <x v="1"/>
    <s v="Breach"/>
    <n v="0"/>
  </r>
  <r>
    <x v="133"/>
    <x v="2"/>
    <d v="2024-04-26T00:00:00"/>
    <x v="96"/>
    <n v="5"/>
    <n v="4"/>
    <n v="0"/>
    <x v="0"/>
    <x v="2"/>
    <x v="1"/>
    <s v="OK"/>
    <n v="1"/>
  </r>
  <r>
    <x v="134"/>
    <x v="0"/>
    <d v="2024-05-08T00:00:00"/>
    <x v="61"/>
    <n v="4"/>
    <n v="7"/>
    <n v="3"/>
    <x v="1"/>
    <x v="2"/>
    <x v="1"/>
    <s v="Breach"/>
    <n v="0"/>
  </r>
  <r>
    <x v="135"/>
    <x v="0"/>
    <d v="2024-05-20T00:00:00"/>
    <x v="97"/>
    <n v="4"/>
    <n v="7"/>
    <n v="3"/>
    <x v="1"/>
    <x v="2"/>
    <x v="1"/>
    <s v="Breach"/>
    <n v="0"/>
  </r>
  <r>
    <x v="136"/>
    <x v="0"/>
    <d v="2024-01-30T00:00:00"/>
    <x v="40"/>
    <n v="4"/>
    <n v="4"/>
    <n v="0"/>
    <x v="0"/>
    <x v="1"/>
    <x v="1"/>
    <s v="OK"/>
    <n v="1"/>
  </r>
  <r>
    <x v="137"/>
    <x v="1"/>
    <d v="2024-01-10T00:00:00"/>
    <x v="98"/>
    <n v="3"/>
    <n v="3"/>
    <n v="0"/>
    <x v="0"/>
    <x v="1"/>
    <x v="1"/>
    <s v="OK"/>
    <n v="1"/>
  </r>
  <r>
    <x v="138"/>
    <x v="1"/>
    <d v="2024-03-15T00:00:00"/>
    <x v="99"/>
    <n v="3"/>
    <n v="3"/>
    <n v="0"/>
    <x v="0"/>
    <x v="2"/>
    <x v="0"/>
    <s v="OK"/>
    <n v="1"/>
  </r>
  <r>
    <x v="139"/>
    <x v="1"/>
    <d v="2024-02-28T00:00:00"/>
    <x v="21"/>
    <n v="3"/>
    <n v="3"/>
    <n v="0"/>
    <x v="0"/>
    <x v="1"/>
    <x v="1"/>
    <s v="OK"/>
    <n v="1"/>
  </r>
  <r>
    <x v="140"/>
    <x v="1"/>
    <d v="2024-01-26T00:00:00"/>
    <x v="100"/>
    <n v="3"/>
    <n v="3"/>
    <n v="0"/>
    <x v="0"/>
    <x v="2"/>
    <x v="1"/>
    <s v="OK"/>
    <n v="1"/>
  </r>
  <r>
    <x v="141"/>
    <x v="1"/>
    <d v="2024-04-26T00:00:00"/>
    <x v="74"/>
    <n v="3"/>
    <n v="6"/>
    <n v="3"/>
    <x v="1"/>
    <x v="0"/>
    <x v="1"/>
    <s v="Breach"/>
    <n v="0"/>
  </r>
  <r>
    <x v="142"/>
    <x v="0"/>
    <d v="2024-01-09T00:00:00"/>
    <x v="101"/>
    <n v="4"/>
    <n v="7"/>
    <n v="3"/>
    <x v="1"/>
    <x v="1"/>
    <x v="1"/>
    <s v="Breach"/>
    <n v="0"/>
  </r>
  <r>
    <x v="143"/>
    <x v="1"/>
    <d v="2024-06-22T00:00:00"/>
    <x v="59"/>
    <n v="3"/>
    <n v="3"/>
    <n v="0"/>
    <x v="0"/>
    <x v="0"/>
    <x v="0"/>
    <s v="OK"/>
    <n v="1"/>
  </r>
  <r>
    <x v="144"/>
    <x v="2"/>
    <d v="2024-06-27T00:00:00"/>
    <x v="19"/>
    <n v="5"/>
    <n v="4"/>
    <n v="0"/>
    <x v="0"/>
    <x v="1"/>
    <x v="1"/>
    <s v="OK"/>
    <n v="1"/>
  </r>
  <r>
    <x v="145"/>
    <x v="1"/>
    <d v="2024-04-24T00:00:00"/>
    <x v="51"/>
    <n v="3"/>
    <n v="4"/>
    <n v="1"/>
    <x v="1"/>
    <x v="2"/>
    <x v="1"/>
    <s v="Breach"/>
    <n v="0"/>
  </r>
  <r>
    <x v="146"/>
    <x v="0"/>
    <d v="2024-01-02T00:00:00"/>
    <x v="102"/>
    <n v="4"/>
    <n v="4"/>
    <n v="0"/>
    <x v="0"/>
    <x v="1"/>
    <x v="1"/>
    <s v="OK"/>
    <n v="1"/>
  </r>
  <r>
    <x v="147"/>
    <x v="2"/>
    <d v="2024-02-22T00:00:00"/>
    <x v="103"/>
    <n v="5"/>
    <n v="8"/>
    <n v="3"/>
    <x v="1"/>
    <x v="2"/>
    <x v="1"/>
    <s v="Breach"/>
    <n v="0"/>
  </r>
  <r>
    <x v="148"/>
    <x v="0"/>
    <d v="2024-02-10T00:00:00"/>
    <x v="104"/>
    <n v="4"/>
    <n v="4"/>
    <n v="0"/>
    <x v="0"/>
    <x v="1"/>
    <x v="1"/>
    <s v="OK"/>
    <n v="1"/>
  </r>
  <r>
    <x v="149"/>
    <x v="2"/>
    <d v="2024-04-27T00:00:00"/>
    <x v="105"/>
    <n v="5"/>
    <n v="7"/>
    <n v="2"/>
    <x v="1"/>
    <x v="0"/>
    <x v="0"/>
    <s v="Breach"/>
    <n v="0"/>
  </r>
  <r>
    <x v="150"/>
    <x v="2"/>
    <d v="2024-01-25T00:00:00"/>
    <x v="106"/>
    <n v="5"/>
    <n v="8"/>
    <n v="3"/>
    <x v="1"/>
    <x v="0"/>
    <x v="0"/>
    <s v="Breach"/>
    <n v="0"/>
  </r>
  <r>
    <x v="151"/>
    <x v="2"/>
    <d v="2024-01-08T00:00:00"/>
    <x v="107"/>
    <n v="5"/>
    <n v="7"/>
    <n v="2"/>
    <x v="1"/>
    <x v="0"/>
    <x v="0"/>
    <s v="Breach"/>
    <n v="0"/>
  </r>
  <r>
    <x v="152"/>
    <x v="1"/>
    <d v="2024-06-15T00:00:00"/>
    <x v="108"/>
    <n v="3"/>
    <n v="3"/>
    <n v="0"/>
    <x v="0"/>
    <x v="0"/>
    <x v="1"/>
    <s v="OK"/>
    <n v="1"/>
  </r>
  <r>
    <x v="153"/>
    <x v="1"/>
    <d v="2024-02-29T00:00:00"/>
    <x v="109"/>
    <n v="3"/>
    <n v="3"/>
    <n v="0"/>
    <x v="0"/>
    <x v="0"/>
    <x v="1"/>
    <s v="OK"/>
    <n v="1"/>
  </r>
  <r>
    <x v="154"/>
    <x v="2"/>
    <d v="2024-04-01T00:00:00"/>
    <x v="110"/>
    <n v="5"/>
    <n v="5"/>
    <n v="0"/>
    <x v="0"/>
    <x v="2"/>
    <x v="1"/>
    <s v="OK"/>
    <n v="1"/>
  </r>
  <r>
    <x v="155"/>
    <x v="2"/>
    <d v="2024-02-24T00:00:00"/>
    <x v="103"/>
    <n v="5"/>
    <n v="6"/>
    <n v="1"/>
    <x v="1"/>
    <x v="0"/>
    <x v="1"/>
    <s v="Breach"/>
    <n v="0"/>
  </r>
  <r>
    <x v="156"/>
    <x v="0"/>
    <d v="2024-05-22T00:00:00"/>
    <x v="97"/>
    <n v="4"/>
    <n v="5"/>
    <n v="1"/>
    <x v="1"/>
    <x v="2"/>
    <x v="1"/>
    <s v="Breach"/>
    <n v="0"/>
  </r>
  <r>
    <x v="157"/>
    <x v="2"/>
    <d v="2024-03-25T00:00:00"/>
    <x v="111"/>
    <n v="5"/>
    <n v="5"/>
    <n v="0"/>
    <x v="0"/>
    <x v="1"/>
    <x v="1"/>
    <s v="OK"/>
    <n v="1"/>
  </r>
  <r>
    <x v="158"/>
    <x v="2"/>
    <d v="2024-05-16T00:00:00"/>
    <x v="112"/>
    <n v="5"/>
    <n v="5"/>
    <n v="0"/>
    <x v="0"/>
    <x v="1"/>
    <x v="1"/>
    <s v="OK"/>
    <n v="1"/>
  </r>
  <r>
    <x v="159"/>
    <x v="0"/>
    <d v="2024-03-25T00:00:00"/>
    <x v="111"/>
    <n v="4"/>
    <n v="5"/>
    <n v="1"/>
    <x v="1"/>
    <x v="0"/>
    <x v="1"/>
    <s v="Breach"/>
    <n v="0"/>
  </r>
  <r>
    <x v="160"/>
    <x v="0"/>
    <d v="2024-04-26T00:00:00"/>
    <x v="113"/>
    <n v="4"/>
    <n v="5"/>
    <n v="1"/>
    <x v="1"/>
    <x v="2"/>
    <x v="1"/>
    <s v="Breach"/>
    <n v="0"/>
  </r>
  <r>
    <x v="161"/>
    <x v="1"/>
    <d v="2024-05-05T00:00:00"/>
    <x v="58"/>
    <n v="3"/>
    <n v="2"/>
    <n v="0"/>
    <x v="0"/>
    <x v="1"/>
    <x v="1"/>
    <s v="OK"/>
    <n v="1"/>
  </r>
  <r>
    <x v="162"/>
    <x v="2"/>
    <d v="2024-04-30T00:00:00"/>
    <x v="58"/>
    <n v="5"/>
    <n v="7"/>
    <n v="2"/>
    <x v="1"/>
    <x v="2"/>
    <x v="1"/>
    <s v="Breach"/>
    <n v="0"/>
  </r>
  <r>
    <x v="163"/>
    <x v="1"/>
    <d v="2024-01-01T00:00:00"/>
    <x v="114"/>
    <n v="3"/>
    <n v="3"/>
    <n v="0"/>
    <x v="0"/>
    <x v="1"/>
    <x v="1"/>
    <s v="OK"/>
    <n v="1"/>
  </r>
  <r>
    <x v="164"/>
    <x v="0"/>
    <d v="2024-06-27T00:00:00"/>
    <x v="46"/>
    <n v="4"/>
    <n v="7"/>
    <n v="3"/>
    <x v="1"/>
    <x v="2"/>
    <x v="1"/>
    <s v="Breach"/>
    <n v="0"/>
  </r>
  <r>
    <x v="165"/>
    <x v="2"/>
    <d v="2024-01-23T00:00:00"/>
    <x v="115"/>
    <n v="5"/>
    <n v="5"/>
    <n v="0"/>
    <x v="0"/>
    <x v="1"/>
    <x v="1"/>
    <s v="OK"/>
    <n v="1"/>
  </r>
  <r>
    <x v="166"/>
    <x v="0"/>
    <d v="2024-05-05T00:00:00"/>
    <x v="92"/>
    <n v="4"/>
    <n v="4"/>
    <n v="0"/>
    <x v="0"/>
    <x v="1"/>
    <x v="1"/>
    <s v="OK"/>
    <n v="1"/>
  </r>
  <r>
    <x v="167"/>
    <x v="2"/>
    <d v="2024-03-05T00:00:00"/>
    <x v="116"/>
    <n v="5"/>
    <n v="4"/>
    <n v="0"/>
    <x v="0"/>
    <x v="1"/>
    <x v="1"/>
    <s v="OK"/>
    <n v="1"/>
  </r>
  <r>
    <x v="168"/>
    <x v="2"/>
    <d v="2024-06-12T00:00:00"/>
    <x v="117"/>
    <n v="5"/>
    <n v="5"/>
    <n v="0"/>
    <x v="0"/>
    <x v="1"/>
    <x v="1"/>
    <s v="OK"/>
    <n v="1"/>
  </r>
  <r>
    <x v="169"/>
    <x v="0"/>
    <d v="2024-05-03T00:00:00"/>
    <x v="37"/>
    <n v="4"/>
    <n v="5"/>
    <n v="1"/>
    <x v="1"/>
    <x v="1"/>
    <x v="1"/>
    <s v="Breach"/>
    <n v="0"/>
  </r>
  <r>
    <x v="170"/>
    <x v="2"/>
    <d v="2024-05-13T00:00:00"/>
    <x v="73"/>
    <n v="5"/>
    <n v="7"/>
    <n v="2"/>
    <x v="1"/>
    <x v="2"/>
    <x v="1"/>
    <s v="Breach"/>
    <n v="0"/>
  </r>
  <r>
    <x v="171"/>
    <x v="0"/>
    <d v="2024-06-11T00:00:00"/>
    <x v="4"/>
    <n v="4"/>
    <n v="3"/>
    <n v="0"/>
    <x v="0"/>
    <x v="0"/>
    <x v="1"/>
    <s v="OK"/>
    <n v="1"/>
  </r>
  <r>
    <x v="172"/>
    <x v="1"/>
    <d v="2024-01-02T00:00:00"/>
    <x v="2"/>
    <n v="3"/>
    <n v="3"/>
    <n v="0"/>
    <x v="0"/>
    <x v="2"/>
    <x v="1"/>
    <s v="OK"/>
    <n v="1"/>
  </r>
  <r>
    <x v="173"/>
    <x v="1"/>
    <d v="2024-04-27T00:00:00"/>
    <x v="74"/>
    <n v="3"/>
    <n v="5"/>
    <n v="2"/>
    <x v="1"/>
    <x v="0"/>
    <x v="1"/>
    <s v="Breach"/>
    <n v="0"/>
  </r>
  <r>
    <x v="174"/>
    <x v="1"/>
    <d v="2024-04-17T00:00:00"/>
    <x v="53"/>
    <n v="3"/>
    <n v="5"/>
    <n v="2"/>
    <x v="1"/>
    <x v="0"/>
    <x v="1"/>
    <s v="Breach"/>
    <n v="0"/>
  </r>
  <r>
    <x v="175"/>
    <x v="2"/>
    <d v="2024-01-19T00:00:00"/>
    <x v="118"/>
    <n v="5"/>
    <n v="5"/>
    <n v="0"/>
    <x v="0"/>
    <x v="2"/>
    <x v="1"/>
    <s v="OK"/>
    <n v="1"/>
  </r>
  <r>
    <x v="176"/>
    <x v="1"/>
    <d v="2024-04-04T00:00:00"/>
    <x v="110"/>
    <n v="3"/>
    <n v="2"/>
    <n v="0"/>
    <x v="0"/>
    <x v="2"/>
    <x v="1"/>
    <s v="OK"/>
    <n v="1"/>
  </r>
  <r>
    <x v="177"/>
    <x v="2"/>
    <d v="2024-05-21T00:00:00"/>
    <x v="119"/>
    <n v="5"/>
    <n v="7"/>
    <n v="2"/>
    <x v="1"/>
    <x v="1"/>
    <x v="1"/>
    <s v="Breach"/>
    <n v="0"/>
  </r>
  <r>
    <x v="178"/>
    <x v="1"/>
    <d v="2024-03-09T00:00:00"/>
    <x v="42"/>
    <n v="3"/>
    <n v="3"/>
    <n v="0"/>
    <x v="0"/>
    <x v="1"/>
    <x v="1"/>
    <s v="OK"/>
    <n v="1"/>
  </r>
  <r>
    <x v="179"/>
    <x v="2"/>
    <d v="2024-04-28T00:00:00"/>
    <x v="26"/>
    <n v="5"/>
    <n v="7"/>
    <n v="2"/>
    <x v="1"/>
    <x v="1"/>
    <x v="0"/>
    <s v="Breach"/>
    <n v="0"/>
  </r>
  <r>
    <x v="180"/>
    <x v="2"/>
    <d v="2024-05-16T00:00:00"/>
    <x v="84"/>
    <n v="5"/>
    <n v="8"/>
    <n v="3"/>
    <x v="1"/>
    <x v="2"/>
    <x v="1"/>
    <s v="Breach"/>
    <n v="0"/>
  </r>
  <r>
    <x v="181"/>
    <x v="0"/>
    <d v="2024-05-04T00:00:00"/>
    <x v="37"/>
    <n v="4"/>
    <n v="4"/>
    <n v="0"/>
    <x v="0"/>
    <x v="0"/>
    <x v="1"/>
    <s v="OK"/>
    <n v="1"/>
  </r>
  <r>
    <x v="182"/>
    <x v="0"/>
    <d v="2024-04-11T00:00:00"/>
    <x v="120"/>
    <n v="4"/>
    <n v="7"/>
    <n v="3"/>
    <x v="1"/>
    <x v="1"/>
    <x v="1"/>
    <s v="Breach"/>
    <n v="0"/>
  </r>
  <r>
    <x v="183"/>
    <x v="0"/>
    <d v="2024-02-12T00:00:00"/>
    <x v="69"/>
    <n v="4"/>
    <n v="6"/>
    <n v="2"/>
    <x v="1"/>
    <x v="2"/>
    <x v="1"/>
    <s v="Breach"/>
    <n v="0"/>
  </r>
  <r>
    <x v="184"/>
    <x v="1"/>
    <d v="2024-02-03T00:00:00"/>
    <x v="121"/>
    <n v="3"/>
    <n v="3"/>
    <n v="0"/>
    <x v="0"/>
    <x v="2"/>
    <x v="1"/>
    <s v="OK"/>
    <n v="1"/>
  </r>
  <r>
    <x v="185"/>
    <x v="0"/>
    <d v="2024-01-09T00:00:00"/>
    <x v="98"/>
    <n v="4"/>
    <n v="4"/>
    <n v="0"/>
    <x v="0"/>
    <x v="0"/>
    <x v="1"/>
    <s v="OK"/>
    <n v="1"/>
  </r>
  <r>
    <x v="186"/>
    <x v="2"/>
    <d v="2024-03-29T00:00:00"/>
    <x v="12"/>
    <n v="5"/>
    <n v="5"/>
    <n v="0"/>
    <x v="0"/>
    <x v="0"/>
    <x v="1"/>
    <s v="OK"/>
    <n v="1"/>
  </r>
  <r>
    <x v="187"/>
    <x v="1"/>
    <d v="2024-06-05T00:00:00"/>
    <x v="72"/>
    <n v="3"/>
    <n v="3"/>
    <n v="0"/>
    <x v="0"/>
    <x v="0"/>
    <x v="1"/>
    <s v="OK"/>
    <n v="1"/>
  </r>
  <r>
    <x v="188"/>
    <x v="1"/>
    <d v="2024-05-19T00:00:00"/>
    <x v="122"/>
    <n v="3"/>
    <n v="3"/>
    <n v="0"/>
    <x v="0"/>
    <x v="1"/>
    <x v="1"/>
    <s v="OK"/>
    <n v="1"/>
  </r>
  <r>
    <x v="189"/>
    <x v="2"/>
    <d v="2024-01-20T00:00:00"/>
    <x v="118"/>
    <n v="5"/>
    <n v="4"/>
    <n v="0"/>
    <x v="0"/>
    <x v="2"/>
    <x v="1"/>
    <s v="OK"/>
    <n v="1"/>
  </r>
  <r>
    <x v="190"/>
    <x v="0"/>
    <d v="2024-06-09T00:00:00"/>
    <x v="0"/>
    <n v="4"/>
    <n v="4"/>
    <n v="0"/>
    <x v="0"/>
    <x v="1"/>
    <x v="1"/>
    <s v="OK"/>
    <n v="1"/>
  </r>
  <r>
    <x v="191"/>
    <x v="0"/>
    <d v="2024-06-07T00:00:00"/>
    <x v="123"/>
    <n v="4"/>
    <n v="3"/>
    <n v="0"/>
    <x v="0"/>
    <x v="0"/>
    <x v="1"/>
    <s v="OK"/>
    <n v="1"/>
  </r>
  <r>
    <x v="192"/>
    <x v="1"/>
    <d v="2024-06-19T00:00:00"/>
    <x v="124"/>
    <n v="3"/>
    <n v="2"/>
    <n v="0"/>
    <x v="0"/>
    <x v="1"/>
    <x v="0"/>
    <s v="OK"/>
    <n v="1"/>
  </r>
  <r>
    <x v="193"/>
    <x v="2"/>
    <d v="2024-04-18T00:00:00"/>
    <x v="125"/>
    <n v="5"/>
    <n v="7"/>
    <n v="2"/>
    <x v="1"/>
    <x v="2"/>
    <x v="0"/>
    <s v="Breach"/>
    <n v="0"/>
  </r>
  <r>
    <x v="194"/>
    <x v="1"/>
    <d v="2024-06-13T00:00:00"/>
    <x v="33"/>
    <n v="3"/>
    <n v="2"/>
    <n v="0"/>
    <x v="0"/>
    <x v="2"/>
    <x v="1"/>
    <s v="OK"/>
    <n v="1"/>
  </r>
  <r>
    <x v="195"/>
    <x v="2"/>
    <d v="2024-04-12T00:00:00"/>
    <x v="15"/>
    <n v="5"/>
    <n v="5"/>
    <n v="0"/>
    <x v="0"/>
    <x v="1"/>
    <x v="1"/>
    <s v="OK"/>
    <n v="1"/>
  </r>
  <r>
    <x v="196"/>
    <x v="2"/>
    <d v="2024-01-26T00:00:00"/>
    <x v="40"/>
    <n v="5"/>
    <n v="8"/>
    <n v="3"/>
    <x v="1"/>
    <x v="2"/>
    <x v="1"/>
    <s v="Breach"/>
    <n v="0"/>
  </r>
  <r>
    <x v="197"/>
    <x v="1"/>
    <d v="2024-02-29T00:00:00"/>
    <x v="23"/>
    <n v="3"/>
    <n v="6"/>
    <n v="3"/>
    <x v="1"/>
    <x v="1"/>
    <x v="1"/>
    <s v="Breach"/>
    <n v="0"/>
  </r>
  <r>
    <x v="198"/>
    <x v="0"/>
    <d v="2024-04-05T00:00:00"/>
    <x v="126"/>
    <n v="4"/>
    <n v="7"/>
    <n v="3"/>
    <x v="1"/>
    <x v="1"/>
    <x v="1"/>
    <s v="Breach"/>
    <n v="0"/>
  </r>
  <r>
    <x v="199"/>
    <x v="2"/>
    <d v="2024-04-18T00:00:00"/>
    <x v="127"/>
    <n v="5"/>
    <n v="5"/>
    <n v="0"/>
    <x v="0"/>
    <x v="2"/>
    <x v="1"/>
    <s v="OK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46CE7-2AFA-45ED-8248-D54D1F324225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ourier">
  <location ref="A3:B7" firstHeaderRow="1" firstDataRow="1" firstDataCol="1"/>
  <pivotFields count="13">
    <pivotField showAll="0"/>
    <pivotField axis="axisRow" showAll="0">
      <items count="4">
        <item x="1"/>
        <item x="0"/>
        <item x="2"/>
        <item t="default"/>
      </items>
    </pivotField>
    <pivotField numFmtId="164" showAll="0"/>
    <pivotField numFmtId="164" showAll="0">
      <items count="129">
        <item x="114"/>
        <item x="2"/>
        <item x="102"/>
        <item x="78"/>
        <item x="35"/>
        <item x="54"/>
        <item x="98"/>
        <item x="87"/>
        <item x="107"/>
        <item x="101"/>
        <item x="67"/>
        <item x="24"/>
        <item x="39"/>
        <item x="32"/>
        <item x="118"/>
        <item x="1"/>
        <item x="20"/>
        <item x="115"/>
        <item x="100"/>
        <item x="70"/>
        <item x="106"/>
        <item x="40"/>
        <item x="121"/>
        <item x="14"/>
        <item x="11"/>
        <item x="3"/>
        <item x="38"/>
        <item x="65"/>
        <item x="104"/>
        <item x="28"/>
        <item x="90"/>
        <item x="69"/>
        <item x="5"/>
        <item x="16"/>
        <item x="91"/>
        <item x="17"/>
        <item x="31"/>
        <item x="88"/>
        <item x="8"/>
        <item x="103"/>
        <item x="21"/>
        <item x="109"/>
        <item x="23"/>
        <item x="36"/>
        <item x="116"/>
        <item x="42"/>
        <item x="63"/>
        <item x="50"/>
        <item x="71"/>
        <item x="7"/>
        <item x="99"/>
        <item x="47"/>
        <item x="76"/>
        <item x="56"/>
        <item x="80"/>
        <item x="68"/>
        <item x="66"/>
        <item x="45"/>
        <item x="111"/>
        <item x="34"/>
        <item x="13"/>
        <item x="12"/>
        <item x="110"/>
        <item x="29"/>
        <item x="49"/>
        <item x="126"/>
        <item x="25"/>
        <item x="15"/>
        <item x="120"/>
        <item x="9"/>
        <item x="82"/>
        <item x="53"/>
        <item x="127"/>
        <item x="125"/>
        <item x="75"/>
        <item x="51"/>
        <item x="96"/>
        <item x="113"/>
        <item x="74"/>
        <item x="55"/>
        <item x="105"/>
        <item x="26"/>
        <item x="58"/>
        <item x="37"/>
        <item x="92"/>
        <item x="43"/>
        <item x="18"/>
        <item x="64"/>
        <item x="62"/>
        <item x="77"/>
        <item x="61"/>
        <item x="41"/>
        <item x="73"/>
        <item x="112"/>
        <item x="122"/>
        <item x="84"/>
        <item x="83"/>
        <item x="97"/>
        <item x="119"/>
        <item x="52"/>
        <item x="10"/>
        <item x="30"/>
        <item x="48"/>
        <item x="79"/>
        <item x="72"/>
        <item x="22"/>
        <item x="123"/>
        <item x="86"/>
        <item x="0"/>
        <item x="4"/>
        <item x="33"/>
        <item x="95"/>
        <item x="117"/>
        <item x="108"/>
        <item x="57"/>
        <item x="89"/>
        <item x="124"/>
        <item x="6"/>
        <item x="27"/>
        <item x="59"/>
        <item x="44"/>
        <item x="81"/>
        <item x="19"/>
        <item x="93"/>
        <item x="60"/>
        <item x="46"/>
        <item x="94"/>
        <item x="85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OTIF %" fld="11" subtotal="average" baseField="1" baseItem="1" numFmtId="169"/>
  </dataFields>
  <formats count="6">
    <format dxfId="25">
      <pivotArea field="-2" type="button" dataOnly="0" labelOnly="1" outline="0" axis="axisValues" fieldPosition="0"/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field="1" type="button" dataOnly="0" labelOnly="1" outline="0" axis="axisRow" fieldPosition="0"/>
    </format>
    <format dxfId="23">
      <pivotArea dataOnly="0" labelOnly="1" outline="0" axis="axisValues" fieldPosition="0"/>
    </format>
  </format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A9FA6-FE18-4C87-B362-C6F41BD2E47C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1" firstHeaderRow="1" firstDataRow="1" firstDataCol="1"/>
  <pivotFields count="13">
    <pivotField showAll="0"/>
    <pivotField showAll="0"/>
    <pivotField numFmtId="164" showAll="0"/>
    <pivotField numFmtId="164" showAll="0">
      <items count="129">
        <item x="114"/>
        <item x="2"/>
        <item x="102"/>
        <item x="78"/>
        <item x="35"/>
        <item x="54"/>
        <item x="98"/>
        <item x="87"/>
        <item x="107"/>
        <item x="101"/>
        <item x="67"/>
        <item x="24"/>
        <item x="39"/>
        <item x="32"/>
        <item x="118"/>
        <item x="1"/>
        <item x="20"/>
        <item x="115"/>
        <item x="100"/>
        <item x="70"/>
        <item x="106"/>
        <item x="40"/>
        <item x="121"/>
        <item x="14"/>
        <item x="11"/>
        <item x="3"/>
        <item x="38"/>
        <item x="65"/>
        <item x="104"/>
        <item x="28"/>
        <item x="90"/>
        <item x="69"/>
        <item x="5"/>
        <item x="16"/>
        <item x="91"/>
        <item x="17"/>
        <item x="31"/>
        <item x="88"/>
        <item x="8"/>
        <item x="103"/>
        <item x="21"/>
        <item x="109"/>
        <item x="23"/>
        <item x="36"/>
        <item x="116"/>
        <item x="42"/>
        <item x="63"/>
        <item x="50"/>
        <item x="71"/>
        <item x="7"/>
        <item x="99"/>
        <item x="47"/>
        <item x="76"/>
        <item x="56"/>
        <item x="80"/>
        <item x="68"/>
        <item x="66"/>
        <item x="45"/>
        <item x="111"/>
        <item x="34"/>
        <item x="13"/>
        <item x="12"/>
        <item x="110"/>
        <item x="29"/>
        <item x="49"/>
        <item x="126"/>
        <item x="25"/>
        <item x="15"/>
        <item x="120"/>
        <item x="9"/>
        <item x="82"/>
        <item x="53"/>
        <item x="127"/>
        <item x="125"/>
        <item x="75"/>
        <item x="51"/>
        <item x="96"/>
        <item x="113"/>
        <item x="74"/>
        <item x="55"/>
        <item x="105"/>
        <item x="26"/>
        <item x="58"/>
        <item x="37"/>
        <item x="92"/>
        <item x="43"/>
        <item x="18"/>
        <item x="64"/>
        <item x="62"/>
        <item x="77"/>
        <item x="61"/>
        <item x="41"/>
        <item x="73"/>
        <item x="112"/>
        <item x="122"/>
        <item x="84"/>
        <item x="83"/>
        <item x="97"/>
        <item x="119"/>
        <item x="52"/>
        <item x="10"/>
        <item x="30"/>
        <item x="48"/>
        <item x="79"/>
        <item x="72"/>
        <item x="22"/>
        <item x="123"/>
        <item x="86"/>
        <item x="0"/>
        <item x="4"/>
        <item x="33"/>
        <item x="95"/>
        <item x="117"/>
        <item x="108"/>
        <item x="57"/>
        <item x="89"/>
        <item x="124"/>
        <item x="6"/>
        <item x="27"/>
        <item x="59"/>
        <item x="44"/>
        <item x="81"/>
        <item x="19"/>
        <item x="93"/>
        <item x="60"/>
        <item x="46"/>
        <item x="94"/>
        <item x="8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g Delay Days" fld="6" subtotal="average" baseField="13" baseItem="1" numFmtId="168"/>
  </dataFields>
  <formats count="2">
    <format dxfId="37">
      <pivotArea outline="0" collapsedLevelsAreSubtotals="1" fieldPosition="0"/>
    </format>
    <format dxfId="36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F1764-8317-4E13-AC23-35BFA0F7A3B0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egion">
  <location ref="A3:B7" firstHeaderRow="1" firstDataRow="1" firstDataCol="1" rowPageCount="1" colPageCount="1"/>
  <pivotFields count="13">
    <pivotField dataField="1" showAll="0"/>
    <pivotField showAll="0"/>
    <pivotField numFmtId="164" showAll="0"/>
    <pivotField numFmtId="164" showAll="0">
      <items count="129">
        <item x="114"/>
        <item x="2"/>
        <item x="102"/>
        <item x="78"/>
        <item x="35"/>
        <item x="54"/>
        <item x="98"/>
        <item x="87"/>
        <item x="107"/>
        <item x="101"/>
        <item x="67"/>
        <item x="24"/>
        <item x="39"/>
        <item x="32"/>
        <item x="118"/>
        <item x="1"/>
        <item x="20"/>
        <item x="115"/>
        <item x="100"/>
        <item x="70"/>
        <item x="106"/>
        <item x="40"/>
        <item x="121"/>
        <item x="14"/>
        <item x="11"/>
        <item x="3"/>
        <item x="38"/>
        <item x="65"/>
        <item x="104"/>
        <item x="28"/>
        <item x="90"/>
        <item x="69"/>
        <item x="5"/>
        <item x="16"/>
        <item x="91"/>
        <item x="17"/>
        <item x="31"/>
        <item x="88"/>
        <item x="8"/>
        <item x="103"/>
        <item x="21"/>
        <item x="109"/>
        <item x="23"/>
        <item x="36"/>
        <item x="116"/>
        <item x="42"/>
        <item x="63"/>
        <item x="50"/>
        <item x="71"/>
        <item x="7"/>
        <item x="99"/>
        <item x="47"/>
        <item x="76"/>
        <item x="56"/>
        <item x="80"/>
        <item x="68"/>
        <item x="66"/>
        <item x="45"/>
        <item x="111"/>
        <item x="34"/>
        <item x="13"/>
        <item x="12"/>
        <item x="110"/>
        <item x="29"/>
        <item x="49"/>
        <item x="126"/>
        <item x="25"/>
        <item x="15"/>
        <item x="120"/>
        <item x="9"/>
        <item x="82"/>
        <item x="53"/>
        <item x="127"/>
        <item x="125"/>
        <item x="75"/>
        <item x="51"/>
        <item x="96"/>
        <item x="113"/>
        <item x="74"/>
        <item x="55"/>
        <item x="105"/>
        <item x="26"/>
        <item x="58"/>
        <item x="37"/>
        <item x="92"/>
        <item x="43"/>
        <item x="18"/>
        <item x="64"/>
        <item x="62"/>
        <item x="77"/>
        <item x="61"/>
        <item x="41"/>
        <item x="73"/>
        <item x="112"/>
        <item x="122"/>
        <item x="84"/>
        <item x="83"/>
        <item x="97"/>
        <item x="119"/>
        <item x="52"/>
        <item x="10"/>
        <item x="30"/>
        <item x="48"/>
        <item x="79"/>
        <item x="72"/>
        <item x="22"/>
        <item x="123"/>
        <item x="86"/>
        <item x="0"/>
        <item x="4"/>
        <item x="33"/>
        <item x="95"/>
        <item x="117"/>
        <item x="108"/>
        <item x="57"/>
        <item x="89"/>
        <item x="124"/>
        <item x="6"/>
        <item x="27"/>
        <item x="59"/>
        <item x="44"/>
        <item x="81"/>
        <item x="19"/>
        <item x="93"/>
        <item x="60"/>
        <item x="46"/>
        <item x="94"/>
        <item x="85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Return Rate %" fld="0" subtotal="count" showDataAs="percentOfCol" baseField="0" baseItem="0" numFmtId="10"/>
  </dataFields>
  <formats count="4"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collapsedLevelsAreSubtotals="1" fieldPosition="0">
        <references count="1">
          <reference field="8" count="1">
            <x v="0"/>
          </reference>
        </references>
      </pivotArea>
    </format>
    <format dxfId="8">
      <pivotArea collapsedLevelsAreSubtotals="1" fieldPosition="0">
        <references count="1">
          <reference field="8" count="1">
            <x v="1"/>
          </reference>
        </references>
      </pivotArea>
    </format>
    <format dxfId="7">
      <pivotArea collapsedLevelsAreSubtotals="1" fieldPosition="0">
        <references count="1">
          <reference field="8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871C3-C516-45A1-BDF4-055657E0AF2E}" name="PivotTable5" cacheId="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E203" firstHeaderRow="1" firstDataRow="1" firstDataCol="4"/>
  <pivotFields count="13">
    <pivotField axis="axisRow" compact="0" outline="0" showAll="0" sortType="descending" defaultSubtota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3"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 defaultSubtotal="0"/>
    <pivotField axis="axisRow" compact="0" numFmtId="164" outline="0" showAll="0" defaultSubtotal="0">
      <items count="128">
        <item x="114"/>
        <item x="2"/>
        <item x="102"/>
        <item x="78"/>
        <item x="35"/>
        <item x="54"/>
        <item x="98"/>
        <item x="87"/>
        <item x="107"/>
        <item x="101"/>
        <item x="67"/>
        <item x="24"/>
        <item x="39"/>
        <item x="32"/>
        <item x="118"/>
        <item x="1"/>
        <item x="20"/>
        <item x="115"/>
        <item x="100"/>
        <item x="70"/>
        <item x="106"/>
        <item x="40"/>
        <item x="121"/>
        <item x="14"/>
        <item x="11"/>
        <item x="3"/>
        <item x="38"/>
        <item x="65"/>
        <item x="104"/>
        <item x="28"/>
        <item x="90"/>
        <item x="69"/>
        <item x="5"/>
        <item x="16"/>
        <item x="91"/>
        <item x="17"/>
        <item x="31"/>
        <item x="88"/>
        <item x="8"/>
        <item x="103"/>
        <item x="21"/>
        <item x="109"/>
        <item x="23"/>
        <item x="36"/>
        <item x="116"/>
        <item x="42"/>
        <item x="63"/>
        <item x="50"/>
        <item x="71"/>
        <item x="7"/>
        <item x="99"/>
        <item x="47"/>
        <item x="76"/>
        <item x="56"/>
        <item x="80"/>
        <item x="68"/>
        <item x="66"/>
        <item x="45"/>
        <item x="111"/>
        <item x="34"/>
        <item x="13"/>
        <item x="12"/>
        <item x="110"/>
        <item x="29"/>
        <item x="49"/>
        <item x="126"/>
        <item x="25"/>
        <item x="15"/>
        <item x="120"/>
        <item x="9"/>
        <item x="82"/>
        <item x="53"/>
        <item x="127"/>
        <item x="125"/>
        <item x="75"/>
        <item x="51"/>
        <item x="96"/>
        <item x="113"/>
        <item x="74"/>
        <item x="55"/>
        <item x="105"/>
        <item x="26"/>
        <item x="58"/>
        <item x="37"/>
        <item x="92"/>
        <item x="43"/>
        <item x="18"/>
        <item x="64"/>
        <item x="62"/>
        <item x="77"/>
        <item x="61"/>
        <item x="41"/>
        <item x="73"/>
        <item x="112"/>
        <item x="122"/>
        <item x="84"/>
        <item x="83"/>
        <item x="97"/>
        <item x="119"/>
        <item x="52"/>
        <item x="10"/>
        <item x="30"/>
        <item x="48"/>
        <item x="79"/>
        <item x="72"/>
        <item x="22"/>
        <item x="123"/>
        <item x="86"/>
        <item x="0"/>
        <item x="4"/>
        <item x="33"/>
        <item x="95"/>
        <item x="117"/>
        <item x="108"/>
        <item x="57"/>
        <item x="89"/>
        <item x="124"/>
        <item x="6"/>
        <item x="27"/>
        <item x="59"/>
        <item x="44"/>
        <item x="81"/>
        <item x="19"/>
        <item x="93"/>
        <item x="60"/>
        <item x="46"/>
        <item x="94"/>
        <item x="85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0"/>
    <field x="1"/>
    <field x="8"/>
    <field x="3"/>
  </rowFields>
  <rowItems count="200">
    <i>
      <x v="150"/>
      <x v="2"/>
      <x v="1"/>
      <x v="20"/>
    </i>
    <i>
      <x v="111"/>
      <x/>
      <x v="1"/>
      <x v="107"/>
    </i>
    <i>
      <x v="98"/>
      <x/>
      <x v="2"/>
      <x v="103"/>
    </i>
    <i>
      <x v="3"/>
      <x/>
      <x v="1"/>
      <x v="25"/>
    </i>
    <i>
      <x v="135"/>
      <x v="1"/>
      <x v="2"/>
      <x v="97"/>
    </i>
    <i>
      <x v="15"/>
      <x/>
      <x v="2"/>
      <x v="67"/>
    </i>
    <i>
      <x v="196"/>
      <x v="2"/>
      <x v="2"/>
      <x v="21"/>
    </i>
    <i>
      <x v="17"/>
      <x/>
      <x/>
      <x v="23"/>
    </i>
    <i>
      <x v="104"/>
      <x/>
      <x/>
      <x v="49"/>
    </i>
    <i>
      <x v="21"/>
      <x v="2"/>
      <x v="1"/>
      <x v="122"/>
    </i>
    <i>
      <x v="131"/>
      <x v="2"/>
      <x v="1"/>
      <x v="111"/>
    </i>
    <i>
      <x v="28"/>
      <x v="1"/>
      <x/>
      <x v="66"/>
    </i>
    <i>
      <x v="142"/>
      <x v="1"/>
      <x/>
      <x v="9"/>
    </i>
    <i>
      <x v="31"/>
      <x/>
      <x v="1"/>
      <x v="29"/>
    </i>
    <i>
      <x v="180"/>
      <x v="2"/>
      <x v="2"/>
      <x v="95"/>
    </i>
    <i>
      <x v="32"/>
      <x v="1"/>
      <x v="2"/>
      <x v="63"/>
    </i>
    <i>
      <x v="197"/>
      <x/>
      <x/>
      <x v="42"/>
    </i>
    <i>
      <x v="54"/>
      <x v="1"/>
      <x/>
      <x v="51"/>
    </i>
    <i>
      <x v="102"/>
      <x v="1"/>
      <x v="2"/>
      <x v="64"/>
    </i>
    <i>
      <x v="67"/>
      <x/>
      <x/>
      <x v="53"/>
    </i>
    <i>
      <x v="110"/>
      <x v="2"/>
      <x/>
      <x v="127"/>
    </i>
    <i>
      <x v="71"/>
      <x/>
      <x v="1"/>
      <x v="124"/>
    </i>
    <i>
      <x v="130"/>
      <x v="1"/>
      <x v="1"/>
      <x v="126"/>
    </i>
    <i>
      <x v="72"/>
      <x/>
      <x v="1"/>
      <x v="90"/>
    </i>
    <i>
      <x v="134"/>
      <x v="1"/>
      <x v="2"/>
      <x v="90"/>
    </i>
    <i>
      <x v="76"/>
      <x v="1"/>
      <x/>
      <x v="51"/>
    </i>
    <i>
      <x v="141"/>
      <x/>
      <x v="1"/>
      <x v="78"/>
    </i>
    <i>
      <x v="83"/>
      <x v="2"/>
      <x v="1"/>
      <x v="79"/>
    </i>
    <i>
      <x v="147"/>
      <x v="2"/>
      <x v="2"/>
      <x v="39"/>
    </i>
    <i>
      <x v="86"/>
      <x v="2"/>
      <x v="1"/>
      <x v="45"/>
    </i>
    <i>
      <x v="164"/>
      <x v="1"/>
      <x v="2"/>
      <x v="125"/>
    </i>
    <i>
      <x v="87"/>
      <x/>
      <x/>
      <x v="104"/>
    </i>
    <i>
      <x v="182"/>
      <x v="1"/>
      <x/>
      <x v="68"/>
    </i>
    <i>
      <x v="90"/>
      <x v="2"/>
      <x/>
      <x v="74"/>
    </i>
    <i>
      <x v="93"/>
      <x v="1"/>
      <x v="2"/>
      <x v="75"/>
    </i>
    <i>
      <x v="198"/>
      <x v="1"/>
      <x/>
      <x v="65"/>
    </i>
    <i>
      <x v="6"/>
      <x/>
      <x v="2"/>
      <x v="117"/>
    </i>
    <i>
      <x v="183"/>
      <x v="1"/>
      <x v="2"/>
      <x v="31"/>
    </i>
    <i>
      <x v="173"/>
      <x/>
      <x v="1"/>
      <x v="78"/>
    </i>
    <i>
      <x v="91"/>
      <x v="1"/>
      <x/>
      <x v="52"/>
    </i>
    <i>
      <x v="4"/>
      <x/>
      <x/>
      <x v="109"/>
    </i>
    <i>
      <x v="92"/>
      <x v="1"/>
      <x v="1"/>
      <x v="35"/>
    </i>
    <i>
      <x v="162"/>
      <x v="2"/>
      <x v="2"/>
      <x v="82"/>
    </i>
    <i>
      <x v="11"/>
      <x v="2"/>
      <x/>
      <x v="24"/>
    </i>
    <i>
      <x v="177"/>
      <x v="2"/>
      <x/>
      <x v="98"/>
    </i>
    <i>
      <x v="35"/>
      <x/>
      <x v="2"/>
      <x v="13"/>
    </i>
    <i>
      <x v="132"/>
      <x v="1"/>
      <x/>
      <x v="54"/>
    </i>
    <i>
      <x v="37"/>
      <x v="2"/>
      <x v="1"/>
      <x v="59"/>
    </i>
    <i>
      <x v="149"/>
      <x v="2"/>
      <x v="1"/>
      <x v="80"/>
    </i>
    <i>
      <x v="41"/>
      <x v="1"/>
      <x v="1"/>
      <x v="43"/>
    </i>
    <i>
      <x v="151"/>
      <x v="2"/>
      <x v="1"/>
      <x v="8"/>
    </i>
    <i>
      <x v="48"/>
      <x v="2"/>
      <x v="1"/>
      <x v="91"/>
    </i>
    <i>
      <x v="170"/>
      <x v="2"/>
      <x v="2"/>
      <x v="92"/>
    </i>
    <i>
      <x v="116"/>
      <x v="2"/>
      <x v="1"/>
      <x v="120"/>
    </i>
    <i>
      <x v="174"/>
      <x/>
      <x v="1"/>
      <x v="71"/>
    </i>
    <i>
      <x v="120"/>
      <x/>
      <x v="2"/>
      <x v="30"/>
    </i>
    <i>
      <x v="179"/>
      <x v="2"/>
      <x/>
      <x v="81"/>
    </i>
    <i>
      <x v="126"/>
      <x v="2"/>
      <x v="1"/>
      <x v="84"/>
    </i>
    <i>
      <x v="193"/>
      <x v="2"/>
      <x v="2"/>
      <x v="73"/>
    </i>
    <i>
      <x v="55"/>
      <x v="2"/>
      <x v="2"/>
      <x v="16"/>
    </i>
    <i>
      <x v="58"/>
      <x v="2"/>
      <x/>
      <x v="64"/>
    </i>
    <i>
      <x v="56"/>
      <x v="2"/>
      <x v="1"/>
      <x v="40"/>
    </i>
    <i>
      <x v="169"/>
      <x v="1"/>
      <x/>
      <x v="83"/>
    </i>
    <i>
      <x v="10"/>
      <x v="1"/>
      <x/>
      <x v="100"/>
    </i>
    <i>
      <x v="5"/>
      <x/>
      <x v="1"/>
      <x v="32"/>
    </i>
    <i>
      <x v="97"/>
      <x v="1"/>
      <x v="2"/>
      <x v="125"/>
    </i>
    <i>
      <x v="100"/>
      <x/>
      <x/>
      <x v="121"/>
    </i>
    <i>
      <x v="26"/>
      <x/>
      <x/>
      <x v="42"/>
    </i>
    <i>
      <x v="33"/>
      <x v="1"/>
      <x v="1"/>
      <x v="101"/>
    </i>
    <i>
      <x v="145"/>
      <x/>
      <x v="2"/>
      <x v="75"/>
    </i>
    <i>
      <x v="123"/>
      <x v="1"/>
      <x v="1"/>
      <x v="110"/>
    </i>
    <i>
      <x v="12"/>
      <x/>
      <x v="1"/>
      <x v="61"/>
    </i>
    <i>
      <x v="155"/>
      <x v="2"/>
      <x v="1"/>
      <x v="39"/>
    </i>
    <i>
      <x v="95"/>
      <x v="2"/>
      <x v="2"/>
      <x v="3"/>
    </i>
    <i>
      <x v="156"/>
      <x v="1"/>
      <x v="2"/>
      <x v="97"/>
    </i>
    <i>
      <x v="9"/>
      <x/>
      <x/>
      <x v="69"/>
    </i>
    <i>
      <x v="159"/>
      <x v="1"/>
      <x v="1"/>
      <x v="58"/>
    </i>
    <i>
      <x v="27"/>
      <x v="1"/>
      <x v="1"/>
      <x v="11"/>
    </i>
    <i>
      <x v="160"/>
      <x v="1"/>
      <x v="2"/>
      <x v="77"/>
    </i>
    <i>
      <x v="113"/>
      <x/>
      <x v="1"/>
      <x v="124"/>
    </i>
    <i>
      <x v="39"/>
      <x v="1"/>
      <x v="1"/>
      <x v="4"/>
    </i>
    <i>
      <x v="24"/>
      <x v="1"/>
      <x/>
      <x v="105"/>
    </i>
    <i>
      <x v="66"/>
      <x v="2"/>
      <x v="1"/>
      <x v="79"/>
    </i>
    <i>
      <x v="96"/>
      <x/>
      <x v="2"/>
      <x v="47"/>
    </i>
    <i>
      <x v="99"/>
      <x v="2"/>
      <x/>
      <x v="54"/>
    </i>
    <i>
      <x v="148"/>
      <x v="1"/>
      <x/>
      <x v="28"/>
    </i>
    <i>
      <x v="78"/>
      <x v="2"/>
      <x v="1"/>
      <x v="27"/>
    </i>
    <i>
      <x v="30"/>
      <x v="1"/>
      <x v="2"/>
      <x v="118"/>
    </i>
    <i>
      <x v="34"/>
      <x/>
      <x/>
      <x v="36"/>
    </i>
    <i>
      <x v="82"/>
      <x v="2"/>
      <x/>
      <x v="31"/>
    </i>
    <i>
      <x v="19"/>
      <x v="2"/>
      <x v="2"/>
      <x v="35"/>
    </i>
    <i>
      <x v="29"/>
      <x v="1"/>
      <x v="2"/>
      <x v="81"/>
    </i>
    <i>
      <x v="88"/>
      <x v="1"/>
      <x v="2"/>
      <x v="92"/>
    </i>
    <i>
      <x v="172"/>
      <x/>
      <x v="2"/>
      <x v="1"/>
    </i>
    <i>
      <x v="89"/>
      <x v="1"/>
      <x v="1"/>
      <x v="78"/>
    </i>
    <i>
      <x v="188"/>
      <x/>
      <x/>
      <x v="94"/>
    </i>
    <i>
      <x v="36"/>
      <x v="1"/>
      <x/>
      <x v="110"/>
    </i>
    <i>
      <x v="144"/>
      <x v="2"/>
      <x/>
      <x v="122"/>
    </i>
    <i>
      <x v="20"/>
      <x v="1"/>
      <x v="1"/>
      <x v="86"/>
    </i>
    <i>
      <x v="152"/>
      <x/>
      <x v="1"/>
      <x v="113"/>
    </i>
    <i>
      <x v="38"/>
      <x/>
      <x v="2"/>
      <x v="16"/>
    </i>
    <i>
      <x v="69"/>
      <x/>
      <x/>
      <x v="82"/>
    </i>
    <i>
      <x v="7"/>
      <x/>
      <x v="1"/>
      <x v="49"/>
    </i>
    <i>
      <x v="168"/>
      <x v="2"/>
      <x/>
      <x v="112"/>
    </i>
    <i>
      <x v="94"/>
      <x v="2"/>
      <x v="1"/>
      <x v="89"/>
    </i>
    <i>
      <x v="176"/>
      <x/>
      <x v="2"/>
      <x v="62"/>
    </i>
    <i>
      <x v="40"/>
      <x/>
      <x v="2"/>
      <x v="33"/>
    </i>
    <i>
      <x v="184"/>
      <x/>
      <x v="2"/>
      <x v="22"/>
    </i>
    <i>
      <x v="22"/>
      <x v="2"/>
      <x v="1"/>
      <x v="16"/>
    </i>
    <i>
      <x v="192"/>
      <x/>
      <x/>
      <x v="116"/>
    </i>
    <i>
      <x v="42"/>
      <x v="1"/>
      <x v="2"/>
      <x v="83"/>
    </i>
    <i>
      <x v="85"/>
      <x/>
      <x v="1"/>
      <x v="48"/>
    </i>
    <i>
      <x v="43"/>
      <x/>
      <x v="1"/>
      <x v="26"/>
    </i>
    <i>
      <x v="146"/>
      <x v="1"/>
      <x/>
      <x v="2"/>
    </i>
    <i>
      <x/>
      <x v="1"/>
      <x v="1"/>
      <x v="108"/>
    </i>
    <i>
      <x v="64"/>
      <x v="2"/>
      <x/>
      <x v="75"/>
    </i>
    <i>
      <x v="44"/>
      <x v="2"/>
      <x v="2"/>
      <x v="83"/>
    </i>
    <i>
      <x v="154"/>
      <x v="2"/>
      <x v="2"/>
      <x v="62"/>
    </i>
    <i>
      <x v="101"/>
      <x v="2"/>
      <x v="2"/>
      <x v="70"/>
    </i>
    <i>
      <x v="158"/>
      <x v="2"/>
      <x/>
      <x v="93"/>
    </i>
    <i>
      <x v="45"/>
      <x/>
      <x/>
      <x v="12"/>
    </i>
    <i>
      <x v="70"/>
      <x/>
      <x v="1"/>
      <x v="119"/>
    </i>
    <i>
      <x v="103"/>
      <x v="1"/>
      <x v="1"/>
      <x v="74"/>
    </i>
    <i>
      <x v="166"/>
      <x v="1"/>
      <x/>
      <x v="84"/>
    </i>
    <i>
      <x v="46"/>
      <x/>
      <x v="1"/>
      <x v="83"/>
    </i>
    <i>
      <x v="73"/>
      <x v="1"/>
      <x v="2"/>
      <x v="88"/>
    </i>
    <i>
      <x v="105"/>
      <x v="1"/>
      <x v="2"/>
      <x v="1"/>
    </i>
    <i>
      <x v="75"/>
      <x v="2"/>
      <x v="2"/>
      <x v="87"/>
    </i>
    <i>
      <x v="106"/>
      <x v="2"/>
      <x v="2"/>
      <x v="125"/>
    </i>
    <i>
      <x v="178"/>
      <x/>
      <x/>
      <x v="45"/>
    </i>
    <i>
      <x v="107"/>
      <x v="1"/>
      <x/>
      <x v="36"/>
    </i>
    <i>
      <x v="79"/>
      <x/>
      <x v="1"/>
      <x v="56"/>
    </i>
    <i>
      <x v="108"/>
      <x/>
      <x v="1"/>
      <x v="96"/>
    </i>
    <i>
      <x v="186"/>
      <x v="2"/>
      <x v="1"/>
      <x v="61"/>
    </i>
    <i>
      <x v="109"/>
      <x v="2"/>
      <x v="1"/>
      <x v="95"/>
    </i>
    <i>
      <x v="190"/>
      <x v="1"/>
      <x/>
      <x v="108"/>
    </i>
    <i>
      <x v="47"/>
      <x v="1"/>
      <x v="2"/>
      <x v="21"/>
    </i>
    <i>
      <x v="194"/>
      <x/>
      <x v="2"/>
      <x v="110"/>
    </i>
    <i>
      <x v="23"/>
      <x v="1"/>
      <x v="2"/>
      <x v="40"/>
    </i>
    <i>
      <x v="84"/>
      <x/>
      <x v="2"/>
      <x v="19"/>
    </i>
    <i>
      <x v="112"/>
      <x/>
      <x v="1"/>
      <x v="7"/>
    </i>
    <i>
      <x v="143"/>
      <x/>
      <x v="1"/>
      <x v="119"/>
    </i>
    <i>
      <x v="49"/>
      <x v="1"/>
      <x v="2"/>
      <x v="45"/>
    </i>
    <i>
      <x v="61"/>
      <x/>
      <x v="1"/>
      <x v="35"/>
    </i>
    <i>
      <x v="114"/>
      <x v="2"/>
      <x/>
      <x v="61"/>
    </i>
    <i>
      <x v="62"/>
      <x v="2"/>
      <x/>
      <x v="99"/>
    </i>
    <i>
      <x v="115"/>
      <x v="2"/>
      <x/>
      <x v="78"/>
    </i>
    <i>
      <x v="63"/>
      <x/>
      <x v="1"/>
      <x v="71"/>
    </i>
    <i>
      <x v="50"/>
      <x/>
      <x v="2"/>
      <x v="85"/>
    </i>
    <i>
      <x v="65"/>
      <x v="2"/>
      <x v="1"/>
      <x v="5"/>
    </i>
    <i>
      <x v="117"/>
      <x/>
      <x v="2"/>
      <x v="37"/>
    </i>
    <i>
      <x v="153"/>
      <x/>
      <x v="1"/>
      <x v="41"/>
    </i>
    <i>
      <x v="118"/>
      <x v="2"/>
      <x v="1"/>
      <x v="92"/>
    </i>
    <i>
      <x v="1"/>
      <x v="1"/>
      <x v="1"/>
      <x v="15"/>
    </i>
    <i>
      <x v="119"/>
      <x/>
      <x/>
      <x v="115"/>
    </i>
    <i>
      <x v="157"/>
      <x v="2"/>
      <x/>
      <x v="58"/>
    </i>
    <i>
      <x v="51"/>
      <x v="1"/>
      <x v="2"/>
      <x v="120"/>
    </i>
    <i>
      <x v="68"/>
      <x v="2"/>
      <x/>
      <x v="114"/>
    </i>
    <i>
      <x v="121"/>
      <x v="1"/>
      <x v="2"/>
      <x v="87"/>
    </i>
    <i>
      <x v="161"/>
      <x/>
      <x/>
      <x v="82"/>
    </i>
    <i>
      <x v="122"/>
      <x v="2"/>
      <x v="2"/>
      <x v="34"/>
    </i>
    <i>
      <x v="163"/>
      <x/>
      <x/>
      <x/>
    </i>
    <i>
      <x v="52"/>
      <x v="1"/>
      <x v="1"/>
      <x v="57"/>
    </i>
    <i>
      <x v="165"/>
      <x v="2"/>
      <x/>
      <x v="17"/>
    </i>
    <i>
      <x v="124"/>
      <x v="2"/>
      <x v="1"/>
      <x v="99"/>
    </i>
    <i>
      <x v="167"/>
      <x v="2"/>
      <x/>
      <x v="44"/>
    </i>
    <i>
      <x v="125"/>
      <x v="1"/>
      <x v="2"/>
      <x v="121"/>
    </i>
    <i>
      <x v="16"/>
      <x v="2"/>
      <x v="1"/>
      <x v="33"/>
    </i>
    <i>
      <x v="53"/>
      <x v="2"/>
      <x v="1"/>
      <x v="125"/>
    </i>
    <i>
      <x v="171"/>
      <x v="1"/>
      <x v="1"/>
      <x v="109"/>
    </i>
    <i>
      <x v="127"/>
      <x v="2"/>
      <x/>
      <x v="59"/>
    </i>
    <i>
      <x v="74"/>
      <x v="1"/>
      <x v="2"/>
      <x v="46"/>
    </i>
    <i>
      <x v="128"/>
      <x/>
      <x v="1"/>
      <x v="123"/>
    </i>
    <i>
      <x v="175"/>
      <x v="2"/>
      <x v="2"/>
      <x v="14"/>
    </i>
    <i>
      <x v="129"/>
      <x v="2"/>
      <x v="1"/>
      <x v="38"/>
    </i>
    <i>
      <x v="2"/>
      <x/>
      <x v="1"/>
      <x v="1"/>
    </i>
    <i>
      <x v="8"/>
      <x/>
      <x/>
      <x v="38"/>
    </i>
    <i>
      <x v="77"/>
      <x v="1"/>
      <x v="2"/>
      <x v="47"/>
    </i>
    <i>
      <x v="25"/>
      <x v="2"/>
      <x v="1"/>
      <x v="42"/>
    </i>
    <i>
      <x v="181"/>
      <x v="1"/>
      <x v="1"/>
      <x v="83"/>
    </i>
    <i>
      <x v="13"/>
      <x v="2"/>
      <x v="1"/>
      <x v="60"/>
    </i>
    <i>
      <x v="80"/>
      <x v="1"/>
      <x v="1"/>
      <x v="10"/>
    </i>
    <i>
      <x v="133"/>
      <x v="2"/>
      <x v="2"/>
      <x v="76"/>
    </i>
    <i>
      <x v="185"/>
      <x v="1"/>
      <x v="1"/>
      <x v="6"/>
    </i>
    <i>
      <x v="57"/>
      <x v="1"/>
      <x v="2"/>
      <x v="102"/>
    </i>
    <i>
      <x v="187"/>
      <x/>
      <x v="1"/>
      <x v="104"/>
    </i>
    <i>
      <x v="14"/>
      <x v="1"/>
      <x v="2"/>
      <x v="23"/>
    </i>
    <i>
      <x v="189"/>
      <x v="2"/>
      <x v="2"/>
      <x v="14"/>
    </i>
    <i>
      <x v="136"/>
      <x v="1"/>
      <x/>
      <x v="21"/>
    </i>
    <i>
      <x v="191"/>
      <x v="1"/>
      <x v="1"/>
      <x v="106"/>
    </i>
    <i>
      <x v="137"/>
      <x/>
      <x/>
      <x v="6"/>
    </i>
    <i>
      <x v="81"/>
      <x v="2"/>
      <x v="2"/>
      <x v="55"/>
    </i>
    <i>
      <x v="138"/>
      <x/>
      <x v="2"/>
      <x v="50"/>
    </i>
    <i>
      <x v="195"/>
      <x v="2"/>
      <x/>
      <x v="67"/>
    </i>
    <i>
      <x v="139"/>
      <x/>
      <x/>
      <x v="40"/>
    </i>
    <i>
      <x v="18"/>
      <x v="1"/>
      <x/>
      <x v="117"/>
    </i>
    <i>
      <x v="140"/>
      <x/>
      <x v="2"/>
      <x v="18"/>
    </i>
    <i>
      <x v="199"/>
      <x v="2"/>
      <x v="2"/>
      <x v="72"/>
    </i>
    <i>
      <x v="59"/>
      <x v="1"/>
      <x/>
      <x v="47"/>
    </i>
    <i>
      <x v="60"/>
      <x v="1"/>
      <x/>
      <x v="75"/>
    </i>
  </rowItems>
  <colItems count="1">
    <i/>
  </colItems>
  <dataFields count="1">
    <dataField name="Max Delay Days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F09FCE4-9143-4589-9513-A98E58D00F14}" name="Table8101721" displayName="Table8101721" ref="A11:C14" totalsRowShown="0">
  <autoFilter ref="A11:C14" xr:uid="{4F09FCE4-9143-4589-9513-A98E58D00F14}"/>
  <tableColumns count="3">
    <tableColumn id="1" xr3:uid="{0B43AEF2-A35B-44DD-9369-01EDDC3ECD00}" name="Courier"/>
    <tableColumn id="2" xr3:uid="{307A3EC3-F932-43DD-9EA1-38871DB94FB9}" name="OTIF %" dataDxfId="2"/>
    <tableColumn id="3" xr3:uid="{5B729FA7-292C-48E8-97F9-B236DF0D79D3}" name="Target 80%" dataDxfId="1" dataCellStyle="Percent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2D4570-4F78-4795-9CFB-31058B6F05BB}" name="Table19" displayName="Table19" ref="A11:C14" totalsRowShown="0" headerRowDxfId="3">
  <autoFilter ref="A11:C14" xr:uid="{AC2D4570-4F78-4795-9CFB-31058B6F05BB}"/>
  <tableColumns count="3">
    <tableColumn id="1" xr3:uid="{F49481C2-CF51-4733-BA0C-EF834DB3D5F6}" name="Region" dataDxfId="6"/>
    <tableColumn id="2" xr3:uid="{F3F174AF-61F7-4334-AA06-FAC0C1941127}" name="Return Rate %" dataDxfId="5"/>
    <tableColumn id="3" xr3:uid="{CB3E76F8-D611-4EF8-8F6C-8E3AF91D3618}" name="Target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C9438-FA31-4033-95C9-D4F5FF3C5E69}" name="Table_Shipments" displayName="Table_Shipments" ref="A1:L201" totalsRowShown="0" headerRowDxfId="39" headerRowBorderDxfId="42" tableBorderDxfId="43">
  <autoFilter ref="A1:L201" xr:uid="{E41C9438-FA31-4033-95C9-D4F5FF3C5E69}"/>
  <tableColumns count="12">
    <tableColumn id="1" xr3:uid="{892F2550-BF7D-4EA9-9164-738FAF94F15E}" name="Shipment ID"/>
    <tableColumn id="2" xr3:uid="{4F80BBDA-02B4-4FAE-B368-D4E0067D3656}" name="Courier"/>
    <tableColumn id="3" xr3:uid="{CFCE6CB0-77DE-48BE-91DF-66AAAB09B303}" name="Dispatch Date" dataDxfId="41"/>
    <tableColumn id="4" xr3:uid="{CB3D5EDC-1EC6-46DA-987B-14DEA2F4A815}" name="Delivery Date" dataDxfId="40"/>
    <tableColumn id="5" xr3:uid="{52BEC2E4-343F-48D6-8D18-13BD1D9C8C6F}" name="SLA Target Days"/>
    <tableColumn id="6" xr3:uid="{10E2E0B3-DB01-43C0-B909-C2ACE4F92576}" name="Actual Delivery Days"/>
    <tableColumn id="7" xr3:uid="{C5DDA667-7986-4657-869C-EA30DA876D04}" name="Delay Days"/>
    <tableColumn id="8" xr3:uid="{45D96CAF-CF6F-4A5E-865A-B2CF7FB6BB33}" name="Status"/>
    <tableColumn id="9" xr3:uid="{CAED9D41-96F7-406D-80F5-FF0986B181D1}" name="Region"/>
    <tableColumn id="10" xr3:uid="{69B4CD0E-6911-4EC6-98E4-372F5E3EEAA8}" name="Returned"/>
    <tableColumn id="11" xr3:uid="{E50C157A-CF4A-43E8-B7A3-79E31D4CD234}" name="Breach" dataDxfId="38">
      <calculatedColumnFormula>IF(Table_Shipments[[#This Row],[Actual Delivery Days]]&gt;Table_Shipments[[#This Row],[SLA Target Days]],"Breach","OK")</calculatedColumnFormula>
    </tableColumn>
    <tableColumn id="12" xr3:uid="{F2A87C1C-20D0-4F14-931B-8657F74B23FE}" name="OTIF_Flag">
      <calculatedColumnFormula>IF(Table_Shipments[[#This Row],[Status]]="On-Time",1,0)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EB666-1C8B-41B3-A833-E5672462769F}" name="Table6" displayName="Table6" ref="A3:F8" totalsRowShown="0" headerRowDxfId="30" headerRowBorderDxfId="35">
  <autoFilter ref="A3:F8" xr:uid="{C33EB666-1C8B-41B3-A833-E5672462769F}"/>
  <tableColumns count="6">
    <tableColumn id="1" xr3:uid="{3216D618-D8AE-4A12-96E0-E5869FFFDC0F}" name="Shipment ID" dataDxfId="34"/>
    <tableColumn id="2" xr3:uid="{9FD351DB-0EBD-443E-B674-9B6CE735D9D5}" name="Courier" dataDxfId="33"/>
    <tableColumn id="3" xr3:uid="{9E7CE583-A63F-444D-8BDB-6E03D7A8ED9E}" name="Region"/>
    <tableColumn id="4" xr3:uid="{B1E6F35B-1A7B-49D7-B695-76533388F551}" name="Delivery Date" dataDxfId="32"/>
    <tableColumn id="5" xr3:uid="{519F20D8-89F8-4516-A265-16185F6AEA19}" name="Max Delay Days" dataDxfId="31"/>
    <tableColumn id="6" xr3:uid="{6187232F-9A2D-43D8-83C1-AB6600395FA3}" name="Label" dataDxfId="0">
      <calculatedColumnFormula>A4 &amp; " (" &amp; B4 &amp; ", " &amp; C4 &amp; ")"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489A6E-362F-4B6A-BEA7-488E51C2337A}" name="Table7" displayName="Table7" ref="A1:B10" totalsRowShown="0">
  <autoFilter ref="A1:B10" xr:uid="{AA489A6E-362F-4B6A-BEA7-488E51C2337A}"/>
  <tableColumns count="2">
    <tableColumn id="1" xr3:uid="{9E3C9339-158A-493F-AE59-D9865DA4E70B}" name="Column1" dataDxfId="29"/>
    <tableColumn id="2" xr3:uid="{F0841C95-E198-4C8B-84E8-CFDA7BD5A6D3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0344-67D1-43C7-BCB4-EB8920019E45}">
  <dimension ref="A3:D15"/>
  <sheetViews>
    <sheetView workbookViewId="0">
      <selection activeCell="F19" sqref="F19"/>
    </sheetView>
  </sheetViews>
  <sheetFormatPr defaultRowHeight="14.4" x14ac:dyDescent="0.3"/>
  <cols>
    <col min="1" max="1" width="12" customWidth="1"/>
    <col min="2" max="2" width="9.44140625" customWidth="1"/>
    <col min="3" max="3" width="13" style="7" customWidth="1"/>
    <col min="4" max="4" width="11.44140625" style="11" customWidth="1"/>
    <col min="5" max="5" width="9.109375" customWidth="1"/>
    <col min="6" max="6" width="19.88671875" bestFit="1" customWidth="1"/>
    <col min="7" max="7" width="18.88671875" bestFit="1" customWidth="1"/>
    <col min="8" max="8" width="24.109375" bestFit="1" customWidth="1"/>
    <col min="9" max="9" width="24.6640625" bestFit="1" customWidth="1"/>
    <col min="10" max="10" width="23.6640625" bestFit="1" customWidth="1"/>
  </cols>
  <sheetData>
    <row r="3" spans="1:4" s="3" customFormat="1" x14ac:dyDescent="0.3">
      <c r="A3" s="17" t="s">
        <v>1</v>
      </c>
      <c r="B3" s="3" t="s">
        <v>234</v>
      </c>
    </row>
    <row r="4" spans="1:4" x14ac:dyDescent="0.3">
      <c r="A4" s="5" t="s">
        <v>211</v>
      </c>
      <c r="B4" s="9">
        <v>0.59090909090909094</v>
      </c>
      <c r="C4" s="3"/>
      <c r="D4"/>
    </row>
    <row r="5" spans="1:4" x14ac:dyDescent="0.3">
      <c r="A5" s="5" t="s">
        <v>210</v>
      </c>
      <c r="B5" s="9">
        <v>0.56060606060606055</v>
      </c>
      <c r="C5" s="10"/>
      <c r="D5"/>
    </row>
    <row r="6" spans="1:4" x14ac:dyDescent="0.3">
      <c r="A6" s="5" t="s">
        <v>212</v>
      </c>
      <c r="B6" s="9">
        <v>0.57352941176470584</v>
      </c>
      <c r="C6" s="10"/>
      <c r="D6"/>
    </row>
    <row r="7" spans="1:4" x14ac:dyDescent="0.3">
      <c r="A7" s="5" t="s">
        <v>231</v>
      </c>
      <c r="B7" s="9">
        <v>0.57499999999999996</v>
      </c>
      <c r="C7" s="10"/>
      <c r="D7"/>
    </row>
    <row r="8" spans="1:4" x14ac:dyDescent="0.3">
      <c r="C8"/>
      <c r="D8" s="9"/>
    </row>
    <row r="9" spans="1:4" x14ac:dyDescent="0.3">
      <c r="C9"/>
      <c r="D9" s="9"/>
    </row>
    <row r="10" spans="1:4" x14ac:dyDescent="0.3">
      <c r="A10" s="20" t="s">
        <v>251</v>
      </c>
    </row>
    <row r="11" spans="1:4" x14ac:dyDescent="0.3">
      <c r="A11" s="3" t="s">
        <v>1</v>
      </c>
      <c r="B11" s="18" t="s">
        <v>224</v>
      </c>
      <c r="C11" s="19" t="s">
        <v>250</v>
      </c>
    </row>
    <row r="12" spans="1:4" x14ac:dyDescent="0.3">
      <c r="A12" t="s">
        <v>211</v>
      </c>
      <c r="B12" s="9">
        <v>0.59099999999999997</v>
      </c>
      <c r="C12" s="11">
        <v>0.8</v>
      </c>
      <c r="D12" s="19"/>
    </row>
    <row r="13" spans="1:4" x14ac:dyDescent="0.3">
      <c r="A13" t="s">
        <v>210</v>
      </c>
      <c r="B13" s="9">
        <v>0.56100000000000005</v>
      </c>
      <c r="C13" s="11">
        <v>0.8</v>
      </c>
    </row>
    <row r="14" spans="1:4" x14ac:dyDescent="0.3">
      <c r="A14" t="s">
        <v>212</v>
      </c>
      <c r="B14" s="9">
        <v>0.57399999999999995</v>
      </c>
      <c r="C14" s="11">
        <v>0.8</v>
      </c>
    </row>
    <row r="15" spans="1:4" x14ac:dyDescent="0.3">
      <c r="C15" s="9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C62C-9E5E-4B76-A328-3F70833022C8}">
  <dimension ref="A3:B11"/>
  <sheetViews>
    <sheetView workbookViewId="0">
      <selection activeCell="G29" sqref="G29"/>
    </sheetView>
  </sheetViews>
  <sheetFormatPr defaultRowHeight="14.4" x14ac:dyDescent="0.3"/>
  <cols>
    <col min="1" max="1" width="12.5546875" bestFit="1" customWidth="1"/>
    <col min="2" max="2" width="19.88671875" style="7" bestFit="1" customWidth="1"/>
  </cols>
  <sheetData>
    <row r="3" spans="1:2" x14ac:dyDescent="0.3">
      <c r="A3" s="4" t="s">
        <v>230</v>
      </c>
      <c r="B3" s="7" t="s">
        <v>235</v>
      </c>
    </row>
    <row r="4" spans="1:2" x14ac:dyDescent="0.3">
      <c r="A4" s="5" t="s">
        <v>236</v>
      </c>
      <c r="B4" s="7">
        <v>0.46153846153846156</v>
      </c>
    </row>
    <row r="5" spans="1:2" x14ac:dyDescent="0.3">
      <c r="A5" s="5" t="s">
        <v>237</v>
      </c>
      <c r="B5" s="7">
        <v>0.8571428571428571</v>
      </c>
    </row>
    <row r="6" spans="1:2" x14ac:dyDescent="0.3">
      <c r="A6" s="5" t="s">
        <v>238</v>
      </c>
      <c r="B6" s="7">
        <v>1</v>
      </c>
    </row>
    <row r="7" spans="1:2" x14ac:dyDescent="0.3">
      <c r="A7" s="5" t="s">
        <v>239</v>
      </c>
      <c r="B7" s="7">
        <v>1.2222222222222223</v>
      </c>
    </row>
    <row r="8" spans="1:2" x14ac:dyDescent="0.3">
      <c r="A8" s="5" t="s">
        <v>240</v>
      </c>
      <c r="B8" s="7">
        <v>0.95</v>
      </c>
    </row>
    <row r="9" spans="1:2" x14ac:dyDescent="0.3">
      <c r="A9" s="5" t="s">
        <v>241</v>
      </c>
      <c r="B9" s="7">
        <v>0.69696969696969702</v>
      </c>
    </row>
    <row r="10" spans="1:2" x14ac:dyDescent="0.3">
      <c r="A10" s="5" t="s">
        <v>242</v>
      </c>
      <c r="B10" s="7">
        <v>1.5454545454545454</v>
      </c>
    </row>
    <row r="11" spans="1:2" x14ac:dyDescent="0.3">
      <c r="A11" s="5" t="s">
        <v>231</v>
      </c>
      <c r="B11" s="7">
        <v>0.91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2FB6-1C3B-4853-84EA-5AA95616B628}">
  <dimension ref="A1:C14"/>
  <sheetViews>
    <sheetView workbookViewId="0">
      <selection activeCell="E20" sqref="E20"/>
    </sheetView>
  </sheetViews>
  <sheetFormatPr defaultRowHeight="14.4" x14ac:dyDescent="0.3"/>
  <cols>
    <col min="1" max="1" width="10.77734375" bestFit="1" customWidth="1"/>
    <col min="2" max="2" width="16.5546875" customWidth="1"/>
    <col min="3" max="4" width="12.77734375" bestFit="1" customWidth="1"/>
  </cols>
  <sheetData>
    <row r="1" spans="1:3" x14ac:dyDescent="0.3">
      <c r="A1" s="4" t="s">
        <v>9</v>
      </c>
      <c r="B1" t="s">
        <v>218</v>
      </c>
    </row>
    <row r="3" spans="1:3" x14ac:dyDescent="0.3">
      <c r="A3" s="4" t="s">
        <v>8</v>
      </c>
      <c r="B3" t="s">
        <v>243</v>
      </c>
    </row>
    <row r="4" spans="1:3" x14ac:dyDescent="0.3">
      <c r="A4" s="5" t="s">
        <v>216</v>
      </c>
      <c r="B4" s="9">
        <v>0.33333333333333331</v>
      </c>
    </row>
    <row r="5" spans="1:3" x14ac:dyDescent="0.3">
      <c r="A5" s="5" t="s">
        <v>215</v>
      </c>
      <c r="B5" s="9">
        <v>0.42857142857142855</v>
      </c>
    </row>
    <row r="6" spans="1:3" x14ac:dyDescent="0.3">
      <c r="A6" s="5" t="s">
        <v>217</v>
      </c>
      <c r="B6" s="9">
        <v>0.23809523809523808</v>
      </c>
    </row>
    <row r="7" spans="1:3" x14ac:dyDescent="0.3">
      <c r="A7" s="5" t="s">
        <v>231</v>
      </c>
      <c r="B7" s="8">
        <v>1</v>
      </c>
    </row>
    <row r="10" spans="1:3" x14ac:dyDescent="0.3">
      <c r="A10" s="15" t="s">
        <v>251</v>
      </c>
    </row>
    <row r="11" spans="1:3" s="15" customFormat="1" x14ac:dyDescent="0.3">
      <c r="A11" s="15" t="s">
        <v>8</v>
      </c>
      <c r="B11" s="15" t="s">
        <v>243</v>
      </c>
      <c r="C11" s="15" t="s">
        <v>249</v>
      </c>
    </row>
    <row r="12" spans="1:3" x14ac:dyDescent="0.3">
      <c r="A12" s="5" t="s">
        <v>216</v>
      </c>
      <c r="B12" s="9">
        <v>0.33300000000000002</v>
      </c>
      <c r="C12" s="10">
        <v>0.3</v>
      </c>
    </row>
    <row r="13" spans="1:3" x14ac:dyDescent="0.3">
      <c r="A13" s="5" t="s">
        <v>215</v>
      </c>
      <c r="B13" s="9">
        <v>0.42899999999999999</v>
      </c>
      <c r="C13" s="10">
        <v>0.3</v>
      </c>
    </row>
    <row r="14" spans="1:3" x14ac:dyDescent="0.3">
      <c r="A14" s="5" t="s">
        <v>217</v>
      </c>
      <c r="B14" s="9">
        <v>0.23799999999999999</v>
      </c>
      <c r="C14" s="10">
        <v>0.3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0115-F6F6-4B41-9A50-0A341584078E}">
  <dimension ref="A3:E203"/>
  <sheetViews>
    <sheetView workbookViewId="0">
      <selection activeCell="F29" sqref="F29"/>
    </sheetView>
  </sheetViews>
  <sheetFormatPr defaultRowHeight="14.4" x14ac:dyDescent="0.3"/>
  <cols>
    <col min="1" max="1" width="18.44140625" bestFit="1" customWidth="1"/>
    <col min="2" max="2" width="14.33203125" bestFit="1" customWidth="1"/>
    <col min="3" max="3" width="11.6640625" customWidth="1"/>
    <col min="4" max="5" width="14.33203125" bestFit="1" customWidth="1"/>
  </cols>
  <sheetData>
    <row r="3" spans="1:5" x14ac:dyDescent="0.3">
      <c r="A3" s="4" t="s">
        <v>0</v>
      </c>
      <c r="B3" s="4" t="s">
        <v>1</v>
      </c>
      <c r="C3" s="4" t="s">
        <v>8</v>
      </c>
      <c r="D3" s="4" t="s">
        <v>3</v>
      </c>
      <c r="E3" t="s">
        <v>244</v>
      </c>
    </row>
    <row r="4" spans="1:5" x14ac:dyDescent="0.3">
      <c r="A4" t="s">
        <v>160</v>
      </c>
      <c r="B4" t="s">
        <v>212</v>
      </c>
      <c r="C4" t="s">
        <v>215</v>
      </c>
      <c r="D4" s="1">
        <v>45324</v>
      </c>
      <c r="E4" s="6">
        <v>3</v>
      </c>
    </row>
    <row r="5" spans="1:5" x14ac:dyDescent="0.3">
      <c r="A5" t="s">
        <v>121</v>
      </c>
      <c r="B5" t="s">
        <v>211</v>
      </c>
      <c r="C5" t="s">
        <v>215</v>
      </c>
      <c r="D5" s="1">
        <v>45455</v>
      </c>
      <c r="E5" s="6">
        <v>3</v>
      </c>
    </row>
    <row r="6" spans="1:5" x14ac:dyDescent="0.3">
      <c r="A6" t="s">
        <v>108</v>
      </c>
      <c r="B6" t="s">
        <v>211</v>
      </c>
      <c r="C6" t="s">
        <v>217</v>
      </c>
      <c r="D6" s="1">
        <v>45450</v>
      </c>
      <c r="E6" s="6">
        <v>3</v>
      </c>
    </row>
    <row r="7" spans="1:5" x14ac:dyDescent="0.3">
      <c r="A7" t="s">
        <v>13</v>
      </c>
      <c r="B7" t="s">
        <v>211</v>
      </c>
      <c r="C7" t="s">
        <v>215</v>
      </c>
      <c r="D7" s="1">
        <v>45332</v>
      </c>
      <c r="E7" s="6">
        <v>3</v>
      </c>
    </row>
    <row r="8" spans="1:5" x14ac:dyDescent="0.3">
      <c r="A8" t="s">
        <v>145</v>
      </c>
      <c r="B8" t="s">
        <v>210</v>
      </c>
      <c r="C8" t="s">
        <v>217</v>
      </c>
      <c r="D8" s="1">
        <v>45439</v>
      </c>
      <c r="E8" s="6">
        <v>3</v>
      </c>
    </row>
    <row r="9" spans="1:5" x14ac:dyDescent="0.3">
      <c r="A9" t="s">
        <v>25</v>
      </c>
      <c r="B9" t="s">
        <v>211</v>
      </c>
      <c r="C9" t="s">
        <v>217</v>
      </c>
      <c r="D9" s="1">
        <v>45399</v>
      </c>
      <c r="E9" s="6">
        <v>3</v>
      </c>
    </row>
    <row r="10" spans="1:5" x14ac:dyDescent="0.3">
      <c r="A10" t="s">
        <v>206</v>
      </c>
      <c r="B10" t="s">
        <v>212</v>
      </c>
      <c r="C10" t="s">
        <v>217</v>
      </c>
      <c r="D10" s="1">
        <v>45325</v>
      </c>
      <c r="E10" s="6">
        <v>3</v>
      </c>
    </row>
    <row r="11" spans="1:5" x14ac:dyDescent="0.3">
      <c r="A11" t="s">
        <v>27</v>
      </c>
      <c r="B11" t="s">
        <v>211</v>
      </c>
      <c r="C11" t="s">
        <v>216</v>
      </c>
      <c r="D11" s="1">
        <v>45329</v>
      </c>
      <c r="E11" s="6">
        <v>3</v>
      </c>
    </row>
    <row r="12" spans="1:5" x14ac:dyDescent="0.3">
      <c r="A12" t="s">
        <v>114</v>
      </c>
      <c r="B12" t="s">
        <v>211</v>
      </c>
      <c r="C12" t="s">
        <v>216</v>
      </c>
      <c r="D12" s="1">
        <v>45367</v>
      </c>
      <c r="E12" s="6">
        <v>3</v>
      </c>
    </row>
    <row r="13" spans="1:5" x14ac:dyDescent="0.3">
      <c r="A13" t="s">
        <v>31</v>
      </c>
      <c r="B13" t="s">
        <v>212</v>
      </c>
      <c r="C13" t="s">
        <v>215</v>
      </c>
      <c r="D13" s="1">
        <v>45474</v>
      </c>
      <c r="E13" s="6">
        <v>3</v>
      </c>
    </row>
    <row r="14" spans="1:5" x14ac:dyDescent="0.3">
      <c r="A14" t="s">
        <v>141</v>
      </c>
      <c r="B14" t="s">
        <v>212</v>
      </c>
      <c r="C14" t="s">
        <v>215</v>
      </c>
      <c r="D14" s="1">
        <v>45459</v>
      </c>
      <c r="E14" s="6">
        <v>3</v>
      </c>
    </row>
    <row r="15" spans="1:5" x14ac:dyDescent="0.3">
      <c r="A15" t="s">
        <v>38</v>
      </c>
      <c r="B15" t="s">
        <v>210</v>
      </c>
      <c r="C15" t="s">
        <v>216</v>
      </c>
      <c r="D15" s="1">
        <v>45398</v>
      </c>
      <c r="E15" s="6">
        <v>3</v>
      </c>
    </row>
    <row r="16" spans="1:5" x14ac:dyDescent="0.3">
      <c r="A16" t="s">
        <v>152</v>
      </c>
      <c r="B16" t="s">
        <v>210</v>
      </c>
      <c r="C16" t="s">
        <v>216</v>
      </c>
      <c r="D16" s="1">
        <v>45307</v>
      </c>
      <c r="E16" s="6">
        <v>3</v>
      </c>
    </row>
    <row r="17" spans="1:5" x14ac:dyDescent="0.3">
      <c r="A17" t="s">
        <v>41</v>
      </c>
      <c r="B17" t="s">
        <v>211</v>
      </c>
      <c r="C17" t="s">
        <v>215</v>
      </c>
      <c r="D17" s="1">
        <v>45337</v>
      </c>
      <c r="E17" s="6">
        <v>3</v>
      </c>
    </row>
    <row r="18" spans="1:5" x14ac:dyDescent="0.3">
      <c r="A18" t="s">
        <v>190</v>
      </c>
      <c r="B18" t="s">
        <v>212</v>
      </c>
      <c r="C18" t="s">
        <v>217</v>
      </c>
      <c r="D18" s="1">
        <v>45436</v>
      </c>
      <c r="E18" s="6">
        <v>3</v>
      </c>
    </row>
    <row r="19" spans="1:5" x14ac:dyDescent="0.3">
      <c r="A19" t="s">
        <v>42</v>
      </c>
      <c r="B19" t="s">
        <v>210</v>
      </c>
      <c r="C19" t="s">
        <v>217</v>
      </c>
      <c r="D19" s="1">
        <v>45391</v>
      </c>
      <c r="E19" s="6">
        <v>3</v>
      </c>
    </row>
    <row r="20" spans="1:5" x14ac:dyDescent="0.3">
      <c r="A20" t="s">
        <v>207</v>
      </c>
      <c r="B20" t="s">
        <v>211</v>
      </c>
      <c r="C20" t="s">
        <v>216</v>
      </c>
      <c r="D20" s="1">
        <v>45357</v>
      </c>
      <c r="E20" s="6">
        <v>3</v>
      </c>
    </row>
    <row r="21" spans="1:5" x14ac:dyDescent="0.3">
      <c r="A21" t="s">
        <v>64</v>
      </c>
      <c r="B21" t="s">
        <v>210</v>
      </c>
      <c r="C21" t="s">
        <v>216</v>
      </c>
      <c r="D21" s="1">
        <v>45370</v>
      </c>
      <c r="E21" s="6">
        <v>3</v>
      </c>
    </row>
    <row r="22" spans="1:5" x14ac:dyDescent="0.3">
      <c r="A22" t="s">
        <v>112</v>
      </c>
      <c r="B22" t="s">
        <v>210</v>
      </c>
      <c r="C22" t="s">
        <v>217</v>
      </c>
      <c r="D22" s="1">
        <v>45393</v>
      </c>
      <c r="E22" s="6">
        <v>3</v>
      </c>
    </row>
    <row r="23" spans="1:5" x14ac:dyDescent="0.3">
      <c r="A23" t="s">
        <v>77</v>
      </c>
      <c r="B23" t="s">
        <v>211</v>
      </c>
      <c r="C23" t="s">
        <v>216</v>
      </c>
      <c r="D23" s="1">
        <v>45372</v>
      </c>
      <c r="E23" s="6">
        <v>3</v>
      </c>
    </row>
    <row r="24" spans="1:5" x14ac:dyDescent="0.3">
      <c r="A24" t="s">
        <v>120</v>
      </c>
      <c r="B24" t="s">
        <v>212</v>
      </c>
      <c r="C24" t="s">
        <v>216</v>
      </c>
      <c r="D24" s="1">
        <v>45481</v>
      </c>
      <c r="E24" s="6">
        <v>3</v>
      </c>
    </row>
    <row r="25" spans="1:5" x14ac:dyDescent="0.3">
      <c r="A25" t="s">
        <v>81</v>
      </c>
      <c r="B25" t="s">
        <v>211</v>
      </c>
      <c r="C25" t="s">
        <v>215</v>
      </c>
      <c r="D25" s="1">
        <v>45476</v>
      </c>
      <c r="E25" s="6">
        <v>3</v>
      </c>
    </row>
    <row r="26" spans="1:5" x14ac:dyDescent="0.3">
      <c r="A26" t="s">
        <v>140</v>
      </c>
      <c r="B26" t="s">
        <v>210</v>
      </c>
      <c r="C26" t="s">
        <v>215</v>
      </c>
      <c r="D26" s="1">
        <v>45479</v>
      </c>
      <c r="E26" s="6">
        <v>3</v>
      </c>
    </row>
    <row r="27" spans="1:5" x14ac:dyDescent="0.3">
      <c r="A27" t="s">
        <v>82</v>
      </c>
      <c r="B27" t="s">
        <v>211</v>
      </c>
      <c r="C27" t="s">
        <v>215</v>
      </c>
      <c r="D27" s="1">
        <v>45427</v>
      </c>
      <c r="E27" s="6">
        <v>3</v>
      </c>
    </row>
    <row r="28" spans="1:5" x14ac:dyDescent="0.3">
      <c r="A28" t="s">
        <v>144</v>
      </c>
      <c r="B28" t="s">
        <v>210</v>
      </c>
      <c r="C28" t="s">
        <v>217</v>
      </c>
      <c r="D28" s="1">
        <v>45427</v>
      </c>
      <c r="E28" s="6">
        <v>3</v>
      </c>
    </row>
    <row r="29" spans="1:5" x14ac:dyDescent="0.3">
      <c r="A29" t="s">
        <v>86</v>
      </c>
      <c r="B29" t="s">
        <v>210</v>
      </c>
      <c r="C29" t="s">
        <v>216</v>
      </c>
      <c r="D29" s="1">
        <v>45370</v>
      </c>
      <c r="E29" s="6">
        <v>3</v>
      </c>
    </row>
    <row r="30" spans="1:5" x14ac:dyDescent="0.3">
      <c r="A30" t="s">
        <v>151</v>
      </c>
      <c r="B30" t="s">
        <v>211</v>
      </c>
      <c r="C30" t="s">
        <v>215</v>
      </c>
      <c r="D30" s="1">
        <v>45414</v>
      </c>
      <c r="E30" s="6">
        <v>3</v>
      </c>
    </row>
    <row r="31" spans="1:5" x14ac:dyDescent="0.3">
      <c r="A31" t="s">
        <v>93</v>
      </c>
      <c r="B31" t="s">
        <v>212</v>
      </c>
      <c r="C31" t="s">
        <v>215</v>
      </c>
      <c r="D31" s="1">
        <v>45415</v>
      </c>
      <c r="E31" s="6">
        <v>3</v>
      </c>
    </row>
    <row r="32" spans="1:5" x14ac:dyDescent="0.3">
      <c r="A32" t="s">
        <v>157</v>
      </c>
      <c r="B32" t="s">
        <v>212</v>
      </c>
      <c r="C32" t="s">
        <v>217</v>
      </c>
      <c r="D32" s="1">
        <v>45352</v>
      </c>
      <c r="E32" s="6">
        <v>3</v>
      </c>
    </row>
    <row r="33" spans="1:5" x14ac:dyDescent="0.3">
      <c r="A33" t="s">
        <v>96</v>
      </c>
      <c r="B33" t="s">
        <v>212</v>
      </c>
      <c r="C33" t="s">
        <v>215</v>
      </c>
      <c r="D33" s="1">
        <v>45363</v>
      </c>
      <c r="E33" s="6">
        <v>3</v>
      </c>
    </row>
    <row r="34" spans="1:5" x14ac:dyDescent="0.3">
      <c r="A34" t="s">
        <v>174</v>
      </c>
      <c r="B34" t="s">
        <v>210</v>
      </c>
      <c r="C34" t="s">
        <v>217</v>
      </c>
      <c r="D34" s="1">
        <v>45477</v>
      </c>
      <c r="E34" s="6">
        <v>3</v>
      </c>
    </row>
    <row r="35" spans="1:5" x14ac:dyDescent="0.3">
      <c r="A35" t="s">
        <v>97</v>
      </c>
      <c r="B35" t="s">
        <v>211</v>
      </c>
      <c r="C35" t="s">
        <v>216</v>
      </c>
      <c r="D35" s="1">
        <v>45451</v>
      </c>
      <c r="E35" s="6">
        <v>3</v>
      </c>
    </row>
    <row r="36" spans="1:5" x14ac:dyDescent="0.3">
      <c r="A36" t="s">
        <v>192</v>
      </c>
      <c r="B36" t="s">
        <v>210</v>
      </c>
      <c r="C36" t="s">
        <v>216</v>
      </c>
      <c r="D36" s="1">
        <v>45400</v>
      </c>
      <c r="E36" s="6">
        <v>3</v>
      </c>
    </row>
    <row r="37" spans="1:5" x14ac:dyDescent="0.3">
      <c r="A37" t="s">
        <v>100</v>
      </c>
      <c r="B37" t="s">
        <v>212</v>
      </c>
      <c r="C37" t="s">
        <v>216</v>
      </c>
      <c r="D37" s="1">
        <v>45409</v>
      </c>
      <c r="E37" s="6">
        <v>3</v>
      </c>
    </row>
    <row r="38" spans="1:5" x14ac:dyDescent="0.3">
      <c r="A38" t="s">
        <v>103</v>
      </c>
      <c r="B38" t="s">
        <v>210</v>
      </c>
      <c r="C38" t="s">
        <v>217</v>
      </c>
      <c r="D38" s="1">
        <v>45410</v>
      </c>
      <c r="E38" s="6">
        <v>3</v>
      </c>
    </row>
    <row r="39" spans="1:5" x14ac:dyDescent="0.3">
      <c r="A39" t="s">
        <v>208</v>
      </c>
      <c r="B39" t="s">
        <v>210</v>
      </c>
      <c r="C39" t="s">
        <v>216</v>
      </c>
      <c r="D39" s="1">
        <v>45394</v>
      </c>
      <c r="E39" s="6">
        <v>3</v>
      </c>
    </row>
    <row r="40" spans="1:5" x14ac:dyDescent="0.3">
      <c r="A40" t="s">
        <v>16</v>
      </c>
      <c r="B40" t="s">
        <v>211</v>
      </c>
      <c r="C40" t="s">
        <v>217</v>
      </c>
      <c r="D40" s="1">
        <v>45466</v>
      </c>
      <c r="E40" s="6">
        <v>2</v>
      </c>
    </row>
    <row r="41" spans="1:5" x14ac:dyDescent="0.3">
      <c r="A41" t="s">
        <v>193</v>
      </c>
      <c r="B41" t="s">
        <v>210</v>
      </c>
      <c r="C41" t="s">
        <v>217</v>
      </c>
      <c r="D41" s="1">
        <v>45340</v>
      </c>
      <c r="E41" s="6">
        <v>2</v>
      </c>
    </row>
    <row r="42" spans="1:5" x14ac:dyDescent="0.3">
      <c r="A42" t="s">
        <v>183</v>
      </c>
      <c r="B42" t="s">
        <v>211</v>
      </c>
      <c r="C42" t="s">
        <v>215</v>
      </c>
      <c r="D42" s="1">
        <v>45414</v>
      </c>
      <c r="E42" s="6">
        <v>2</v>
      </c>
    </row>
    <row r="43" spans="1:5" x14ac:dyDescent="0.3">
      <c r="A43" t="s">
        <v>101</v>
      </c>
      <c r="B43" t="s">
        <v>210</v>
      </c>
      <c r="C43" t="s">
        <v>216</v>
      </c>
      <c r="D43" s="1">
        <v>45371</v>
      </c>
      <c r="E43" s="6">
        <v>2</v>
      </c>
    </row>
    <row r="44" spans="1:5" x14ac:dyDescent="0.3">
      <c r="A44" t="s">
        <v>14</v>
      </c>
      <c r="B44" t="s">
        <v>211</v>
      </c>
      <c r="C44" t="s">
        <v>216</v>
      </c>
      <c r="D44" s="1">
        <v>45457</v>
      </c>
      <c r="E44" s="6">
        <v>2</v>
      </c>
    </row>
    <row r="45" spans="1:5" x14ac:dyDescent="0.3">
      <c r="A45" t="s">
        <v>102</v>
      </c>
      <c r="B45" t="s">
        <v>210</v>
      </c>
      <c r="C45" t="s">
        <v>215</v>
      </c>
      <c r="D45" s="1">
        <v>45345</v>
      </c>
      <c r="E45" s="6">
        <v>2</v>
      </c>
    </row>
    <row r="46" spans="1:5" x14ac:dyDescent="0.3">
      <c r="A46" t="s">
        <v>172</v>
      </c>
      <c r="B46" t="s">
        <v>212</v>
      </c>
      <c r="C46" t="s">
        <v>217</v>
      </c>
      <c r="D46" s="1">
        <v>45419</v>
      </c>
      <c r="E46" s="6">
        <v>2</v>
      </c>
    </row>
    <row r="47" spans="1:5" x14ac:dyDescent="0.3">
      <c r="A47" t="s">
        <v>21</v>
      </c>
      <c r="B47" t="s">
        <v>212</v>
      </c>
      <c r="C47" t="s">
        <v>216</v>
      </c>
      <c r="D47" s="1">
        <v>45331</v>
      </c>
      <c r="E47" s="6">
        <v>2</v>
      </c>
    </row>
    <row r="48" spans="1:5" x14ac:dyDescent="0.3">
      <c r="A48" t="s">
        <v>187</v>
      </c>
      <c r="B48" t="s">
        <v>212</v>
      </c>
      <c r="C48" t="s">
        <v>216</v>
      </c>
      <c r="D48" s="1">
        <v>45440</v>
      </c>
      <c r="E48" s="6">
        <v>2</v>
      </c>
    </row>
    <row r="49" spans="1:5" x14ac:dyDescent="0.3">
      <c r="A49" t="s">
        <v>45</v>
      </c>
      <c r="B49" t="s">
        <v>211</v>
      </c>
      <c r="C49" t="s">
        <v>217</v>
      </c>
      <c r="D49" s="1">
        <v>45314</v>
      </c>
      <c r="E49" s="6">
        <v>2</v>
      </c>
    </row>
    <row r="50" spans="1:5" x14ac:dyDescent="0.3">
      <c r="A50" t="s">
        <v>142</v>
      </c>
      <c r="B50" t="s">
        <v>210</v>
      </c>
      <c r="C50" t="s">
        <v>216</v>
      </c>
      <c r="D50" s="1">
        <v>45373</v>
      </c>
      <c r="E50" s="6">
        <v>2</v>
      </c>
    </row>
    <row r="51" spans="1:5" x14ac:dyDescent="0.3">
      <c r="A51" t="s">
        <v>47</v>
      </c>
      <c r="B51" t="s">
        <v>212</v>
      </c>
      <c r="C51" t="s">
        <v>215</v>
      </c>
      <c r="D51" s="1">
        <v>45382</v>
      </c>
      <c r="E51" s="6">
        <v>2</v>
      </c>
    </row>
    <row r="52" spans="1:5" x14ac:dyDescent="0.3">
      <c r="A52" t="s">
        <v>159</v>
      </c>
      <c r="B52" t="s">
        <v>212</v>
      </c>
      <c r="C52" t="s">
        <v>215</v>
      </c>
      <c r="D52" s="1">
        <v>45416</v>
      </c>
      <c r="E52" s="6">
        <v>2</v>
      </c>
    </row>
    <row r="53" spans="1:5" x14ac:dyDescent="0.3">
      <c r="A53" t="s">
        <v>51</v>
      </c>
      <c r="B53" t="s">
        <v>210</v>
      </c>
      <c r="C53" t="s">
        <v>215</v>
      </c>
      <c r="D53" s="1">
        <v>45359</v>
      </c>
      <c r="E53" s="6">
        <v>2</v>
      </c>
    </row>
    <row r="54" spans="1:5" x14ac:dyDescent="0.3">
      <c r="A54" t="s">
        <v>161</v>
      </c>
      <c r="B54" t="s">
        <v>212</v>
      </c>
      <c r="C54" t="s">
        <v>215</v>
      </c>
      <c r="D54" s="1">
        <v>45306</v>
      </c>
      <c r="E54" s="6">
        <v>2</v>
      </c>
    </row>
    <row r="55" spans="1:5" x14ac:dyDescent="0.3">
      <c r="A55" t="s">
        <v>58</v>
      </c>
      <c r="B55" t="s">
        <v>212</v>
      </c>
      <c r="C55" t="s">
        <v>215</v>
      </c>
      <c r="D55" s="1">
        <v>45428</v>
      </c>
      <c r="E55" s="6">
        <v>2</v>
      </c>
    </row>
    <row r="56" spans="1:5" x14ac:dyDescent="0.3">
      <c r="A56" t="s">
        <v>180</v>
      </c>
      <c r="B56" t="s">
        <v>212</v>
      </c>
      <c r="C56" t="s">
        <v>217</v>
      </c>
      <c r="D56" s="1">
        <v>45432</v>
      </c>
      <c r="E56" s="6">
        <v>2</v>
      </c>
    </row>
    <row r="57" spans="1:5" x14ac:dyDescent="0.3">
      <c r="A57" t="s">
        <v>126</v>
      </c>
      <c r="B57" t="s">
        <v>212</v>
      </c>
      <c r="C57" t="s">
        <v>215</v>
      </c>
      <c r="D57" s="1">
        <v>45469</v>
      </c>
      <c r="E57" s="6">
        <v>2</v>
      </c>
    </row>
    <row r="58" spans="1:5" x14ac:dyDescent="0.3">
      <c r="A58" t="s">
        <v>184</v>
      </c>
      <c r="B58" t="s">
        <v>211</v>
      </c>
      <c r="C58" t="s">
        <v>215</v>
      </c>
      <c r="D58" s="1">
        <v>45404</v>
      </c>
      <c r="E58" s="6">
        <v>2</v>
      </c>
    </row>
    <row r="59" spans="1:5" x14ac:dyDescent="0.3">
      <c r="A59" t="s">
        <v>130</v>
      </c>
      <c r="B59" t="s">
        <v>211</v>
      </c>
      <c r="C59" t="s">
        <v>217</v>
      </c>
      <c r="D59" s="1">
        <v>45338</v>
      </c>
      <c r="E59" s="6">
        <v>2</v>
      </c>
    </row>
    <row r="60" spans="1:5" x14ac:dyDescent="0.3">
      <c r="A60" t="s">
        <v>189</v>
      </c>
      <c r="B60" t="s">
        <v>212</v>
      </c>
      <c r="C60" t="s">
        <v>216</v>
      </c>
      <c r="D60" s="1">
        <v>45417</v>
      </c>
      <c r="E60" s="6">
        <v>2</v>
      </c>
    </row>
    <row r="61" spans="1:5" x14ac:dyDescent="0.3">
      <c r="A61" t="s">
        <v>136</v>
      </c>
      <c r="B61" t="s">
        <v>212</v>
      </c>
      <c r="C61" t="s">
        <v>215</v>
      </c>
      <c r="D61" s="1">
        <v>45421</v>
      </c>
      <c r="E61" s="6">
        <v>2</v>
      </c>
    </row>
    <row r="62" spans="1:5" x14ac:dyDescent="0.3">
      <c r="A62" t="s">
        <v>203</v>
      </c>
      <c r="B62" t="s">
        <v>212</v>
      </c>
      <c r="C62" t="s">
        <v>217</v>
      </c>
      <c r="D62" s="1">
        <v>45407</v>
      </c>
      <c r="E62" s="6">
        <v>2</v>
      </c>
    </row>
    <row r="63" spans="1:5" x14ac:dyDescent="0.3">
      <c r="A63" t="s">
        <v>65</v>
      </c>
      <c r="B63" t="s">
        <v>212</v>
      </c>
      <c r="C63" t="s">
        <v>217</v>
      </c>
      <c r="D63" s="1">
        <v>45318</v>
      </c>
      <c r="E63" s="6">
        <v>2</v>
      </c>
    </row>
    <row r="64" spans="1:5" x14ac:dyDescent="0.3">
      <c r="A64" t="s">
        <v>68</v>
      </c>
      <c r="B64" t="s">
        <v>212</v>
      </c>
      <c r="C64" t="s">
        <v>216</v>
      </c>
      <c r="D64" s="1">
        <v>45393</v>
      </c>
      <c r="E64" s="6">
        <v>2</v>
      </c>
    </row>
    <row r="65" spans="1:5" x14ac:dyDescent="0.3">
      <c r="A65" t="s">
        <v>66</v>
      </c>
      <c r="B65" t="s">
        <v>212</v>
      </c>
      <c r="C65" t="s">
        <v>215</v>
      </c>
      <c r="D65" s="1">
        <v>45353</v>
      </c>
      <c r="E65" s="6">
        <v>1</v>
      </c>
    </row>
    <row r="66" spans="1:5" x14ac:dyDescent="0.3">
      <c r="A66" t="s">
        <v>179</v>
      </c>
      <c r="B66" t="s">
        <v>210</v>
      </c>
      <c r="C66" t="s">
        <v>216</v>
      </c>
      <c r="D66" s="1">
        <v>45420</v>
      </c>
      <c r="E66" s="6">
        <v>1</v>
      </c>
    </row>
    <row r="67" spans="1:5" x14ac:dyDescent="0.3">
      <c r="A67" t="s">
        <v>20</v>
      </c>
      <c r="B67" t="s">
        <v>210</v>
      </c>
      <c r="C67" t="s">
        <v>216</v>
      </c>
      <c r="D67" s="1">
        <v>45445</v>
      </c>
      <c r="E67" s="6">
        <v>1</v>
      </c>
    </row>
    <row r="68" spans="1:5" x14ac:dyDescent="0.3">
      <c r="A68" t="s">
        <v>15</v>
      </c>
      <c r="B68" t="s">
        <v>211</v>
      </c>
      <c r="C68" t="s">
        <v>215</v>
      </c>
      <c r="D68" s="1">
        <v>45341</v>
      </c>
      <c r="E68" s="6">
        <v>1</v>
      </c>
    </row>
    <row r="69" spans="1:5" x14ac:dyDescent="0.3">
      <c r="A69" t="s">
        <v>107</v>
      </c>
      <c r="B69" t="s">
        <v>210</v>
      </c>
      <c r="C69" t="s">
        <v>217</v>
      </c>
      <c r="D69" s="1">
        <v>45477</v>
      </c>
      <c r="E69" s="6">
        <v>1</v>
      </c>
    </row>
    <row r="70" spans="1:5" x14ac:dyDescent="0.3">
      <c r="A70" t="s">
        <v>110</v>
      </c>
      <c r="B70" t="s">
        <v>211</v>
      </c>
      <c r="C70" t="s">
        <v>216</v>
      </c>
      <c r="D70" s="1">
        <v>45472</v>
      </c>
      <c r="E70" s="6">
        <v>1</v>
      </c>
    </row>
    <row r="71" spans="1:5" x14ac:dyDescent="0.3">
      <c r="A71" t="s">
        <v>36</v>
      </c>
      <c r="B71" t="s">
        <v>211</v>
      </c>
      <c r="C71" t="s">
        <v>216</v>
      </c>
      <c r="D71" s="1">
        <v>45357</v>
      </c>
      <c r="E71" s="6">
        <v>1</v>
      </c>
    </row>
    <row r="72" spans="1:5" x14ac:dyDescent="0.3">
      <c r="A72" t="s">
        <v>43</v>
      </c>
      <c r="B72" t="s">
        <v>210</v>
      </c>
      <c r="C72" t="s">
        <v>215</v>
      </c>
      <c r="D72" s="1">
        <v>45446</v>
      </c>
      <c r="E72" s="6">
        <v>1</v>
      </c>
    </row>
    <row r="73" spans="1:5" x14ac:dyDescent="0.3">
      <c r="A73" t="s">
        <v>155</v>
      </c>
      <c r="B73" t="s">
        <v>211</v>
      </c>
      <c r="C73" t="s">
        <v>217</v>
      </c>
      <c r="D73" s="1">
        <v>45410</v>
      </c>
      <c r="E73" s="6">
        <v>1</v>
      </c>
    </row>
    <row r="74" spans="1:5" x14ac:dyDescent="0.3">
      <c r="A74" t="s">
        <v>133</v>
      </c>
      <c r="B74" t="s">
        <v>210</v>
      </c>
      <c r="C74" t="s">
        <v>215</v>
      </c>
      <c r="D74" s="1">
        <v>45458</v>
      </c>
      <c r="E74" s="6">
        <v>1</v>
      </c>
    </row>
    <row r="75" spans="1:5" x14ac:dyDescent="0.3">
      <c r="A75" t="s">
        <v>22</v>
      </c>
      <c r="B75" t="s">
        <v>211</v>
      </c>
      <c r="C75" t="s">
        <v>215</v>
      </c>
      <c r="D75" s="1">
        <v>45385</v>
      </c>
      <c r="E75" s="6">
        <v>1</v>
      </c>
    </row>
    <row r="76" spans="1:5" x14ac:dyDescent="0.3">
      <c r="A76" t="s">
        <v>165</v>
      </c>
      <c r="B76" t="s">
        <v>212</v>
      </c>
      <c r="C76" t="s">
        <v>215</v>
      </c>
      <c r="D76" s="1">
        <v>45352</v>
      </c>
      <c r="E76" s="6">
        <v>1</v>
      </c>
    </row>
    <row r="77" spans="1:5" x14ac:dyDescent="0.3">
      <c r="A77" t="s">
        <v>105</v>
      </c>
      <c r="B77" t="s">
        <v>212</v>
      </c>
      <c r="C77" t="s">
        <v>217</v>
      </c>
      <c r="D77" s="1">
        <v>45298</v>
      </c>
      <c r="E77" s="6">
        <v>1</v>
      </c>
    </row>
    <row r="78" spans="1:5" x14ac:dyDescent="0.3">
      <c r="A78" t="s">
        <v>166</v>
      </c>
      <c r="B78" t="s">
        <v>210</v>
      </c>
      <c r="C78" t="s">
        <v>217</v>
      </c>
      <c r="D78" s="1">
        <v>45439</v>
      </c>
      <c r="E78" s="6">
        <v>1</v>
      </c>
    </row>
    <row r="79" spans="1:5" x14ac:dyDescent="0.3">
      <c r="A79" t="s">
        <v>19</v>
      </c>
      <c r="B79" t="s">
        <v>211</v>
      </c>
      <c r="C79" t="s">
        <v>216</v>
      </c>
      <c r="D79" s="1">
        <v>45402</v>
      </c>
      <c r="E79" s="6">
        <v>1</v>
      </c>
    </row>
    <row r="80" spans="1:5" x14ac:dyDescent="0.3">
      <c r="A80" t="s">
        <v>169</v>
      </c>
      <c r="B80" t="s">
        <v>210</v>
      </c>
      <c r="C80" t="s">
        <v>215</v>
      </c>
      <c r="D80" s="1">
        <v>45381</v>
      </c>
      <c r="E80" s="6">
        <v>1</v>
      </c>
    </row>
    <row r="81" spans="1:5" x14ac:dyDescent="0.3">
      <c r="A81" t="s">
        <v>37</v>
      </c>
      <c r="B81" t="s">
        <v>210</v>
      </c>
      <c r="C81" t="s">
        <v>215</v>
      </c>
      <c r="D81" s="1">
        <v>45311</v>
      </c>
      <c r="E81" s="6">
        <v>1</v>
      </c>
    </row>
    <row r="82" spans="1:5" x14ac:dyDescent="0.3">
      <c r="A82" t="s">
        <v>170</v>
      </c>
      <c r="B82" t="s">
        <v>210</v>
      </c>
      <c r="C82" t="s">
        <v>217</v>
      </c>
      <c r="D82" s="1">
        <v>45413</v>
      </c>
      <c r="E82" s="6">
        <v>1</v>
      </c>
    </row>
    <row r="83" spans="1:5" x14ac:dyDescent="0.3">
      <c r="A83" t="s">
        <v>123</v>
      </c>
      <c r="B83" t="s">
        <v>211</v>
      </c>
      <c r="C83" t="s">
        <v>215</v>
      </c>
      <c r="D83" s="1">
        <v>45476</v>
      </c>
      <c r="E83" s="6">
        <v>1</v>
      </c>
    </row>
    <row r="84" spans="1:5" x14ac:dyDescent="0.3">
      <c r="A84" t="s">
        <v>49</v>
      </c>
      <c r="B84" t="s">
        <v>210</v>
      </c>
      <c r="C84" t="s">
        <v>215</v>
      </c>
      <c r="D84" s="1">
        <v>45299</v>
      </c>
      <c r="E84" s="6">
        <v>1</v>
      </c>
    </row>
    <row r="85" spans="1:5" x14ac:dyDescent="0.3">
      <c r="A85" t="s">
        <v>34</v>
      </c>
      <c r="B85" t="s">
        <v>210</v>
      </c>
      <c r="C85" t="s">
        <v>216</v>
      </c>
      <c r="D85" s="1">
        <v>45452</v>
      </c>
      <c r="E85" s="6">
        <v>1</v>
      </c>
    </row>
    <row r="86" spans="1:5" x14ac:dyDescent="0.3">
      <c r="A86" t="s">
        <v>76</v>
      </c>
      <c r="B86" t="s">
        <v>212</v>
      </c>
      <c r="C86" t="s">
        <v>215</v>
      </c>
      <c r="D86" s="1">
        <v>45415</v>
      </c>
      <c r="E86" s="6">
        <v>1</v>
      </c>
    </row>
    <row r="87" spans="1:5" x14ac:dyDescent="0.3">
      <c r="A87" t="s">
        <v>106</v>
      </c>
      <c r="B87" t="s">
        <v>211</v>
      </c>
      <c r="C87" t="s">
        <v>217</v>
      </c>
      <c r="D87" s="1">
        <v>45365</v>
      </c>
      <c r="E87" s="6">
        <v>1</v>
      </c>
    </row>
    <row r="88" spans="1:5" x14ac:dyDescent="0.3">
      <c r="A88" t="s">
        <v>109</v>
      </c>
      <c r="B88" t="s">
        <v>212</v>
      </c>
      <c r="C88" t="s">
        <v>216</v>
      </c>
      <c r="D88" s="1">
        <v>45373</v>
      </c>
      <c r="E88" s="6">
        <v>1</v>
      </c>
    </row>
    <row r="89" spans="1:5" x14ac:dyDescent="0.3">
      <c r="A89" t="s">
        <v>158</v>
      </c>
      <c r="B89" t="s">
        <v>210</v>
      </c>
      <c r="C89" t="s">
        <v>216</v>
      </c>
      <c r="D89" s="1">
        <v>45336</v>
      </c>
      <c r="E89" s="6">
        <v>0</v>
      </c>
    </row>
    <row r="90" spans="1:5" x14ac:dyDescent="0.3">
      <c r="A90" t="s">
        <v>88</v>
      </c>
      <c r="B90" t="s">
        <v>212</v>
      </c>
      <c r="C90" t="s">
        <v>215</v>
      </c>
      <c r="D90" s="1">
        <v>45335</v>
      </c>
      <c r="E90" s="6">
        <v>0</v>
      </c>
    </row>
    <row r="91" spans="1:5" x14ac:dyDescent="0.3">
      <c r="A91" t="s">
        <v>40</v>
      </c>
      <c r="B91" t="s">
        <v>210</v>
      </c>
      <c r="C91" t="s">
        <v>217</v>
      </c>
      <c r="D91" s="1">
        <v>45467</v>
      </c>
      <c r="E91" s="6">
        <v>0</v>
      </c>
    </row>
    <row r="92" spans="1:5" x14ac:dyDescent="0.3">
      <c r="A92" t="s">
        <v>44</v>
      </c>
      <c r="B92" t="s">
        <v>211</v>
      </c>
      <c r="C92" t="s">
        <v>216</v>
      </c>
      <c r="D92" s="1">
        <v>45347</v>
      </c>
      <c r="E92" s="6">
        <v>0</v>
      </c>
    </row>
    <row r="93" spans="1:5" x14ac:dyDescent="0.3">
      <c r="A93" t="s">
        <v>92</v>
      </c>
      <c r="B93" t="s">
        <v>212</v>
      </c>
      <c r="C93" t="s">
        <v>216</v>
      </c>
      <c r="D93" s="1">
        <v>45340</v>
      </c>
      <c r="E93" s="6">
        <v>0</v>
      </c>
    </row>
    <row r="94" spans="1:5" x14ac:dyDescent="0.3">
      <c r="A94" t="s">
        <v>29</v>
      </c>
      <c r="B94" t="s">
        <v>212</v>
      </c>
      <c r="C94" t="s">
        <v>217</v>
      </c>
      <c r="D94" s="1">
        <v>45345</v>
      </c>
      <c r="E94" s="6">
        <v>0</v>
      </c>
    </row>
    <row r="95" spans="1:5" x14ac:dyDescent="0.3">
      <c r="A95" t="s">
        <v>39</v>
      </c>
      <c r="B95" t="s">
        <v>210</v>
      </c>
      <c r="C95" t="s">
        <v>217</v>
      </c>
      <c r="D95" s="1">
        <v>45417</v>
      </c>
      <c r="E95" s="6">
        <v>0</v>
      </c>
    </row>
    <row r="96" spans="1:5" x14ac:dyDescent="0.3">
      <c r="A96" t="s">
        <v>98</v>
      </c>
      <c r="B96" t="s">
        <v>210</v>
      </c>
      <c r="C96" t="s">
        <v>217</v>
      </c>
      <c r="D96" s="1">
        <v>45432</v>
      </c>
      <c r="E96" s="6">
        <v>0</v>
      </c>
    </row>
    <row r="97" spans="1:5" x14ac:dyDescent="0.3">
      <c r="A97" t="s">
        <v>182</v>
      </c>
      <c r="B97" t="s">
        <v>211</v>
      </c>
      <c r="C97" t="s">
        <v>217</v>
      </c>
      <c r="D97" s="1">
        <v>45296</v>
      </c>
      <c r="E97" s="6">
        <v>0</v>
      </c>
    </row>
    <row r="98" spans="1:5" x14ac:dyDescent="0.3">
      <c r="A98" t="s">
        <v>99</v>
      </c>
      <c r="B98" t="s">
        <v>210</v>
      </c>
      <c r="C98" t="s">
        <v>215</v>
      </c>
      <c r="D98" s="1">
        <v>45414</v>
      </c>
      <c r="E98" s="6">
        <v>0</v>
      </c>
    </row>
    <row r="99" spans="1:5" x14ac:dyDescent="0.3">
      <c r="A99" t="s">
        <v>198</v>
      </c>
      <c r="B99" t="s">
        <v>211</v>
      </c>
      <c r="C99" t="s">
        <v>216</v>
      </c>
      <c r="D99" s="1">
        <v>45434</v>
      </c>
      <c r="E99" s="6">
        <v>0</v>
      </c>
    </row>
    <row r="100" spans="1:5" x14ac:dyDescent="0.3">
      <c r="A100" t="s">
        <v>46</v>
      </c>
      <c r="B100" t="s">
        <v>210</v>
      </c>
      <c r="C100" t="s">
        <v>216</v>
      </c>
      <c r="D100" s="1">
        <v>45458</v>
      </c>
      <c r="E100" s="6">
        <v>0</v>
      </c>
    </row>
    <row r="101" spans="1:5" x14ac:dyDescent="0.3">
      <c r="A101" t="s">
        <v>154</v>
      </c>
      <c r="B101" t="s">
        <v>212</v>
      </c>
      <c r="C101" t="s">
        <v>216</v>
      </c>
      <c r="D101" s="1">
        <v>45474</v>
      </c>
      <c r="E101" s="6">
        <v>0</v>
      </c>
    </row>
    <row r="102" spans="1:5" x14ac:dyDescent="0.3">
      <c r="A102" t="s">
        <v>30</v>
      </c>
      <c r="B102" t="s">
        <v>210</v>
      </c>
      <c r="C102" t="s">
        <v>215</v>
      </c>
      <c r="D102" s="1">
        <v>45423</v>
      </c>
      <c r="E102" s="6">
        <v>0</v>
      </c>
    </row>
    <row r="103" spans="1:5" x14ac:dyDescent="0.3">
      <c r="A103" t="s">
        <v>162</v>
      </c>
      <c r="B103" t="s">
        <v>211</v>
      </c>
      <c r="C103" t="s">
        <v>215</v>
      </c>
      <c r="D103" s="1">
        <v>45461</v>
      </c>
      <c r="E103" s="6">
        <v>0</v>
      </c>
    </row>
    <row r="104" spans="1:5" x14ac:dyDescent="0.3">
      <c r="A104" t="s">
        <v>48</v>
      </c>
      <c r="B104" t="s">
        <v>211</v>
      </c>
      <c r="C104" t="s">
        <v>217</v>
      </c>
      <c r="D104" s="1">
        <v>45318</v>
      </c>
      <c r="E104" s="6">
        <v>0</v>
      </c>
    </row>
    <row r="105" spans="1:5" x14ac:dyDescent="0.3">
      <c r="A105" t="s">
        <v>79</v>
      </c>
      <c r="B105" t="s">
        <v>211</v>
      </c>
      <c r="C105" t="s">
        <v>216</v>
      </c>
      <c r="D105" s="1">
        <v>45419</v>
      </c>
      <c r="E105" s="6">
        <v>0</v>
      </c>
    </row>
    <row r="106" spans="1:5" x14ac:dyDescent="0.3">
      <c r="A106" t="s">
        <v>17</v>
      </c>
      <c r="B106" t="s">
        <v>211</v>
      </c>
      <c r="C106" t="s">
        <v>215</v>
      </c>
      <c r="D106" s="1">
        <v>45367</v>
      </c>
      <c r="E106" s="6">
        <v>0</v>
      </c>
    </row>
    <row r="107" spans="1:5" x14ac:dyDescent="0.3">
      <c r="A107" t="s">
        <v>178</v>
      </c>
      <c r="B107" t="s">
        <v>212</v>
      </c>
      <c r="C107" t="s">
        <v>216</v>
      </c>
      <c r="D107" s="1">
        <v>45460</v>
      </c>
      <c r="E107" s="6">
        <v>0</v>
      </c>
    </row>
    <row r="108" spans="1:5" x14ac:dyDescent="0.3">
      <c r="A108" t="s">
        <v>104</v>
      </c>
      <c r="B108" t="s">
        <v>212</v>
      </c>
      <c r="C108" t="s">
        <v>215</v>
      </c>
      <c r="D108" s="1">
        <v>45426</v>
      </c>
      <c r="E108" s="6">
        <v>0</v>
      </c>
    </row>
    <row r="109" spans="1:5" x14ac:dyDescent="0.3">
      <c r="A109" t="s">
        <v>186</v>
      </c>
      <c r="B109" t="s">
        <v>211</v>
      </c>
      <c r="C109" t="s">
        <v>217</v>
      </c>
      <c r="D109" s="1">
        <v>45388</v>
      </c>
      <c r="E109" s="6">
        <v>0</v>
      </c>
    </row>
    <row r="110" spans="1:5" x14ac:dyDescent="0.3">
      <c r="A110" t="s">
        <v>50</v>
      </c>
      <c r="B110" t="s">
        <v>211</v>
      </c>
      <c r="C110" t="s">
        <v>217</v>
      </c>
      <c r="D110" s="1">
        <v>45343</v>
      </c>
      <c r="E110" s="6">
        <v>0</v>
      </c>
    </row>
    <row r="111" spans="1:5" x14ac:dyDescent="0.3">
      <c r="A111" t="s">
        <v>194</v>
      </c>
      <c r="B111" t="s">
        <v>211</v>
      </c>
      <c r="C111" t="s">
        <v>217</v>
      </c>
      <c r="D111" s="1">
        <v>45328</v>
      </c>
      <c r="E111" s="6">
        <v>0</v>
      </c>
    </row>
    <row r="112" spans="1:5" x14ac:dyDescent="0.3">
      <c r="A112" t="s">
        <v>32</v>
      </c>
      <c r="B112" t="s">
        <v>212</v>
      </c>
      <c r="C112" t="s">
        <v>215</v>
      </c>
      <c r="D112" s="1">
        <v>45318</v>
      </c>
      <c r="E112" s="6">
        <v>0</v>
      </c>
    </row>
    <row r="113" spans="1:5" x14ac:dyDescent="0.3">
      <c r="A113" t="s">
        <v>202</v>
      </c>
      <c r="B113" t="s">
        <v>211</v>
      </c>
      <c r="C113" t="s">
        <v>216</v>
      </c>
      <c r="D113" s="1">
        <v>45464</v>
      </c>
      <c r="E113" s="6">
        <v>0</v>
      </c>
    </row>
    <row r="114" spans="1:5" x14ac:dyDescent="0.3">
      <c r="A114" t="s">
        <v>52</v>
      </c>
      <c r="B114" t="s">
        <v>210</v>
      </c>
      <c r="C114" t="s">
        <v>217</v>
      </c>
      <c r="D114" s="1">
        <v>45420</v>
      </c>
      <c r="E114" s="6">
        <v>0</v>
      </c>
    </row>
    <row r="115" spans="1:5" x14ac:dyDescent="0.3">
      <c r="A115" t="s">
        <v>95</v>
      </c>
      <c r="B115" t="s">
        <v>211</v>
      </c>
      <c r="C115" t="s">
        <v>215</v>
      </c>
      <c r="D115" s="1">
        <v>45366</v>
      </c>
      <c r="E115" s="6">
        <v>0</v>
      </c>
    </row>
    <row r="116" spans="1:5" x14ac:dyDescent="0.3">
      <c r="A116" t="s">
        <v>53</v>
      </c>
      <c r="B116" t="s">
        <v>211</v>
      </c>
      <c r="C116" t="s">
        <v>215</v>
      </c>
      <c r="D116" s="1">
        <v>45333</v>
      </c>
      <c r="E116" s="6">
        <v>0</v>
      </c>
    </row>
    <row r="117" spans="1:5" x14ac:dyDescent="0.3">
      <c r="A117" t="s">
        <v>156</v>
      </c>
      <c r="B117" t="s">
        <v>210</v>
      </c>
      <c r="C117" t="s">
        <v>216</v>
      </c>
      <c r="D117" s="1">
        <v>45297</v>
      </c>
      <c r="E117" s="6">
        <v>0</v>
      </c>
    </row>
    <row r="118" spans="1:5" x14ac:dyDescent="0.3">
      <c r="A118" t="s">
        <v>10</v>
      </c>
      <c r="B118" t="s">
        <v>210</v>
      </c>
      <c r="C118" t="s">
        <v>215</v>
      </c>
      <c r="D118" s="1">
        <v>45456</v>
      </c>
      <c r="E118" s="6">
        <v>0</v>
      </c>
    </row>
    <row r="119" spans="1:5" x14ac:dyDescent="0.3">
      <c r="A119" t="s">
        <v>74</v>
      </c>
      <c r="B119" t="s">
        <v>212</v>
      </c>
      <c r="C119" t="s">
        <v>216</v>
      </c>
      <c r="D119" s="1">
        <v>45410</v>
      </c>
      <c r="E119" s="6">
        <v>0</v>
      </c>
    </row>
    <row r="120" spans="1:5" x14ac:dyDescent="0.3">
      <c r="A120" t="s">
        <v>54</v>
      </c>
      <c r="B120" t="s">
        <v>212</v>
      </c>
      <c r="C120" t="s">
        <v>217</v>
      </c>
      <c r="D120" s="1">
        <v>45420</v>
      </c>
      <c r="E120" s="6">
        <v>0</v>
      </c>
    </row>
    <row r="121" spans="1:5" x14ac:dyDescent="0.3">
      <c r="A121" t="s">
        <v>164</v>
      </c>
      <c r="B121" t="s">
        <v>212</v>
      </c>
      <c r="C121" t="s">
        <v>217</v>
      </c>
      <c r="D121" s="1">
        <v>45388</v>
      </c>
      <c r="E121" s="6">
        <v>0</v>
      </c>
    </row>
    <row r="122" spans="1:5" x14ac:dyDescent="0.3">
      <c r="A122" t="s">
        <v>111</v>
      </c>
      <c r="B122" t="s">
        <v>212</v>
      </c>
      <c r="C122" t="s">
        <v>217</v>
      </c>
      <c r="D122" s="1">
        <v>45403</v>
      </c>
      <c r="E122" s="6">
        <v>0</v>
      </c>
    </row>
    <row r="123" spans="1:5" x14ac:dyDescent="0.3">
      <c r="A123" t="s">
        <v>168</v>
      </c>
      <c r="B123" t="s">
        <v>212</v>
      </c>
      <c r="C123" t="s">
        <v>216</v>
      </c>
      <c r="D123" s="1">
        <v>45433</v>
      </c>
      <c r="E123" s="6">
        <v>0</v>
      </c>
    </row>
    <row r="124" spans="1:5" x14ac:dyDescent="0.3">
      <c r="A124" t="s">
        <v>55</v>
      </c>
      <c r="B124" t="s">
        <v>211</v>
      </c>
      <c r="C124" t="s">
        <v>216</v>
      </c>
      <c r="D124" s="1">
        <v>45313</v>
      </c>
      <c r="E124" s="6">
        <v>0</v>
      </c>
    </row>
    <row r="125" spans="1:5" x14ac:dyDescent="0.3">
      <c r="A125" t="s">
        <v>80</v>
      </c>
      <c r="B125" t="s">
        <v>211</v>
      </c>
      <c r="C125" t="s">
        <v>215</v>
      </c>
      <c r="D125" s="1">
        <v>45468</v>
      </c>
      <c r="E125" s="6">
        <v>0</v>
      </c>
    </row>
    <row r="126" spans="1:5" x14ac:dyDescent="0.3">
      <c r="A126" t="s">
        <v>113</v>
      </c>
      <c r="B126" t="s">
        <v>210</v>
      </c>
      <c r="C126" t="s">
        <v>215</v>
      </c>
      <c r="D126" s="1">
        <v>45409</v>
      </c>
      <c r="E126" s="6">
        <v>0</v>
      </c>
    </row>
    <row r="127" spans="1:5" x14ac:dyDescent="0.3">
      <c r="A127" t="s">
        <v>176</v>
      </c>
      <c r="B127" t="s">
        <v>210</v>
      </c>
      <c r="C127" t="s">
        <v>216</v>
      </c>
      <c r="D127" s="1">
        <v>45421</v>
      </c>
      <c r="E127" s="6">
        <v>0</v>
      </c>
    </row>
    <row r="128" spans="1:5" x14ac:dyDescent="0.3">
      <c r="A128" t="s">
        <v>56</v>
      </c>
      <c r="B128" t="s">
        <v>211</v>
      </c>
      <c r="C128" t="s">
        <v>215</v>
      </c>
      <c r="D128" s="1">
        <v>45420</v>
      </c>
      <c r="E128" s="6">
        <v>0</v>
      </c>
    </row>
    <row r="129" spans="1:5" x14ac:dyDescent="0.3">
      <c r="A129" t="s">
        <v>83</v>
      </c>
      <c r="B129" t="s">
        <v>210</v>
      </c>
      <c r="C129" t="s">
        <v>217</v>
      </c>
      <c r="D129" s="1">
        <v>45425</v>
      </c>
      <c r="E129" s="6">
        <v>0</v>
      </c>
    </row>
    <row r="130" spans="1:5" x14ac:dyDescent="0.3">
      <c r="A130" t="s">
        <v>115</v>
      </c>
      <c r="B130" t="s">
        <v>210</v>
      </c>
      <c r="C130" t="s">
        <v>217</v>
      </c>
      <c r="D130" s="1">
        <v>45296</v>
      </c>
      <c r="E130" s="6">
        <v>0</v>
      </c>
    </row>
    <row r="131" spans="1:5" x14ac:dyDescent="0.3">
      <c r="A131" t="s">
        <v>85</v>
      </c>
      <c r="B131" t="s">
        <v>212</v>
      </c>
      <c r="C131" t="s">
        <v>217</v>
      </c>
      <c r="D131" s="1">
        <v>45424</v>
      </c>
      <c r="E131" s="6">
        <v>0</v>
      </c>
    </row>
    <row r="132" spans="1:5" x14ac:dyDescent="0.3">
      <c r="A132" t="s">
        <v>116</v>
      </c>
      <c r="B132" t="s">
        <v>212</v>
      </c>
      <c r="C132" t="s">
        <v>217</v>
      </c>
      <c r="D132" s="1">
        <v>45477</v>
      </c>
      <c r="E132" s="6">
        <v>0</v>
      </c>
    </row>
    <row r="133" spans="1:5" x14ac:dyDescent="0.3">
      <c r="A133" t="s">
        <v>188</v>
      </c>
      <c r="B133" t="s">
        <v>211</v>
      </c>
      <c r="C133" t="s">
        <v>216</v>
      </c>
      <c r="D133" s="1">
        <v>45363</v>
      </c>
      <c r="E133" s="6">
        <v>0</v>
      </c>
    </row>
    <row r="134" spans="1:5" x14ac:dyDescent="0.3">
      <c r="A134" t="s">
        <v>117</v>
      </c>
      <c r="B134" t="s">
        <v>210</v>
      </c>
      <c r="C134" t="s">
        <v>216</v>
      </c>
      <c r="D134" s="1">
        <v>45347</v>
      </c>
      <c r="E134" s="6">
        <v>0</v>
      </c>
    </row>
    <row r="135" spans="1:5" x14ac:dyDescent="0.3">
      <c r="A135" t="s">
        <v>89</v>
      </c>
      <c r="B135" t="s">
        <v>211</v>
      </c>
      <c r="C135" t="s">
        <v>215</v>
      </c>
      <c r="D135" s="1">
        <v>45376</v>
      </c>
      <c r="E135" s="6">
        <v>0</v>
      </c>
    </row>
    <row r="136" spans="1:5" x14ac:dyDescent="0.3">
      <c r="A136" t="s">
        <v>118</v>
      </c>
      <c r="B136" t="s">
        <v>211</v>
      </c>
      <c r="C136" t="s">
        <v>215</v>
      </c>
      <c r="D136" s="1">
        <v>45437</v>
      </c>
      <c r="E136" s="6">
        <v>0</v>
      </c>
    </row>
    <row r="137" spans="1:5" x14ac:dyDescent="0.3">
      <c r="A137" t="s">
        <v>196</v>
      </c>
      <c r="B137" t="s">
        <v>212</v>
      </c>
      <c r="C137" t="s">
        <v>215</v>
      </c>
      <c r="D137" s="1">
        <v>45385</v>
      </c>
      <c r="E137" s="6">
        <v>0</v>
      </c>
    </row>
    <row r="138" spans="1:5" x14ac:dyDescent="0.3">
      <c r="A138" t="s">
        <v>119</v>
      </c>
      <c r="B138" t="s">
        <v>212</v>
      </c>
      <c r="C138" t="s">
        <v>215</v>
      </c>
      <c r="D138" s="1">
        <v>45436</v>
      </c>
      <c r="E138" s="6">
        <v>0</v>
      </c>
    </row>
    <row r="139" spans="1:5" x14ac:dyDescent="0.3">
      <c r="A139" t="s">
        <v>200</v>
      </c>
      <c r="B139" t="s">
        <v>210</v>
      </c>
      <c r="C139" t="s">
        <v>216</v>
      </c>
      <c r="D139" s="1">
        <v>45456</v>
      </c>
      <c r="E139" s="6">
        <v>0</v>
      </c>
    </row>
    <row r="140" spans="1:5" x14ac:dyDescent="0.3">
      <c r="A140" t="s">
        <v>57</v>
      </c>
      <c r="B140" t="s">
        <v>210</v>
      </c>
      <c r="C140" t="s">
        <v>217</v>
      </c>
      <c r="D140" s="1">
        <v>45325</v>
      </c>
      <c r="E140" s="6">
        <v>0</v>
      </c>
    </row>
    <row r="141" spans="1:5" x14ac:dyDescent="0.3">
      <c r="A141" t="s">
        <v>204</v>
      </c>
      <c r="B141" t="s">
        <v>211</v>
      </c>
      <c r="C141" t="s">
        <v>217</v>
      </c>
      <c r="D141" s="1">
        <v>45458</v>
      </c>
      <c r="E141" s="6">
        <v>0</v>
      </c>
    </row>
    <row r="142" spans="1:5" x14ac:dyDescent="0.3">
      <c r="A142" t="s">
        <v>33</v>
      </c>
      <c r="B142" t="s">
        <v>210</v>
      </c>
      <c r="C142" t="s">
        <v>217</v>
      </c>
      <c r="D142" s="1">
        <v>45353</v>
      </c>
      <c r="E142" s="6">
        <v>0</v>
      </c>
    </row>
    <row r="143" spans="1:5" x14ac:dyDescent="0.3">
      <c r="A143" t="s">
        <v>94</v>
      </c>
      <c r="B143" t="s">
        <v>211</v>
      </c>
      <c r="C143" t="s">
        <v>217</v>
      </c>
      <c r="D143" s="1">
        <v>45321</v>
      </c>
      <c r="E143" s="6">
        <v>0</v>
      </c>
    </row>
    <row r="144" spans="1:5" x14ac:dyDescent="0.3">
      <c r="A144" t="s">
        <v>122</v>
      </c>
      <c r="B144" t="s">
        <v>211</v>
      </c>
      <c r="C144" t="s">
        <v>215</v>
      </c>
      <c r="D144" s="1">
        <v>45305</v>
      </c>
      <c r="E144" s="6">
        <v>0</v>
      </c>
    </row>
    <row r="145" spans="1:5" x14ac:dyDescent="0.3">
      <c r="A145" t="s">
        <v>153</v>
      </c>
      <c r="B145" t="s">
        <v>211</v>
      </c>
      <c r="C145" t="s">
        <v>215</v>
      </c>
      <c r="D145" s="1">
        <v>45468</v>
      </c>
      <c r="E145" s="6">
        <v>0</v>
      </c>
    </row>
    <row r="146" spans="1:5" x14ac:dyDescent="0.3">
      <c r="A146" t="s">
        <v>59</v>
      </c>
      <c r="B146" t="s">
        <v>210</v>
      </c>
      <c r="C146" t="s">
        <v>217</v>
      </c>
      <c r="D146" s="1">
        <v>45363</v>
      </c>
      <c r="E146" s="6">
        <v>0</v>
      </c>
    </row>
    <row r="147" spans="1:5" x14ac:dyDescent="0.3">
      <c r="A147" t="s">
        <v>71</v>
      </c>
      <c r="B147" t="s">
        <v>211</v>
      </c>
      <c r="C147" t="s">
        <v>215</v>
      </c>
      <c r="D147" s="1">
        <v>45345</v>
      </c>
      <c r="E147" s="6">
        <v>0</v>
      </c>
    </row>
    <row r="148" spans="1:5" x14ac:dyDescent="0.3">
      <c r="A148" t="s">
        <v>124</v>
      </c>
      <c r="B148" t="s">
        <v>212</v>
      </c>
      <c r="C148" t="s">
        <v>216</v>
      </c>
      <c r="D148" s="1">
        <v>45385</v>
      </c>
      <c r="E148" s="6">
        <v>0</v>
      </c>
    </row>
    <row r="149" spans="1:5" x14ac:dyDescent="0.3">
      <c r="A149" t="s">
        <v>72</v>
      </c>
      <c r="B149" t="s">
        <v>212</v>
      </c>
      <c r="C149" t="s">
        <v>216</v>
      </c>
      <c r="D149" s="1">
        <v>45444</v>
      </c>
      <c r="E149" s="6">
        <v>0</v>
      </c>
    </row>
    <row r="150" spans="1:5" x14ac:dyDescent="0.3">
      <c r="A150" t="s">
        <v>125</v>
      </c>
      <c r="B150" t="s">
        <v>212</v>
      </c>
      <c r="C150" t="s">
        <v>216</v>
      </c>
      <c r="D150" s="1">
        <v>45414</v>
      </c>
      <c r="E150" s="6">
        <v>0</v>
      </c>
    </row>
    <row r="151" spans="1:5" x14ac:dyDescent="0.3">
      <c r="A151" t="s">
        <v>73</v>
      </c>
      <c r="B151" t="s">
        <v>211</v>
      </c>
      <c r="C151" t="s">
        <v>215</v>
      </c>
      <c r="D151" s="1">
        <v>45404</v>
      </c>
      <c r="E151" s="6">
        <v>0</v>
      </c>
    </row>
    <row r="152" spans="1:5" x14ac:dyDescent="0.3">
      <c r="A152" t="s">
        <v>60</v>
      </c>
      <c r="B152" t="s">
        <v>211</v>
      </c>
      <c r="C152" t="s">
        <v>217</v>
      </c>
      <c r="D152" s="1">
        <v>45422</v>
      </c>
      <c r="E152" s="6">
        <v>0</v>
      </c>
    </row>
    <row r="153" spans="1:5" x14ac:dyDescent="0.3">
      <c r="A153" t="s">
        <v>75</v>
      </c>
      <c r="B153" t="s">
        <v>212</v>
      </c>
      <c r="C153" t="s">
        <v>215</v>
      </c>
      <c r="D153" s="1">
        <v>45302</v>
      </c>
      <c r="E153" s="6">
        <v>0</v>
      </c>
    </row>
    <row r="154" spans="1:5" x14ac:dyDescent="0.3">
      <c r="A154" t="s">
        <v>127</v>
      </c>
      <c r="B154" t="s">
        <v>211</v>
      </c>
      <c r="C154" t="s">
        <v>217</v>
      </c>
      <c r="D154" s="1">
        <v>45350</v>
      </c>
      <c r="E154" s="6">
        <v>0</v>
      </c>
    </row>
    <row r="155" spans="1:5" x14ac:dyDescent="0.3">
      <c r="A155" t="s">
        <v>163</v>
      </c>
      <c r="B155" t="s">
        <v>211</v>
      </c>
      <c r="C155" t="s">
        <v>215</v>
      </c>
      <c r="D155" s="1">
        <v>45354</v>
      </c>
      <c r="E155" s="6">
        <v>0</v>
      </c>
    </row>
    <row r="156" spans="1:5" x14ac:dyDescent="0.3">
      <c r="A156" t="s">
        <v>128</v>
      </c>
      <c r="B156" t="s">
        <v>212</v>
      </c>
      <c r="C156" t="s">
        <v>215</v>
      </c>
      <c r="D156" s="1">
        <v>45432</v>
      </c>
      <c r="E156" s="6">
        <v>0</v>
      </c>
    </row>
    <row r="157" spans="1:5" x14ac:dyDescent="0.3">
      <c r="A157" t="s">
        <v>11</v>
      </c>
      <c r="B157" t="s">
        <v>210</v>
      </c>
      <c r="C157" t="s">
        <v>215</v>
      </c>
      <c r="D157" s="1">
        <v>45317</v>
      </c>
      <c r="E157" s="6">
        <v>0</v>
      </c>
    </row>
    <row r="158" spans="1:5" x14ac:dyDescent="0.3">
      <c r="A158" t="s">
        <v>129</v>
      </c>
      <c r="B158" t="s">
        <v>211</v>
      </c>
      <c r="C158" t="s">
        <v>216</v>
      </c>
      <c r="D158" s="1">
        <v>45463</v>
      </c>
      <c r="E158" s="6">
        <v>0</v>
      </c>
    </row>
    <row r="159" spans="1:5" x14ac:dyDescent="0.3">
      <c r="A159" t="s">
        <v>167</v>
      </c>
      <c r="B159" t="s">
        <v>212</v>
      </c>
      <c r="C159" t="s">
        <v>216</v>
      </c>
      <c r="D159" s="1">
        <v>45381</v>
      </c>
      <c r="E159" s="6">
        <v>0</v>
      </c>
    </row>
    <row r="160" spans="1:5" x14ac:dyDescent="0.3">
      <c r="A160" t="s">
        <v>61</v>
      </c>
      <c r="B160" t="s">
        <v>210</v>
      </c>
      <c r="C160" t="s">
        <v>217</v>
      </c>
      <c r="D160" s="1">
        <v>45469</v>
      </c>
      <c r="E160" s="6">
        <v>0</v>
      </c>
    </row>
    <row r="161" spans="1:5" x14ac:dyDescent="0.3">
      <c r="A161" t="s">
        <v>78</v>
      </c>
      <c r="B161" t="s">
        <v>212</v>
      </c>
      <c r="C161" t="s">
        <v>216</v>
      </c>
      <c r="D161" s="1">
        <v>45462</v>
      </c>
      <c r="E161" s="6">
        <v>0</v>
      </c>
    </row>
    <row r="162" spans="1:5" x14ac:dyDescent="0.3">
      <c r="A162" t="s">
        <v>131</v>
      </c>
      <c r="B162" t="s">
        <v>210</v>
      </c>
      <c r="C162" t="s">
        <v>217</v>
      </c>
      <c r="D162" s="1">
        <v>45424</v>
      </c>
      <c r="E162" s="6">
        <v>0</v>
      </c>
    </row>
    <row r="163" spans="1:5" x14ac:dyDescent="0.3">
      <c r="A163" t="s">
        <v>171</v>
      </c>
      <c r="B163" t="s">
        <v>211</v>
      </c>
      <c r="C163" t="s">
        <v>216</v>
      </c>
      <c r="D163" s="1">
        <v>45419</v>
      </c>
      <c r="E163" s="6">
        <v>0</v>
      </c>
    </row>
    <row r="164" spans="1:5" x14ac:dyDescent="0.3">
      <c r="A164" t="s">
        <v>132</v>
      </c>
      <c r="B164" t="s">
        <v>212</v>
      </c>
      <c r="C164" t="s">
        <v>217</v>
      </c>
      <c r="D164" s="1">
        <v>45344</v>
      </c>
      <c r="E164" s="6">
        <v>0</v>
      </c>
    </row>
    <row r="165" spans="1:5" x14ac:dyDescent="0.3">
      <c r="A165" t="s">
        <v>173</v>
      </c>
      <c r="B165" t="s">
        <v>211</v>
      </c>
      <c r="C165" t="s">
        <v>216</v>
      </c>
      <c r="D165" s="1">
        <v>45295</v>
      </c>
      <c r="E165" s="6">
        <v>0</v>
      </c>
    </row>
    <row r="166" spans="1:5" x14ac:dyDescent="0.3">
      <c r="A166" t="s">
        <v>62</v>
      </c>
      <c r="B166" t="s">
        <v>210</v>
      </c>
      <c r="C166" t="s">
        <v>215</v>
      </c>
      <c r="D166" s="1">
        <v>45379</v>
      </c>
      <c r="E166" s="6">
        <v>0</v>
      </c>
    </row>
    <row r="167" spans="1:5" x14ac:dyDescent="0.3">
      <c r="A167" t="s">
        <v>175</v>
      </c>
      <c r="B167" t="s">
        <v>212</v>
      </c>
      <c r="C167" t="s">
        <v>216</v>
      </c>
      <c r="D167" s="1">
        <v>45319</v>
      </c>
      <c r="E167" s="6">
        <v>0</v>
      </c>
    </row>
    <row r="168" spans="1:5" x14ac:dyDescent="0.3">
      <c r="A168" t="s">
        <v>134</v>
      </c>
      <c r="B168" t="s">
        <v>212</v>
      </c>
      <c r="C168" t="s">
        <v>215</v>
      </c>
      <c r="D168" s="1">
        <v>45444</v>
      </c>
      <c r="E168" s="6">
        <v>0</v>
      </c>
    </row>
    <row r="169" spans="1:5" x14ac:dyDescent="0.3">
      <c r="A169" t="s">
        <v>177</v>
      </c>
      <c r="B169" t="s">
        <v>212</v>
      </c>
      <c r="C169" t="s">
        <v>216</v>
      </c>
      <c r="D169" s="1">
        <v>45360</v>
      </c>
      <c r="E169" s="6">
        <v>0</v>
      </c>
    </row>
    <row r="170" spans="1:5" x14ac:dyDescent="0.3">
      <c r="A170" t="s">
        <v>135</v>
      </c>
      <c r="B170" t="s">
        <v>210</v>
      </c>
      <c r="C170" t="s">
        <v>217</v>
      </c>
      <c r="D170" s="1">
        <v>45472</v>
      </c>
      <c r="E170" s="6">
        <v>0</v>
      </c>
    </row>
    <row r="171" spans="1:5" x14ac:dyDescent="0.3">
      <c r="A171" t="s">
        <v>26</v>
      </c>
      <c r="B171" t="s">
        <v>212</v>
      </c>
      <c r="C171" t="s">
        <v>215</v>
      </c>
      <c r="D171" s="1">
        <v>45343</v>
      </c>
      <c r="E171" s="6">
        <v>0</v>
      </c>
    </row>
    <row r="172" spans="1:5" x14ac:dyDescent="0.3">
      <c r="A172" t="s">
        <v>63</v>
      </c>
      <c r="B172" t="s">
        <v>212</v>
      </c>
      <c r="C172" t="s">
        <v>215</v>
      </c>
      <c r="D172" s="1">
        <v>45477</v>
      </c>
      <c r="E172" s="6">
        <v>0</v>
      </c>
    </row>
    <row r="173" spans="1:5" x14ac:dyDescent="0.3">
      <c r="A173" t="s">
        <v>181</v>
      </c>
      <c r="B173" t="s">
        <v>210</v>
      </c>
      <c r="C173" t="s">
        <v>215</v>
      </c>
      <c r="D173" s="1">
        <v>45457</v>
      </c>
      <c r="E173" s="6">
        <v>0</v>
      </c>
    </row>
    <row r="174" spans="1:5" x14ac:dyDescent="0.3">
      <c r="A174" t="s">
        <v>137</v>
      </c>
      <c r="B174" t="s">
        <v>212</v>
      </c>
      <c r="C174" t="s">
        <v>216</v>
      </c>
      <c r="D174" s="1">
        <v>45382</v>
      </c>
      <c r="E174" s="6">
        <v>0</v>
      </c>
    </row>
    <row r="175" spans="1:5" x14ac:dyDescent="0.3">
      <c r="A175" t="s">
        <v>84</v>
      </c>
      <c r="B175" t="s">
        <v>210</v>
      </c>
      <c r="C175" t="s">
        <v>217</v>
      </c>
      <c r="D175" s="1">
        <v>45364</v>
      </c>
      <c r="E175" s="6">
        <v>0</v>
      </c>
    </row>
    <row r="176" spans="1:5" x14ac:dyDescent="0.3">
      <c r="A176" t="s">
        <v>138</v>
      </c>
      <c r="B176" t="s">
        <v>211</v>
      </c>
      <c r="C176" t="s">
        <v>215</v>
      </c>
      <c r="D176" s="1">
        <v>45475</v>
      </c>
      <c r="E176" s="6">
        <v>0</v>
      </c>
    </row>
    <row r="177" spans="1:5" x14ac:dyDescent="0.3">
      <c r="A177" t="s">
        <v>185</v>
      </c>
      <c r="B177" t="s">
        <v>212</v>
      </c>
      <c r="C177" t="s">
        <v>217</v>
      </c>
      <c r="D177" s="1">
        <v>45315</v>
      </c>
      <c r="E177" s="6">
        <v>0</v>
      </c>
    </row>
    <row r="178" spans="1:5" x14ac:dyDescent="0.3">
      <c r="A178" t="s">
        <v>139</v>
      </c>
      <c r="B178" t="s">
        <v>212</v>
      </c>
      <c r="C178" t="s">
        <v>215</v>
      </c>
      <c r="D178" s="1">
        <v>45351</v>
      </c>
      <c r="E178" s="6">
        <v>0</v>
      </c>
    </row>
    <row r="179" spans="1:5" x14ac:dyDescent="0.3">
      <c r="A179" t="s">
        <v>12</v>
      </c>
      <c r="B179" t="s">
        <v>211</v>
      </c>
      <c r="C179" t="s">
        <v>215</v>
      </c>
      <c r="D179" s="1">
        <v>45296</v>
      </c>
      <c r="E179" s="6">
        <v>0</v>
      </c>
    </row>
    <row r="180" spans="1:5" x14ac:dyDescent="0.3">
      <c r="A180" t="s">
        <v>18</v>
      </c>
      <c r="B180" t="s">
        <v>211</v>
      </c>
      <c r="C180" t="s">
        <v>216</v>
      </c>
      <c r="D180" s="1">
        <v>45351</v>
      </c>
      <c r="E180" s="6">
        <v>0</v>
      </c>
    </row>
    <row r="181" spans="1:5" x14ac:dyDescent="0.3">
      <c r="A181" t="s">
        <v>87</v>
      </c>
      <c r="B181" t="s">
        <v>210</v>
      </c>
      <c r="C181" t="s">
        <v>217</v>
      </c>
      <c r="D181" s="1">
        <v>45365</v>
      </c>
      <c r="E181" s="6">
        <v>0</v>
      </c>
    </row>
    <row r="182" spans="1:5" x14ac:dyDescent="0.3">
      <c r="A182" t="s">
        <v>35</v>
      </c>
      <c r="B182" t="s">
        <v>212</v>
      </c>
      <c r="C182" t="s">
        <v>215</v>
      </c>
      <c r="D182" s="1">
        <v>45357</v>
      </c>
      <c r="E182" s="6">
        <v>0</v>
      </c>
    </row>
    <row r="183" spans="1:5" x14ac:dyDescent="0.3">
      <c r="A183" t="s">
        <v>191</v>
      </c>
      <c r="B183" t="s">
        <v>210</v>
      </c>
      <c r="C183" t="s">
        <v>215</v>
      </c>
      <c r="D183" s="1">
        <v>45420</v>
      </c>
      <c r="E183" s="6">
        <v>0</v>
      </c>
    </row>
    <row r="184" spans="1:5" x14ac:dyDescent="0.3">
      <c r="A184" t="s">
        <v>23</v>
      </c>
      <c r="B184" t="s">
        <v>212</v>
      </c>
      <c r="C184" t="s">
        <v>215</v>
      </c>
      <c r="D184" s="1">
        <v>45383</v>
      </c>
      <c r="E184" s="6">
        <v>0</v>
      </c>
    </row>
    <row r="185" spans="1:5" x14ac:dyDescent="0.3">
      <c r="A185" t="s">
        <v>90</v>
      </c>
      <c r="B185" t="s">
        <v>210</v>
      </c>
      <c r="C185" t="s">
        <v>215</v>
      </c>
      <c r="D185" s="1">
        <v>45308</v>
      </c>
      <c r="E185" s="6">
        <v>0</v>
      </c>
    </row>
    <row r="186" spans="1:5" x14ac:dyDescent="0.3">
      <c r="A186" t="s">
        <v>143</v>
      </c>
      <c r="B186" t="s">
        <v>212</v>
      </c>
      <c r="C186" t="s">
        <v>217</v>
      </c>
      <c r="D186" s="1">
        <v>45412</v>
      </c>
      <c r="E186" s="6">
        <v>0</v>
      </c>
    </row>
    <row r="187" spans="1:5" x14ac:dyDescent="0.3">
      <c r="A187" t="s">
        <v>195</v>
      </c>
      <c r="B187" t="s">
        <v>210</v>
      </c>
      <c r="C187" t="s">
        <v>215</v>
      </c>
      <c r="D187" s="1">
        <v>45304</v>
      </c>
      <c r="E187" s="6">
        <v>0</v>
      </c>
    </row>
    <row r="188" spans="1:5" x14ac:dyDescent="0.3">
      <c r="A188" t="s">
        <v>67</v>
      </c>
      <c r="B188" t="s">
        <v>210</v>
      </c>
      <c r="C188" t="s">
        <v>217</v>
      </c>
      <c r="D188" s="1">
        <v>45447</v>
      </c>
      <c r="E188" s="6">
        <v>0</v>
      </c>
    </row>
    <row r="189" spans="1:5" x14ac:dyDescent="0.3">
      <c r="A189" t="s">
        <v>197</v>
      </c>
      <c r="B189" t="s">
        <v>211</v>
      </c>
      <c r="C189" t="s">
        <v>215</v>
      </c>
      <c r="D189" s="1">
        <v>45451</v>
      </c>
      <c r="E189" s="6">
        <v>0</v>
      </c>
    </row>
    <row r="190" spans="1:5" x14ac:dyDescent="0.3">
      <c r="A190" t="s">
        <v>24</v>
      </c>
      <c r="B190" t="s">
        <v>210</v>
      </c>
      <c r="C190" t="s">
        <v>217</v>
      </c>
      <c r="D190" s="1">
        <v>45329</v>
      </c>
      <c r="E190" s="6">
        <v>0</v>
      </c>
    </row>
    <row r="191" spans="1:5" x14ac:dyDescent="0.3">
      <c r="A191" t="s">
        <v>199</v>
      </c>
      <c r="B191" t="s">
        <v>212</v>
      </c>
      <c r="C191" t="s">
        <v>217</v>
      </c>
      <c r="D191" s="1">
        <v>45315</v>
      </c>
      <c r="E191" s="6">
        <v>0</v>
      </c>
    </row>
    <row r="192" spans="1:5" x14ac:dyDescent="0.3">
      <c r="A192" t="s">
        <v>146</v>
      </c>
      <c r="B192" t="s">
        <v>210</v>
      </c>
      <c r="C192" t="s">
        <v>216</v>
      </c>
      <c r="D192" s="1">
        <v>45325</v>
      </c>
      <c r="E192" s="6">
        <v>0</v>
      </c>
    </row>
    <row r="193" spans="1:5" x14ac:dyDescent="0.3">
      <c r="A193" t="s">
        <v>201</v>
      </c>
      <c r="B193" t="s">
        <v>210</v>
      </c>
      <c r="C193" t="s">
        <v>215</v>
      </c>
      <c r="D193" s="1">
        <v>45453</v>
      </c>
      <c r="E193" s="6">
        <v>0</v>
      </c>
    </row>
    <row r="194" spans="1:5" x14ac:dyDescent="0.3">
      <c r="A194" t="s">
        <v>147</v>
      </c>
      <c r="B194" t="s">
        <v>211</v>
      </c>
      <c r="C194" t="s">
        <v>216</v>
      </c>
      <c r="D194" s="1">
        <v>45304</v>
      </c>
      <c r="E194" s="6">
        <v>0</v>
      </c>
    </row>
    <row r="195" spans="1:5" x14ac:dyDescent="0.3">
      <c r="A195" t="s">
        <v>91</v>
      </c>
      <c r="B195" t="s">
        <v>212</v>
      </c>
      <c r="C195" t="s">
        <v>217</v>
      </c>
      <c r="D195" s="1">
        <v>45375</v>
      </c>
      <c r="E195" s="6">
        <v>0</v>
      </c>
    </row>
    <row r="196" spans="1:5" x14ac:dyDescent="0.3">
      <c r="A196" t="s">
        <v>148</v>
      </c>
      <c r="B196" t="s">
        <v>211</v>
      </c>
      <c r="C196" t="s">
        <v>217</v>
      </c>
      <c r="D196" s="1">
        <v>45369</v>
      </c>
      <c r="E196" s="6">
        <v>0</v>
      </c>
    </row>
    <row r="197" spans="1:5" x14ac:dyDescent="0.3">
      <c r="A197" t="s">
        <v>205</v>
      </c>
      <c r="B197" t="s">
        <v>212</v>
      </c>
      <c r="C197" t="s">
        <v>216</v>
      </c>
      <c r="D197" s="1">
        <v>45399</v>
      </c>
      <c r="E197" s="6">
        <v>0</v>
      </c>
    </row>
    <row r="198" spans="1:5" x14ac:dyDescent="0.3">
      <c r="A198" t="s">
        <v>149</v>
      </c>
      <c r="B198" t="s">
        <v>211</v>
      </c>
      <c r="C198" t="s">
        <v>216</v>
      </c>
      <c r="D198" s="1">
        <v>45353</v>
      </c>
      <c r="E198" s="6">
        <v>0</v>
      </c>
    </row>
    <row r="199" spans="1:5" x14ac:dyDescent="0.3">
      <c r="A199" t="s">
        <v>28</v>
      </c>
      <c r="B199" t="s">
        <v>210</v>
      </c>
      <c r="C199" t="s">
        <v>216</v>
      </c>
      <c r="D199" s="1">
        <v>45466</v>
      </c>
      <c r="E199" s="6">
        <v>0</v>
      </c>
    </row>
    <row r="200" spans="1:5" x14ac:dyDescent="0.3">
      <c r="A200" t="s">
        <v>150</v>
      </c>
      <c r="B200" t="s">
        <v>211</v>
      </c>
      <c r="C200" t="s">
        <v>217</v>
      </c>
      <c r="D200" s="1">
        <v>45320</v>
      </c>
      <c r="E200" s="6">
        <v>0</v>
      </c>
    </row>
    <row r="201" spans="1:5" x14ac:dyDescent="0.3">
      <c r="A201" t="s">
        <v>209</v>
      </c>
      <c r="B201" t="s">
        <v>212</v>
      </c>
      <c r="C201" t="s">
        <v>217</v>
      </c>
      <c r="D201" s="1">
        <v>45405</v>
      </c>
      <c r="E201" s="6">
        <v>0</v>
      </c>
    </row>
    <row r="202" spans="1:5" x14ac:dyDescent="0.3">
      <c r="A202" t="s">
        <v>69</v>
      </c>
      <c r="B202" t="s">
        <v>210</v>
      </c>
      <c r="C202" t="s">
        <v>216</v>
      </c>
      <c r="D202" s="1">
        <v>45365</v>
      </c>
      <c r="E202" s="6">
        <v>0</v>
      </c>
    </row>
    <row r="203" spans="1:5" x14ac:dyDescent="0.3">
      <c r="A203" t="s">
        <v>70</v>
      </c>
      <c r="B203" t="s">
        <v>210</v>
      </c>
      <c r="C203" t="s">
        <v>216</v>
      </c>
      <c r="D203" s="1">
        <v>45410</v>
      </c>
      <c r="E203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0477-DD40-4E2D-B400-B644212B4504}">
  <dimension ref="B1:H6"/>
  <sheetViews>
    <sheetView tabSelected="1" workbookViewId="0">
      <selection activeCell="P11" sqref="P11"/>
    </sheetView>
  </sheetViews>
  <sheetFormatPr defaultRowHeight="14.4" x14ac:dyDescent="0.3"/>
  <cols>
    <col min="2" max="2" width="18.6640625" customWidth="1"/>
    <col min="4" max="4" width="18.77734375" customWidth="1"/>
    <col min="6" max="6" width="18.33203125" customWidth="1"/>
    <col min="8" max="8" width="18.33203125" customWidth="1"/>
  </cols>
  <sheetData>
    <row r="1" spans="2:8" s="16" customFormat="1" ht="15.6" x14ac:dyDescent="0.3">
      <c r="B1" s="16" t="s">
        <v>224</v>
      </c>
      <c r="D1" s="16" t="s">
        <v>246</v>
      </c>
      <c r="F1" s="16" t="s">
        <v>247</v>
      </c>
      <c r="H1" s="16" t="s">
        <v>248</v>
      </c>
    </row>
    <row r="2" spans="2:8" x14ac:dyDescent="0.3">
      <c r="B2" s="21"/>
      <c r="D2" s="21"/>
      <c r="F2" s="21"/>
      <c r="H2" s="21"/>
    </row>
    <row r="3" spans="2:8" x14ac:dyDescent="0.3">
      <c r="B3" s="21"/>
      <c r="D3" s="21"/>
      <c r="F3" s="21"/>
      <c r="H3" s="21"/>
    </row>
    <row r="4" spans="2:8" x14ac:dyDescent="0.3">
      <c r="B4" s="21"/>
      <c r="D4" s="21"/>
      <c r="F4" s="21"/>
      <c r="H4" s="21"/>
    </row>
    <row r="5" spans="2:8" x14ac:dyDescent="0.3">
      <c r="B5" s="21"/>
      <c r="D5" s="21"/>
      <c r="F5" s="21"/>
      <c r="H5" s="21"/>
    </row>
    <row r="6" spans="2:8" x14ac:dyDescent="0.3">
      <c r="B6" s="21"/>
      <c r="D6" s="21"/>
      <c r="F6" s="21"/>
      <c r="H6" s="21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34831052-B519-428E-8133-D2CC7AF95683}">
            <xm:f>'KPI Calculations'!$B$5&lt;0.6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C75D4C04-EAA3-464B-85FA-A30FD435B93A}">
            <xm:f>AND('KPI Calculations'!$B$5&gt;=0.6,'KPI Calculations'!$B$5&lt;0.8)</xm:f>
            <x14:dxf>
              <fill>
                <patternFill>
                  <bgColor rgb="FFFFC000"/>
                </patternFill>
              </fill>
            </x14:dxf>
          </x14:cfRule>
          <x14:cfRule type="expression" priority="12" id="{E37A9328-37DD-46E8-97BB-5D1889D93E43}">
            <xm:f>'KPI Calculations'!$B$5&gt;=0.8</xm:f>
            <x14:dxf>
              <fill>
                <patternFill>
                  <bgColor rgb="FF92D050"/>
                </patternFill>
              </fill>
            </x14:dxf>
          </x14:cfRule>
          <xm:sqref>B2:B6</xm:sqref>
        </x14:conditionalFormatting>
        <x14:conditionalFormatting xmlns:xm="http://schemas.microsoft.com/office/excel/2006/main">
          <x14:cfRule type="expression" priority="7" id="{494E54CF-9A29-4E6C-9B76-F99975A87807}">
            <xm:f>'KPI Calculations'!$B$6&gt;2.5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46AA10F7-4ECA-4240-9BD7-992F88607F70}">
            <xm:f>AND('KPI Calculations'!$B$6&gt;1.6,'KPI Calculations'!$B$6&lt;=2.5)</xm:f>
            <x14:dxf>
              <fill>
                <patternFill>
                  <bgColor rgb="FFFFC000"/>
                </patternFill>
              </fill>
            </x14:dxf>
          </x14:cfRule>
          <x14:cfRule type="expression" priority="9" id="{9AD7DCA5-57EA-4DE2-A41F-631479AD2EA4}">
            <xm:f>'KPI Calculations'!$B$6&lt;=1.5</xm:f>
            <x14:dxf>
              <fill>
                <patternFill>
                  <bgColor rgb="FF92D050"/>
                </patternFill>
              </fill>
            </x14:dxf>
          </x14:cfRule>
          <xm:sqref>D2:D6</xm:sqref>
        </x14:conditionalFormatting>
        <x14:conditionalFormatting xmlns:xm="http://schemas.microsoft.com/office/excel/2006/main">
          <x14:cfRule type="expression" priority="4" id="{9DC378B5-B627-43A7-8012-7197F3728D37}">
            <xm:f>'KPI Calculations'!$B$8&gt;0.12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73E04E39-284E-4AE3-92D3-85D806D436D6}">
            <xm:f>AND('KPI Calculations'!$B$8&gt;0.07,'KPI Calculations'!$B$8&lt;=0.12)</xm:f>
            <x14:dxf>
              <fill>
                <patternFill>
                  <bgColor rgb="FFFFC000"/>
                </patternFill>
              </fill>
            </x14:dxf>
          </x14:cfRule>
          <x14:cfRule type="expression" priority="6" id="{46732A65-2468-40EC-A3FC-6D3AD8F04A4A}">
            <xm:f>'KPI Calculations'!$B$8&lt;=0.07</xm:f>
            <x14:dxf>
              <fill>
                <patternFill>
                  <bgColor rgb="FF92D050"/>
                </patternFill>
              </fill>
            </x14:dxf>
          </x14:cfRule>
          <xm:sqref>F2:F6</xm:sqref>
        </x14:conditionalFormatting>
        <x14:conditionalFormatting xmlns:xm="http://schemas.microsoft.com/office/excel/2006/main">
          <x14:cfRule type="expression" priority="1" id="{BC5E9679-944E-4DC9-B309-36891DA717D1}">
            <xm:f>'KPI Calculations'!$B$10&gt;0.45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C29F950E-8F58-46D1-8309-05EE22AF67B9}">
            <xm:f>AND('KPI Calculations'!$B$10&gt;0.25,'KPI Calculations'!$B$10&lt;=0.45)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3A0926C9-749D-4615-9CA1-B09A3BF9F629}">
            <xm:f>'KPI Calculations'!$B$10&lt;=0.25</xm:f>
            <x14:dxf>
              <fill>
                <patternFill>
                  <bgColor rgb="FF00B050"/>
                </patternFill>
              </fill>
            </x14:dxf>
          </x14:cfRule>
          <xm:sqref>H2:H6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opLeftCell="A2" workbookViewId="0">
      <selection activeCell="F3" sqref="F3"/>
    </sheetView>
  </sheetViews>
  <sheetFormatPr defaultRowHeight="14.4" x14ac:dyDescent="0.3"/>
  <cols>
    <col min="1" max="1" width="15.33203125" customWidth="1"/>
    <col min="2" max="2" width="11.88671875" customWidth="1"/>
    <col min="3" max="3" width="17.21875" customWidth="1"/>
    <col min="4" max="4" width="17.88671875" customWidth="1"/>
    <col min="5" max="5" width="20.33203125" customWidth="1"/>
    <col min="6" max="6" width="22.5546875" customWidth="1"/>
    <col min="7" max="7" width="16.33203125" customWidth="1"/>
    <col min="8" max="8" width="11.77734375" customWidth="1"/>
    <col min="9" max="9" width="11.33203125" customWidth="1"/>
    <col min="10" max="10" width="14.5546875" customWidth="1"/>
    <col min="11" max="11" width="11.77734375" customWidth="1"/>
    <col min="12" max="12" width="11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220</v>
      </c>
      <c r="L1" s="2" t="s">
        <v>232</v>
      </c>
    </row>
    <row r="2" spans="1:12" x14ac:dyDescent="0.3">
      <c r="A2" t="s">
        <v>10</v>
      </c>
      <c r="B2" t="s">
        <v>210</v>
      </c>
      <c r="C2" s="1">
        <v>45452</v>
      </c>
      <c r="D2" s="1">
        <v>45456</v>
      </c>
      <c r="E2">
        <v>4</v>
      </c>
      <c r="F2">
        <v>4</v>
      </c>
      <c r="G2">
        <v>0</v>
      </c>
      <c r="H2" t="s">
        <v>213</v>
      </c>
      <c r="I2" t="s">
        <v>215</v>
      </c>
      <c r="J2" t="s">
        <v>218</v>
      </c>
      <c r="K2" t="str">
        <f>IF(Table_Shipments[[#This Row],[Actual Delivery Days]]&gt;Table_Shipments[[#This Row],[SLA Target Days]],"Breach","OK")</f>
        <v>OK</v>
      </c>
      <c r="L2">
        <f>IF(Table_Shipments[[#This Row],[Status]]="On-Time",1,0)</f>
        <v>1</v>
      </c>
    </row>
    <row r="3" spans="1:12" x14ac:dyDescent="0.3">
      <c r="A3" t="s">
        <v>11</v>
      </c>
      <c r="B3" t="s">
        <v>210</v>
      </c>
      <c r="C3" s="1">
        <v>45313</v>
      </c>
      <c r="D3" s="1">
        <v>45317</v>
      </c>
      <c r="E3">
        <v>4</v>
      </c>
      <c r="F3">
        <v>4</v>
      </c>
      <c r="G3">
        <v>0</v>
      </c>
      <c r="H3" t="s">
        <v>213</v>
      </c>
      <c r="I3" t="s">
        <v>215</v>
      </c>
      <c r="J3" t="s">
        <v>219</v>
      </c>
      <c r="K3" t="str">
        <f>IF(Table_Shipments[[#This Row],[Actual Delivery Days]]&gt;Table_Shipments[[#This Row],[SLA Target Days]],"Breach","OK")</f>
        <v>OK</v>
      </c>
      <c r="L3">
        <f>IF(Table_Shipments[[#This Row],[Status]]="On-Time",1,0)</f>
        <v>1</v>
      </c>
    </row>
    <row r="4" spans="1:12" x14ac:dyDescent="0.3">
      <c r="A4" t="s">
        <v>12</v>
      </c>
      <c r="B4" t="s">
        <v>211</v>
      </c>
      <c r="C4" s="1">
        <v>45293</v>
      </c>
      <c r="D4" s="1">
        <v>45296</v>
      </c>
      <c r="E4">
        <v>3</v>
      </c>
      <c r="F4">
        <v>3</v>
      </c>
      <c r="G4">
        <v>0</v>
      </c>
      <c r="H4" t="s">
        <v>213</v>
      </c>
      <c r="I4" t="s">
        <v>215</v>
      </c>
      <c r="J4" t="s">
        <v>219</v>
      </c>
      <c r="K4" t="str">
        <f>IF(Table_Shipments[[#This Row],[Actual Delivery Days]]&gt;Table_Shipments[[#This Row],[SLA Target Days]],"Breach","OK")</f>
        <v>OK</v>
      </c>
      <c r="L4">
        <f>IF(Table_Shipments[[#This Row],[Status]]="On-Time",1,0)</f>
        <v>1</v>
      </c>
    </row>
    <row r="5" spans="1:12" x14ac:dyDescent="0.3">
      <c r="A5" t="s">
        <v>13</v>
      </c>
      <c r="B5" t="s">
        <v>211</v>
      </c>
      <c r="C5" s="1">
        <v>45326</v>
      </c>
      <c r="D5" s="1">
        <v>45332</v>
      </c>
      <c r="E5">
        <v>3</v>
      </c>
      <c r="F5">
        <v>6</v>
      </c>
      <c r="G5">
        <v>3</v>
      </c>
      <c r="H5" t="s">
        <v>214</v>
      </c>
      <c r="I5" t="s">
        <v>215</v>
      </c>
      <c r="J5" t="s">
        <v>219</v>
      </c>
      <c r="K5" t="str">
        <f>IF(Table_Shipments[[#This Row],[Actual Delivery Days]]&gt;Table_Shipments[[#This Row],[SLA Target Days]],"Breach","OK")</f>
        <v>Breach</v>
      </c>
      <c r="L5">
        <f>IF(Table_Shipments[[#This Row],[Status]]="On-Time",1,0)</f>
        <v>0</v>
      </c>
    </row>
    <row r="6" spans="1:12" x14ac:dyDescent="0.3">
      <c r="A6" t="s">
        <v>14</v>
      </c>
      <c r="B6" t="s">
        <v>211</v>
      </c>
      <c r="C6" s="1">
        <v>45452</v>
      </c>
      <c r="D6" s="1">
        <v>45457</v>
      </c>
      <c r="E6">
        <v>3</v>
      </c>
      <c r="F6">
        <v>5</v>
      </c>
      <c r="G6">
        <v>2</v>
      </c>
      <c r="H6" t="s">
        <v>214</v>
      </c>
      <c r="I6" t="s">
        <v>216</v>
      </c>
      <c r="J6" t="s">
        <v>219</v>
      </c>
      <c r="K6" t="str">
        <f>IF(Table_Shipments[[#This Row],[Actual Delivery Days]]&gt;Table_Shipments[[#This Row],[SLA Target Days]],"Breach","OK")</f>
        <v>Breach</v>
      </c>
      <c r="L6">
        <f>IF(Table_Shipments[[#This Row],[Status]]="On-Time",1,0)</f>
        <v>0</v>
      </c>
    </row>
    <row r="7" spans="1:12" x14ac:dyDescent="0.3">
      <c r="A7" t="s">
        <v>15</v>
      </c>
      <c r="B7" t="s">
        <v>211</v>
      </c>
      <c r="C7" s="1">
        <v>45337</v>
      </c>
      <c r="D7" s="1">
        <v>45341</v>
      </c>
      <c r="E7">
        <v>3</v>
      </c>
      <c r="F7">
        <v>4</v>
      </c>
      <c r="G7">
        <v>1</v>
      </c>
      <c r="H7" t="s">
        <v>214</v>
      </c>
      <c r="I7" t="s">
        <v>215</v>
      </c>
      <c r="J7" t="s">
        <v>219</v>
      </c>
      <c r="K7" t="str">
        <f>IF(Table_Shipments[[#This Row],[Actual Delivery Days]]&gt;Table_Shipments[[#This Row],[SLA Target Days]],"Breach","OK")</f>
        <v>Breach</v>
      </c>
      <c r="L7">
        <f>IF(Table_Shipments[[#This Row],[Status]]="On-Time",1,0)</f>
        <v>0</v>
      </c>
    </row>
    <row r="8" spans="1:12" x14ac:dyDescent="0.3">
      <c r="A8" t="s">
        <v>16</v>
      </c>
      <c r="B8" t="s">
        <v>211</v>
      </c>
      <c r="C8" s="1">
        <v>45461</v>
      </c>
      <c r="D8" s="1">
        <v>45466</v>
      </c>
      <c r="E8">
        <v>3</v>
      </c>
      <c r="F8">
        <v>5</v>
      </c>
      <c r="G8">
        <v>2</v>
      </c>
      <c r="H8" t="s">
        <v>214</v>
      </c>
      <c r="I8" t="s">
        <v>217</v>
      </c>
      <c r="J8" t="s">
        <v>219</v>
      </c>
      <c r="K8" t="str">
        <f>IF(Table_Shipments[[#This Row],[Actual Delivery Days]]&gt;Table_Shipments[[#This Row],[SLA Target Days]],"Breach","OK")</f>
        <v>Breach</v>
      </c>
      <c r="L8">
        <f>IF(Table_Shipments[[#This Row],[Status]]="On-Time",1,0)</f>
        <v>0</v>
      </c>
    </row>
    <row r="9" spans="1:12" x14ac:dyDescent="0.3">
      <c r="A9" t="s">
        <v>17</v>
      </c>
      <c r="B9" t="s">
        <v>211</v>
      </c>
      <c r="C9" s="1">
        <v>45364</v>
      </c>
      <c r="D9" s="1">
        <v>45367</v>
      </c>
      <c r="E9">
        <v>3</v>
      </c>
      <c r="F9">
        <v>3</v>
      </c>
      <c r="G9">
        <v>0</v>
      </c>
      <c r="H9" t="s">
        <v>213</v>
      </c>
      <c r="I9" t="s">
        <v>215</v>
      </c>
      <c r="J9" t="s">
        <v>219</v>
      </c>
      <c r="K9" t="str">
        <f>IF(Table_Shipments[[#This Row],[Actual Delivery Days]]&gt;Table_Shipments[[#This Row],[SLA Target Days]],"Breach","OK")</f>
        <v>OK</v>
      </c>
      <c r="L9">
        <f>IF(Table_Shipments[[#This Row],[Status]]="On-Time",1,0)</f>
        <v>1</v>
      </c>
    </row>
    <row r="10" spans="1:12" x14ac:dyDescent="0.3">
      <c r="A10" t="s">
        <v>18</v>
      </c>
      <c r="B10" t="s">
        <v>211</v>
      </c>
      <c r="C10" s="1">
        <v>45348</v>
      </c>
      <c r="D10" s="1">
        <v>45351</v>
      </c>
      <c r="E10">
        <v>3</v>
      </c>
      <c r="F10">
        <v>3</v>
      </c>
      <c r="G10">
        <v>0</v>
      </c>
      <c r="H10" t="s">
        <v>213</v>
      </c>
      <c r="I10" t="s">
        <v>216</v>
      </c>
      <c r="J10" t="s">
        <v>219</v>
      </c>
      <c r="K10" t="str">
        <f>IF(Table_Shipments[[#This Row],[Actual Delivery Days]]&gt;Table_Shipments[[#This Row],[SLA Target Days]],"Breach","OK")</f>
        <v>OK</v>
      </c>
      <c r="L10">
        <f>IF(Table_Shipments[[#This Row],[Status]]="On-Time",1,0)</f>
        <v>1</v>
      </c>
    </row>
    <row r="11" spans="1:12" x14ac:dyDescent="0.3">
      <c r="A11" t="s">
        <v>19</v>
      </c>
      <c r="B11" t="s">
        <v>211</v>
      </c>
      <c r="C11" s="1">
        <v>45398</v>
      </c>
      <c r="D11" s="1">
        <v>45402</v>
      </c>
      <c r="E11">
        <v>3</v>
      </c>
      <c r="F11">
        <v>4</v>
      </c>
      <c r="G11">
        <v>1</v>
      </c>
      <c r="H11" t="s">
        <v>214</v>
      </c>
      <c r="I11" t="s">
        <v>216</v>
      </c>
      <c r="J11" t="s">
        <v>219</v>
      </c>
      <c r="K11" t="str">
        <f>IF(Table_Shipments[[#This Row],[Actual Delivery Days]]&gt;Table_Shipments[[#This Row],[SLA Target Days]],"Breach","OK")</f>
        <v>Breach</v>
      </c>
      <c r="L11">
        <f>IF(Table_Shipments[[#This Row],[Status]]="On-Time",1,0)</f>
        <v>0</v>
      </c>
    </row>
    <row r="12" spans="1:12" x14ac:dyDescent="0.3">
      <c r="A12" t="s">
        <v>20</v>
      </c>
      <c r="B12" t="s">
        <v>210</v>
      </c>
      <c r="C12" s="1">
        <v>45440</v>
      </c>
      <c r="D12" s="1">
        <v>45445</v>
      </c>
      <c r="E12">
        <v>4</v>
      </c>
      <c r="F12">
        <v>5</v>
      </c>
      <c r="G12">
        <v>1</v>
      </c>
      <c r="H12" t="s">
        <v>214</v>
      </c>
      <c r="I12" t="s">
        <v>216</v>
      </c>
      <c r="J12" t="s">
        <v>219</v>
      </c>
      <c r="K12" t="str">
        <f>IF(Table_Shipments[[#This Row],[Actual Delivery Days]]&gt;Table_Shipments[[#This Row],[SLA Target Days]],"Breach","OK")</f>
        <v>Breach</v>
      </c>
      <c r="L12">
        <f>IF(Table_Shipments[[#This Row],[Status]]="On-Time",1,0)</f>
        <v>0</v>
      </c>
    </row>
    <row r="13" spans="1:12" x14ac:dyDescent="0.3">
      <c r="A13" t="s">
        <v>21</v>
      </c>
      <c r="B13" t="s">
        <v>212</v>
      </c>
      <c r="C13" s="1">
        <v>45324</v>
      </c>
      <c r="D13" s="1">
        <v>45331</v>
      </c>
      <c r="E13">
        <v>5</v>
      </c>
      <c r="F13">
        <v>7</v>
      </c>
      <c r="G13">
        <v>2</v>
      </c>
      <c r="H13" t="s">
        <v>214</v>
      </c>
      <c r="I13" t="s">
        <v>216</v>
      </c>
      <c r="J13" t="s">
        <v>219</v>
      </c>
      <c r="K13" t="str">
        <f>IF(Table_Shipments[[#This Row],[Actual Delivery Days]]&gt;Table_Shipments[[#This Row],[SLA Target Days]],"Breach","OK")</f>
        <v>Breach</v>
      </c>
      <c r="L13">
        <f>IF(Table_Shipments[[#This Row],[Status]]="On-Time",1,0)</f>
        <v>0</v>
      </c>
    </row>
    <row r="14" spans="1:12" x14ac:dyDescent="0.3">
      <c r="A14" t="s">
        <v>22</v>
      </c>
      <c r="B14" t="s">
        <v>211</v>
      </c>
      <c r="C14" s="1">
        <v>45381</v>
      </c>
      <c r="D14" s="1">
        <v>45385</v>
      </c>
      <c r="E14">
        <v>3</v>
      </c>
      <c r="F14">
        <v>4</v>
      </c>
      <c r="G14">
        <v>1</v>
      </c>
      <c r="H14" t="s">
        <v>214</v>
      </c>
      <c r="I14" t="s">
        <v>215</v>
      </c>
      <c r="J14" t="s">
        <v>219</v>
      </c>
      <c r="K14" t="str">
        <f>IF(Table_Shipments[[#This Row],[Actual Delivery Days]]&gt;Table_Shipments[[#This Row],[SLA Target Days]],"Breach","OK")</f>
        <v>Breach</v>
      </c>
      <c r="L14">
        <f>IF(Table_Shipments[[#This Row],[Status]]="On-Time",1,0)</f>
        <v>0</v>
      </c>
    </row>
    <row r="15" spans="1:12" x14ac:dyDescent="0.3">
      <c r="A15" t="s">
        <v>23</v>
      </c>
      <c r="B15" t="s">
        <v>212</v>
      </c>
      <c r="C15" s="1">
        <v>45378</v>
      </c>
      <c r="D15" s="1">
        <v>45383</v>
      </c>
      <c r="E15">
        <v>5</v>
      </c>
      <c r="F15">
        <v>5</v>
      </c>
      <c r="G15">
        <v>0</v>
      </c>
      <c r="H15" t="s">
        <v>213</v>
      </c>
      <c r="I15" t="s">
        <v>215</v>
      </c>
      <c r="J15" t="s">
        <v>219</v>
      </c>
      <c r="K15" t="str">
        <f>IF(Table_Shipments[[#This Row],[Actual Delivery Days]]&gt;Table_Shipments[[#This Row],[SLA Target Days]],"Breach","OK")</f>
        <v>OK</v>
      </c>
      <c r="L15">
        <f>IF(Table_Shipments[[#This Row],[Status]]="On-Time",1,0)</f>
        <v>1</v>
      </c>
    </row>
    <row r="16" spans="1:12" x14ac:dyDescent="0.3">
      <c r="A16" t="s">
        <v>24</v>
      </c>
      <c r="B16" t="s">
        <v>210</v>
      </c>
      <c r="C16" s="1">
        <v>45325</v>
      </c>
      <c r="D16" s="1">
        <v>45329</v>
      </c>
      <c r="E16">
        <v>4</v>
      </c>
      <c r="F16">
        <v>4</v>
      </c>
      <c r="G16">
        <v>0</v>
      </c>
      <c r="H16" t="s">
        <v>213</v>
      </c>
      <c r="I16" t="s">
        <v>217</v>
      </c>
      <c r="J16" t="s">
        <v>219</v>
      </c>
      <c r="K16" t="str">
        <f>IF(Table_Shipments[[#This Row],[Actual Delivery Days]]&gt;Table_Shipments[[#This Row],[SLA Target Days]],"Breach","OK")</f>
        <v>OK</v>
      </c>
      <c r="L16">
        <f>IF(Table_Shipments[[#This Row],[Status]]="On-Time",1,0)</f>
        <v>1</v>
      </c>
    </row>
    <row r="17" spans="1:12" x14ac:dyDescent="0.3">
      <c r="A17" t="s">
        <v>25</v>
      </c>
      <c r="B17" t="s">
        <v>211</v>
      </c>
      <c r="C17" s="1">
        <v>45393</v>
      </c>
      <c r="D17" s="1">
        <v>45399</v>
      </c>
      <c r="E17">
        <v>3</v>
      </c>
      <c r="F17">
        <v>6</v>
      </c>
      <c r="G17">
        <v>3</v>
      </c>
      <c r="H17" t="s">
        <v>214</v>
      </c>
      <c r="I17" t="s">
        <v>217</v>
      </c>
      <c r="J17" t="s">
        <v>219</v>
      </c>
      <c r="K17" t="str">
        <f>IF(Table_Shipments[[#This Row],[Actual Delivery Days]]&gt;Table_Shipments[[#This Row],[SLA Target Days]],"Breach","OK")</f>
        <v>Breach</v>
      </c>
      <c r="L17">
        <f>IF(Table_Shipments[[#This Row],[Status]]="On-Time",1,0)</f>
        <v>0</v>
      </c>
    </row>
    <row r="18" spans="1:12" x14ac:dyDescent="0.3">
      <c r="A18" t="s">
        <v>26</v>
      </c>
      <c r="B18" t="s">
        <v>212</v>
      </c>
      <c r="C18" s="1">
        <v>45338</v>
      </c>
      <c r="D18" s="1">
        <v>45343</v>
      </c>
      <c r="E18">
        <v>5</v>
      </c>
      <c r="F18">
        <v>5</v>
      </c>
      <c r="G18">
        <v>0</v>
      </c>
      <c r="H18" t="s">
        <v>213</v>
      </c>
      <c r="I18" t="s">
        <v>215</v>
      </c>
      <c r="J18" t="s">
        <v>219</v>
      </c>
      <c r="K18" t="str">
        <f>IF(Table_Shipments[[#This Row],[Actual Delivery Days]]&gt;Table_Shipments[[#This Row],[SLA Target Days]],"Breach","OK")</f>
        <v>OK</v>
      </c>
      <c r="L18">
        <f>IF(Table_Shipments[[#This Row],[Status]]="On-Time",1,0)</f>
        <v>1</v>
      </c>
    </row>
    <row r="19" spans="1:12" x14ac:dyDescent="0.3">
      <c r="A19" t="s">
        <v>27</v>
      </c>
      <c r="B19" t="s">
        <v>211</v>
      </c>
      <c r="C19" s="1">
        <v>45323</v>
      </c>
      <c r="D19" s="1">
        <v>45329</v>
      </c>
      <c r="E19">
        <v>3</v>
      </c>
      <c r="F19">
        <v>6</v>
      </c>
      <c r="G19">
        <v>3</v>
      </c>
      <c r="H19" t="s">
        <v>214</v>
      </c>
      <c r="I19" t="s">
        <v>216</v>
      </c>
      <c r="J19" t="s">
        <v>219</v>
      </c>
      <c r="K19" t="str">
        <f>IF(Table_Shipments[[#This Row],[Actual Delivery Days]]&gt;Table_Shipments[[#This Row],[SLA Target Days]],"Breach","OK")</f>
        <v>Breach</v>
      </c>
      <c r="L19">
        <f>IF(Table_Shipments[[#This Row],[Status]]="On-Time",1,0)</f>
        <v>0</v>
      </c>
    </row>
    <row r="20" spans="1:12" x14ac:dyDescent="0.3">
      <c r="A20" t="s">
        <v>28</v>
      </c>
      <c r="B20" t="s">
        <v>210</v>
      </c>
      <c r="C20" s="1">
        <v>45462</v>
      </c>
      <c r="D20" s="1">
        <v>45466</v>
      </c>
      <c r="E20">
        <v>4</v>
      </c>
      <c r="F20">
        <v>4</v>
      </c>
      <c r="G20">
        <v>0</v>
      </c>
      <c r="H20" t="s">
        <v>213</v>
      </c>
      <c r="I20" t="s">
        <v>216</v>
      </c>
      <c r="J20" t="s">
        <v>219</v>
      </c>
      <c r="K20" t="str">
        <f>IF(Table_Shipments[[#This Row],[Actual Delivery Days]]&gt;Table_Shipments[[#This Row],[SLA Target Days]],"Breach","OK")</f>
        <v>OK</v>
      </c>
      <c r="L20">
        <f>IF(Table_Shipments[[#This Row],[Status]]="On-Time",1,0)</f>
        <v>1</v>
      </c>
    </row>
    <row r="21" spans="1:12" x14ac:dyDescent="0.3">
      <c r="A21" t="s">
        <v>29</v>
      </c>
      <c r="B21" t="s">
        <v>212</v>
      </c>
      <c r="C21" s="1">
        <v>45340</v>
      </c>
      <c r="D21" s="1">
        <v>45345</v>
      </c>
      <c r="E21">
        <v>5</v>
      </c>
      <c r="F21">
        <v>5</v>
      </c>
      <c r="G21">
        <v>0</v>
      </c>
      <c r="H21" t="s">
        <v>213</v>
      </c>
      <c r="I21" t="s">
        <v>217</v>
      </c>
      <c r="J21" t="s">
        <v>219</v>
      </c>
      <c r="K21" t="str">
        <f>IF(Table_Shipments[[#This Row],[Actual Delivery Days]]&gt;Table_Shipments[[#This Row],[SLA Target Days]],"Breach","OK")</f>
        <v>OK</v>
      </c>
      <c r="L21">
        <f>IF(Table_Shipments[[#This Row],[Status]]="On-Time",1,0)</f>
        <v>1</v>
      </c>
    </row>
    <row r="22" spans="1:12" x14ac:dyDescent="0.3">
      <c r="A22" t="s">
        <v>30</v>
      </c>
      <c r="B22" t="s">
        <v>210</v>
      </c>
      <c r="C22" s="1">
        <v>45419</v>
      </c>
      <c r="D22" s="1">
        <v>45423</v>
      </c>
      <c r="E22">
        <v>4</v>
      </c>
      <c r="F22">
        <v>4</v>
      </c>
      <c r="G22">
        <v>0</v>
      </c>
      <c r="H22" t="s">
        <v>213</v>
      </c>
      <c r="I22" t="s">
        <v>215</v>
      </c>
      <c r="J22" t="s">
        <v>219</v>
      </c>
      <c r="K22" t="str">
        <f>IF(Table_Shipments[[#This Row],[Actual Delivery Days]]&gt;Table_Shipments[[#This Row],[SLA Target Days]],"Breach","OK")</f>
        <v>OK</v>
      </c>
      <c r="L22">
        <f>IF(Table_Shipments[[#This Row],[Status]]="On-Time",1,0)</f>
        <v>1</v>
      </c>
    </row>
    <row r="23" spans="1:12" x14ac:dyDescent="0.3">
      <c r="A23" t="s">
        <v>31</v>
      </c>
      <c r="B23" t="s">
        <v>212</v>
      </c>
      <c r="C23" s="1">
        <v>45466</v>
      </c>
      <c r="D23" s="1">
        <v>45474</v>
      </c>
      <c r="E23">
        <v>5</v>
      </c>
      <c r="F23">
        <v>8</v>
      </c>
      <c r="G23">
        <v>3</v>
      </c>
      <c r="H23" t="s">
        <v>214</v>
      </c>
      <c r="I23" t="s">
        <v>215</v>
      </c>
      <c r="J23" t="s">
        <v>219</v>
      </c>
      <c r="K23" t="str">
        <f>IF(Table_Shipments[[#This Row],[Actual Delivery Days]]&gt;Table_Shipments[[#This Row],[SLA Target Days]],"Breach","OK")</f>
        <v>Breach</v>
      </c>
      <c r="L23">
        <f>IF(Table_Shipments[[#This Row],[Status]]="On-Time",1,0)</f>
        <v>0</v>
      </c>
    </row>
    <row r="24" spans="1:12" x14ac:dyDescent="0.3">
      <c r="A24" t="s">
        <v>32</v>
      </c>
      <c r="B24" t="s">
        <v>212</v>
      </c>
      <c r="C24" s="1">
        <v>45313</v>
      </c>
      <c r="D24" s="1">
        <v>45318</v>
      </c>
      <c r="E24">
        <v>5</v>
      </c>
      <c r="F24">
        <v>5</v>
      </c>
      <c r="G24">
        <v>0</v>
      </c>
      <c r="H24" t="s">
        <v>213</v>
      </c>
      <c r="I24" t="s">
        <v>215</v>
      </c>
      <c r="J24" t="s">
        <v>219</v>
      </c>
      <c r="K24" t="str">
        <f>IF(Table_Shipments[[#This Row],[Actual Delivery Days]]&gt;Table_Shipments[[#This Row],[SLA Target Days]],"Breach","OK")</f>
        <v>OK</v>
      </c>
      <c r="L24">
        <f>IF(Table_Shipments[[#This Row],[Status]]="On-Time",1,0)</f>
        <v>1</v>
      </c>
    </row>
    <row r="25" spans="1:12" x14ac:dyDescent="0.3">
      <c r="A25" t="s">
        <v>33</v>
      </c>
      <c r="B25" t="s">
        <v>210</v>
      </c>
      <c r="C25" s="1">
        <v>45349</v>
      </c>
      <c r="D25" s="1">
        <v>45353</v>
      </c>
      <c r="E25">
        <v>4</v>
      </c>
      <c r="F25">
        <v>4</v>
      </c>
      <c r="G25">
        <v>0</v>
      </c>
      <c r="H25" t="s">
        <v>213</v>
      </c>
      <c r="I25" t="s">
        <v>217</v>
      </c>
      <c r="J25" t="s">
        <v>219</v>
      </c>
      <c r="K25" t="str">
        <f>IF(Table_Shipments[[#This Row],[Actual Delivery Days]]&gt;Table_Shipments[[#This Row],[SLA Target Days]],"Breach","OK")</f>
        <v>OK</v>
      </c>
      <c r="L25">
        <f>IF(Table_Shipments[[#This Row],[Status]]="On-Time",1,0)</f>
        <v>1</v>
      </c>
    </row>
    <row r="26" spans="1:12" x14ac:dyDescent="0.3">
      <c r="A26" t="s">
        <v>34</v>
      </c>
      <c r="B26" t="s">
        <v>210</v>
      </c>
      <c r="C26" s="1">
        <v>45447</v>
      </c>
      <c r="D26" s="1">
        <v>45452</v>
      </c>
      <c r="E26">
        <v>4</v>
      </c>
      <c r="F26">
        <v>5</v>
      </c>
      <c r="G26">
        <v>1</v>
      </c>
      <c r="H26" t="s">
        <v>214</v>
      </c>
      <c r="I26" t="s">
        <v>216</v>
      </c>
      <c r="J26" t="s">
        <v>219</v>
      </c>
      <c r="K26" t="str">
        <f>IF(Table_Shipments[[#This Row],[Actual Delivery Days]]&gt;Table_Shipments[[#This Row],[SLA Target Days]],"Breach","OK")</f>
        <v>Breach</v>
      </c>
      <c r="L26">
        <f>IF(Table_Shipments[[#This Row],[Status]]="On-Time",1,0)</f>
        <v>0</v>
      </c>
    </row>
    <row r="27" spans="1:12" x14ac:dyDescent="0.3">
      <c r="A27" t="s">
        <v>35</v>
      </c>
      <c r="B27" t="s">
        <v>212</v>
      </c>
      <c r="C27" s="1">
        <v>45353</v>
      </c>
      <c r="D27" s="1">
        <v>45357</v>
      </c>
      <c r="E27">
        <v>5</v>
      </c>
      <c r="F27">
        <v>4</v>
      </c>
      <c r="G27">
        <v>0</v>
      </c>
      <c r="H27" t="s">
        <v>213</v>
      </c>
      <c r="I27" t="s">
        <v>215</v>
      </c>
      <c r="J27" t="s">
        <v>219</v>
      </c>
      <c r="K27" t="str">
        <f>IF(Table_Shipments[[#This Row],[Actual Delivery Days]]&gt;Table_Shipments[[#This Row],[SLA Target Days]],"Breach","OK")</f>
        <v>OK</v>
      </c>
      <c r="L27">
        <f>IF(Table_Shipments[[#This Row],[Status]]="On-Time",1,0)</f>
        <v>1</v>
      </c>
    </row>
    <row r="28" spans="1:12" x14ac:dyDescent="0.3">
      <c r="A28" t="s">
        <v>36</v>
      </c>
      <c r="B28" t="s">
        <v>211</v>
      </c>
      <c r="C28" s="1">
        <v>45353</v>
      </c>
      <c r="D28" s="1">
        <v>45357</v>
      </c>
      <c r="E28">
        <v>3</v>
      </c>
      <c r="F28">
        <v>4</v>
      </c>
      <c r="G28">
        <v>1</v>
      </c>
      <c r="H28" t="s">
        <v>214</v>
      </c>
      <c r="I28" t="s">
        <v>216</v>
      </c>
      <c r="J28" t="s">
        <v>219</v>
      </c>
      <c r="K28" t="str">
        <f>IF(Table_Shipments[[#This Row],[Actual Delivery Days]]&gt;Table_Shipments[[#This Row],[SLA Target Days]],"Breach","OK")</f>
        <v>Breach</v>
      </c>
      <c r="L28">
        <f>IF(Table_Shipments[[#This Row],[Status]]="On-Time",1,0)</f>
        <v>0</v>
      </c>
    </row>
    <row r="29" spans="1:12" x14ac:dyDescent="0.3">
      <c r="A29" t="s">
        <v>37</v>
      </c>
      <c r="B29" t="s">
        <v>210</v>
      </c>
      <c r="C29" s="1">
        <v>45306</v>
      </c>
      <c r="D29" s="1">
        <v>45311</v>
      </c>
      <c r="E29">
        <v>4</v>
      </c>
      <c r="F29">
        <v>5</v>
      </c>
      <c r="G29">
        <v>1</v>
      </c>
      <c r="H29" t="s">
        <v>214</v>
      </c>
      <c r="I29" t="s">
        <v>215</v>
      </c>
      <c r="J29" t="s">
        <v>218</v>
      </c>
      <c r="K29" t="str">
        <f>IF(Table_Shipments[[#This Row],[Actual Delivery Days]]&gt;Table_Shipments[[#This Row],[SLA Target Days]],"Breach","OK")</f>
        <v>Breach</v>
      </c>
      <c r="L29">
        <f>IF(Table_Shipments[[#This Row],[Status]]="On-Time",1,0)</f>
        <v>0</v>
      </c>
    </row>
    <row r="30" spans="1:12" x14ac:dyDescent="0.3">
      <c r="A30" t="s">
        <v>38</v>
      </c>
      <c r="B30" t="s">
        <v>210</v>
      </c>
      <c r="C30" s="1">
        <v>45391</v>
      </c>
      <c r="D30" s="1">
        <v>45398</v>
      </c>
      <c r="E30">
        <v>4</v>
      </c>
      <c r="F30">
        <v>7</v>
      </c>
      <c r="G30">
        <v>3</v>
      </c>
      <c r="H30" t="s">
        <v>214</v>
      </c>
      <c r="I30" t="s">
        <v>216</v>
      </c>
      <c r="J30" t="s">
        <v>218</v>
      </c>
      <c r="K30" t="str">
        <f>IF(Table_Shipments[[#This Row],[Actual Delivery Days]]&gt;Table_Shipments[[#This Row],[SLA Target Days]],"Breach","OK")</f>
        <v>Breach</v>
      </c>
      <c r="L30">
        <f>IF(Table_Shipments[[#This Row],[Status]]="On-Time",1,0)</f>
        <v>0</v>
      </c>
    </row>
    <row r="31" spans="1:12" x14ac:dyDescent="0.3">
      <c r="A31" t="s">
        <v>39</v>
      </c>
      <c r="B31" t="s">
        <v>210</v>
      </c>
      <c r="C31" s="1">
        <v>45413</v>
      </c>
      <c r="D31" s="1">
        <v>45417</v>
      </c>
      <c r="E31">
        <v>4</v>
      </c>
      <c r="F31">
        <v>4</v>
      </c>
      <c r="G31">
        <v>0</v>
      </c>
      <c r="H31" t="s">
        <v>213</v>
      </c>
      <c r="I31" t="s">
        <v>217</v>
      </c>
      <c r="J31" t="s">
        <v>219</v>
      </c>
      <c r="K31" t="str">
        <f>IF(Table_Shipments[[#This Row],[Actual Delivery Days]]&gt;Table_Shipments[[#This Row],[SLA Target Days]],"Breach","OK")</f>
        <v>OK</v>
      </c>
      <c r="L31">
        <f>IF(Table_Shipments[[#This Row],[Status]]="On-Time",1,0)</f>
        <v>1</v>
      </c>
    </row>
    <row r="32" spans="1:12" x14ac:dyDescent="0.3">
      <c r="A32" t="s">
        <v>40</v>
      </c>
      <c r="B32" t="s">
        <v>210</v>
      </c>
      <c r="C32" s="1">
        <v>45463</v>
      </c>
      <c r="D32" s="1">
        <v>45467</v>
      </c>
      <c r="E32">
        <v>4</v>
      </c>
      <c r="F32">
        <v>4</v>
      </c>
      <c r="G32">
        <v>0</v>
      </c>
      <c r="H32" t="s">
        <v>213</v>
      </c>
      <c r="I32" t="s">
        <v>217</v>
      </c>
      <c r="J32" t="s">
        <v>219</v>
      </c>
      <c r="K32" t="str">
        <f>IF(Table_Shipments[[#This Row],[Actual Delivery Days]]&gt;Table_Shipments[[#This Row],[SLA Target Days]],"Breach","OK")</f>
        <v>OK</v>
      </c>
      <c r="L32">
        <f>IF(Table_Shipments[[#This Row],[Status]]="On-Time",1,0)</f>
        <v>1</v>
      </c>
    </row>
    <row r="33" spans="1:12" x14ac:dyDescent="0.3">
      <c r="A33" t="s">
        <v>41</v>
      </c>
      <c r="B33" t="s">
        <v>211</v>
      </c>
      <c r="C33" s="1">
        <v>45331</v>
      </c>
      <c r="D33" s="1">
        <v>45337</v>
      </c>
      <c r="E33">
        <v>3</v>
      </c>
      <c r="F33">
        <v>6</v>
      </c>
      <c r="G33">
        <v>3</v>
      </c>
      <c r="H33" t="s">
        <v>214</v>
      </c>
      <c r="I33" t="s">
        <v>215</v>
      </c>
      <c r="J33" t="s">
        <v>219</v>
      </c>
      <c r="K33" t="str">
        <f>IF(Table_Shipments[[#This Row],[Actual Delivery Days]]&gt;Table_Shipments[[#This Row],[SLA Target Days]],"Breach","OK")</f>
        <v>Breach</v>
      </c>
      <c r="L33">
        <f>IF(Table_Shipments[[#This Row],[Status]]="On-Time",1,0)</f>
        <v>0</v>
      </c>
    </row>
    <row r="34" spans="1:12" x14ac:dyDescent="0.3">
      <c r="A34" t="s">
        <v>42</v>
      </c>
      <c r="B34" t="s">
        <v>210</v>
      </c>
      <c r="C34" s="1">
        <v>45384</v>
      </c>
      <c r="D34" s="1">
        <v>45391</v>
      </c>
      <c r="E34">
        <v>4</v>
      </c>
      <c r="F34">
        <v>7</v>
      </c>
      <c r="G34">
        <v>3</v>
      </c>
      <c r="H34" t="s">
        <v>214</v>
      </c>
      <c r="I34" t="s">
        <v>217</v>
      </c>
      <c r="J34" t="s">
        <v>219</v>
      </c>
      <c r="K34" t="str">
        <f>IF(Table_Shipments[[#This Row],[Actual Delivery Days]]&gt;Table_Shipments[[#This Row],[SLA Target Days]],"Breach","OK")</f>
        <v>Breach</v>
      </c>
      <c r="L34">
        <f>IF(Table_Shipments[[#This Row],[Status]]="On-Time",1,0)</f>
        <v>0</v>
      </c>
    </row>
    <row r="35" spans="1:12" x14ac:dyDescent="0.3">
      <c r="A35" t="s">
        <v>43</v>
      </c>
      <c r="B35" t="s">
        <v>210</v>
      </c>
      <c r="C35" s="1">
        <v>45441</v>
      </c>
      <c r="D35" s="1">
        <v>45446</v>
      </c>
      <c r="E35">
        <v>4</v>
      </c>
      <c r="F35">
        <v>5</v>
      </c>
      <c r="G35">
        <v>1</v>
      </c>
      <c r="H35" t="s">
        <v>214</v>
      </c>
      <c r="I35" t="s">
        <v>215</v>
      </c>
      <c r="J35" t="s">
        <v>219</v>
      </c>
      <c r="K35" t="str">
        <f>IF(Table_Shipments[[#This Row],[Actual Delivery Days]]&gt;Table_Shipments[[#This Row],[SLA Target Days]],"Breach","OK")</f>
        <v>Breach</v>
      </c>
      <c r="L35">
        <f>IF(Table_Shipments[[#This Row],[Status]]="On-Time",1,0)</f>
        <v>0</v>
      </c>
    </row>
    <row r="36" spans="1:12" x14ac:dyDescent="0.3">
      <c r="A36" t="s">
        <v>44</v>
      </c>
      <c r="B36" t="s">
        <v>211</v>
      </c>
      <c r="C36" s="1">
        <v>45344</v>
      </c>
      <c r="D36" s="1">
        <v>45347</v>
      </c>
      <c r="E36">
        <v>3</v>
      </c>
      <c r="F36">
        <v>3</v>
      </c>
      <c r="G36">
        <v>0</v>
      </c>
      <c r="H36" t="s">
        <v>213</v>
      </c>
      <c r="I36" t="s">
        <v>216</v>
      </c>
      <c r="J36" t="s">
        <v>219</v>
      </c>
      <c r="K36" t="str">
        <f>IF(Table_Shipments[[#This Row],[Actual Delivery Days]]&gt;Table_Shipments[[#This Row],[SLA Target Days]],"Breach","OK")</f>
        <v>OK</v>
      </c>
      <c r="L36">
        <f>IF(Table_Shipments[[#This Row],[Status]]="On-Time",1,0)</f>
        <v>1</v>
      </c>
    </row>
    <row r="37" spans="1:12" x14ac:dyDescent="0.3">
      <c r="A37" t="s">
        <v>45</v>
      </c>
      <c r="B37" t="s">
        <v>211</v>
      </c>
      <c r="C37" s="1">
        <v>45309</v>
      </c>
      <c r="D37" s="1">
        <v>45314</v>
      </c>
      <c r="E37">
        <v>3</v>
      </c>
      <c r="F37">
        <v>5</v>
      </c>
      <c r="G37">
        <v>2</v>
      </c>
      <c r="H37" t="s">
        <v>214</v>
      </c>
      <c r="I37" t="s">
        <v>217</v>
      </c>
      <c r="J37" t="s">
        <v>219</v>
      </c>
      <c r="K37" t="str">
        <f>IF(Table_Shipments[[#This Row],[Actual Delivery Days]]&gt;Table_Shipments[[#This Row],[SLA Target Days]],"Breach","OK")</f>
        <v>Breach</v>
      </c>
      <c r="L37">
        <f>IF(Table_Shipments[[#This Row],[Status]]="On-Time",1,0)</f>
        <v>0</v>
      </c>
    </row>
    <row r="38" spans="1:12" x14ac:dyDescent="0.3">
      <c r="A38" t="s">
        <v>46</v>
      </c>
      <c r="B38" t="s">
        <v>210</v>
      </c>
      <c r="C38" s="1">
        <v>45454</v>
      </c>
      <c r="D38" s="1">
        <v>45458</v>
      </c>
      <c r="E38">
        <v>4</v>
      </c>
      <c r="F38">
        <v>4</v>
      </c>
      <c r="G38">
        <v>0</v>
      </c>
      <c r="H38" t="s">
        <v>213</v>
      </c>
      <c r="I38" t="s">
        <v>216</v>
      </c>
      <c r="J38" t="s">
        <v>219</v>
      </c>
      <c r="K38" t="str">
        <f>IF(Table_Shipments[[#This Row],[Actual Delivery Days]]&gt;Table_Shipments[[#This Row],[SLA Target Days]],"Breach","OK")</f>
        <v>OK</v>
      </c>
      <c r="L38">
        <f>IF(Table_Shipments[[#This Row],[Status]]="On-Time",1,0)</f>
        <v>1</v>
      </c>
    </row>
    <row r="39" spans="1:12" x14ac:dyDescent="0.3">
      <c r="A39" t="s">
        <v>47</v>
      </c>
      <c r="B39" t="s">
        <v>212</v>
      </c>
      <c r="C39" s="1">
        <v>45375</v>
      </c>
      <c r="D39" s="1">
        <v>45382</v>
      </c>
      <c r="E39">
        <v>5</v>
      </c>
      <c r="F39">
        <v>7</v>
      </c>
      <c r="G39">
        <v>2</v>
      </c>
      <c r="H39" t="s">
        <v>214</v>
      </c>
      <c r="I39" t="s">
        <v>215</v>
      </c>
      <c r="J39" t="s">
        <v>219</v>
      </c>
      <c r="K39" t="str">
        <f>IF(Table_Shipments[[#This Row],[Actual Delivery Days]]&gt;Table_Shipments[[#This Row],[SLA Target Days]],"Breach","OK")</f>
        <v>Breach</v>
      </c>
      <c r="L39">
        <f>IF(Table_Shipments[[#This Row],[Status]]="On-Time",1,0)</f>
        <v>0</v>
      </c>
    </row>
    <row r="40" spans="1:12" x14ac:dyDescent="0.3">
      <c r="A40" t="s">
        <v>48</v>
      </c>
      <c r="B40" t="s">
        <v>211</v>
      </c>
      <c r="C40" s="1">
        <v>45315</v>
      </c>
      <c r="D40" s="1">
        <v>45318</v>
      </c>
      <c r="E40">
        <v>3</v>
      </c>
      <c r="F40">
        <v>3</v>
      </c>
      <c r="G40">
        <v>0</v>
      </c>
      <c r="H40" t="s">
        <v>213</v>
      </c>
      <c r="I40" t="s">
        <v>217</v>
      </c>
      <c r="J40" t="s">
        <v>219</v>
      </c>
      <c r="K40" t="str">
        <f>IF(Table_Shipments[[#This Row],[Actual Delivery Days]]&gt;Table_Shipments[[#This Row],[SLA Target Days]],"Breach","OK")</f>
        <v>OK</v>
      </c>
      <c r="L40">
        <f>IF(Table_Shipments[[#This Row],[Status]]="On-Time",1,0)</f>
        <v>1</v>
      </c>
    </row>
    <row r="41" spans="1:12" x14ac:dyDescent="0.3">
      <c r="A41" t="s">
        <v>49</v>
      </c>
      <c r="B41" t="s">
        <v>210</v>
      </c>
      <c r="C41" s="1">
        <v>45294</v>
      </c>
      <c r="D41" s="1">
        <v>45299</v>
      </c>
      <c r="E41">
        <v>4</v>
      </c>
      <c r="F41">
        <v>5</v>
      </c>
      <c r="G41">
        <v>1</v>
      </c>
      <c r="H41" t="s">
        <v>214</v>
      </c>
      <c r="I41" t="s">
        <v>215</v>
      </c>
      <c r="J41" t="s">
        <v>219</v>
      </c>
      <c r="K41" t="str">
        <f>IF(Table_Shipments[[#This Row],[Actual Delivery Days]]&gt;Table_Shipments[[#This Row],[SLA Target Days]],"Breach","OK")</f>
        <v>Breach</v>
      </c>
      <c r="L41">
        <f>IF(Table_Shipments[[#This Row],[Status]]="On-Time",1,0)</f>
        <v>0</v>
      </c>
    </row>
    <row r="42" spans="1:12" x14ac:dyDescent="0.3">
      <c r="A42" t="s">
        <v>50</v>
      </c>
      <c r="B42" t="s">
        <v>211</v>
      </c>
      <c r="C42" s="1">
        <v>45340</v>
      </c>
      <c r="D42" s="1">
        <v>45343</v>
      </c>
      <c r="E42">
        <v>3</v>
      </c>
      <c r="F42">
        <v>3</v>
      </c>
      <c r="G42">
        <v>0</v>
      </c>
      <c r="H42" t="s">
        <v>213</v>
      </c>
      <c r="I42" t="s">
        <v>217</v>
      </c>
      <c r="J42" t="s">
        <v>219</v>
      </c>
      <c r="K42" t="str">
        <f>IF(Table_Shipments[[#This Row],[Actual Delivery Days]]&gt;Table_Shipments[[#This Row],[SLA Target Days]],"Breach","OK")</f>
        <v>OK</v>
      </c>
      <c r="L42">
        <f>IF(Table_Shipments[[#This Row],[Status]]="On-Time",1,0)</f>
        <v>1</v>
      </c>
    </row>
    <row r="43" spans="1:12" x14ac:dyDescent="0.3">
      <c r="A43" t="s">
        <v>51</v>
      </c>
      <c r="B43" t="s">
        <v>210</v>
      </c>
      <c r="C43" s="1">
        <v>45353</v>
      </c>
      <c r="D43" s="1">
        <v>45359</v>
      </c>
      <c r="E43">
        <v>4</v>
      </c>
      <c r="F43">
        <v>6</v>
      </c>
      <c r="G43">
        <v>2</v>
      </c>
      <c r="H43" t="s">
        <v>214</v>
      </c>
      <c r="I43" t="s">
        <v>215</v>
      </c>
      <c r="J43" t="s">
        <v>219</v>
      </c>
      <c r="K43" t="str">
        <f>IF(Table_Shipments[[#This Row],[Actual Delivery Days]]&gt;Table_Shipments[[#This Row],[SLA Target Days]],"Breach","OK")</f>
        <v>Breach</v>
      </c>
      <c r="L43">
        <f>IF(Table_Shipments[[#This Row],[Status]]="On-Time",1,0)</f>
        <v>0</v>
      </c>
    </row>
    <row r="44" spans="1:12" x14ac:dyDescent="0.3">
      <c r="A44" t="s">
        <v>52</v>
      </c>
      <c r="B44" t="s">
        <v>210</v>
      </c>
      <c r="C44" s="1">
        <v>45416</v>
      </c>
      <c r="D44" s="1">
        <v>45420</v>
      </c>
      <c r="E44">
        <v>4</v>
      </c>
      <c r="F44">
        <v>4</v>
      </c>
      <c r="G44">
        <v>0</v>
      </c>
      <c r="H44" t="s">
        <v>213</v>
      </c>
      <c r="I44" t="s">
        <v>217</v>
      </c>
      <c r="J44" t="s">
        <v>218</v>
      </c>
      <c r="K44" t="str">
        <f>IF(Table_Shipments[[#This Row],[Actual Delivery Days]]&gt;Table_Shipments[[#This Row],[SLA Target Days]],"Breach","OK")</f>
        <v>OK</v>
      </c>
      <c r="L44">
        <f>IF(Table_Shipments[[#This Row],[Status]]="On-Time",1,0)</f>
        <v>1</v>
      </c>
    </row>
    <row r="45" spans="1:12" x14ac:dyDescent="0.3">
      <c r="A45" t="s">
        <v>53</v>
      </c>
      <c r="B45" t="s">
        <v>211</v>
      </c>
      <c r="C45" s="1">
        <v>45330</v>
      </c>
      <c r="D45" s="1">
        <v>45333</v>
      </c>
      <c r="E45">
        <v>3</v>
      </c>
      <c r="F45">
        <v>3</v>
      </c>
      <c r="G45">
        <v>0</v>
      </c>
      <c r="H45" t="s">
        <v>213</v>
      </c>
      <c r="I45" t="s">
        <v>215</v>
      </c>
      <c r="J45" t="s">
        <v>219</v>
      </c>
      <c r="K45" t="str">
        <f>IF(Table_Shipments[[#This Row],[Actual Delivery Days]]&gt;Table_Shipments[[#This Row],[SLA Target Days]],"Breach","OK")</f>
        <v>OK</v>
      </c>
      <c r="L45">
        <f>IF(Table_Shipments[[#This Row],[Status]]="On-Time",1,0)</f>
        <v>1</v>
      </c>
    </row>
    <row r="46" spans="1:12" x14ac:dyDescent="0.3">
      <c r="A46" t="s">
        <v>54</v>
      </c>
      <c r="B46" t="s">
        <v>212</v>
      </c>
      <c r="C46" s="1">
        <v>45415</v>
      </c>
      <c r="D46" s="1">
        <v>45420</v>
      </c>
      <c r="E46">
        <v>5</v>
      </c>
      <c r="F46">
        <v>5</v>
      </c>
      <c r="G46">
        <v>0</v>
      </c>
      <c r="H46" t="s">
        <v>213</v>
      </c>
      <c r="I46" t="s">
        <v>217</v>
      </c>
      <c r="J46" t="s">
        <v>219</v>
      </c>
      <c r="K46" t="str">
        <f>IF(Table_Shipments[[#This Row],[Actual Delivery Days]]&gt;Table_Shipments[[#This Row],[SLA Target Days]],"Breach","OK")</f>
        <v>OK</v>
      </c>
      <c r="L46">
        <f>IF(Table_Shipments[[#This Row],[Status]]="On-Time",1,0)</f>
        <v>1</v>
      </c>
    </row>
    <row r="47" spans="1:12" x14ac:dyDescent="0.3">
      <c r="A47" t="s">
        <v>55</v>
      </c>
      <c r="B47" t="s">
        <v>211</v>
      </c>
      <c r="C47" s="1">
        <v>45310</v>
      </c>
      <c r="D47" s="1">
        <v>45313</v>
      </c>
      <c r="E47">
        <v>3</v>
      </c>
      <c r="F47">
        <v>3</v>
      </c>
      <c r="G47">
        <v>0</v>
      </c>
      <c r="H47" t="s">
        <v>213</v>
      </c>
      <c r="I47" t="s">
        <v>216</v>
      </c>
      <c r="J47" t="s">
        <v>219</v>
      </c>
      <c r="K47" t="str">
        <f>IF(Table_Shipments[[#This Row],[Actual Delivery Days]]&gt;Table_Shipments[[#This Row],[SLA Target Days]],"Breach","OK")</f>
        <v>OK</v>
      </c>
      <c r="L47">
        <f>IF(Table_Shipments[[#This Row],[Status]]="On-Time",1,0)</f>
        <v>1</v>
      </c>
    </row>
    <row r="48" spans="1:12" x14ac:dyDescent="0.3">
      <c r="A48" t="s">
        <v>56</v>
      </c>
      <c r="B48" t="s">
        <v>211</v>
      </c>
      <c r="C48" s="1">
        <v>45417</v>
      </c>
      <c r="D48" s="1">
        <v>45420</v>
      </c>
      <c r="E48">
        <v>3</v>
      </c>
      <c r="F48">
        <v>3</v>
      </c>
      <c r="G48">
        <v>0</v>
      </c>
      <c r="H48" t="s">
        <v>213</v>
      </c>
      <c r="I48" t="s">
        <v>215</v>
      </c>
      <c r="J48" t="s">
        <v>219</v>
      </c>
      <c r="K48" t="str">
        <f>IF(Table_Shipments[[#This Row],[Actual Delivery Days]]&gt;Table_Shipments[[#This Row],[SLA Target Days]],"Breach","OK")</f>
        <v>OK</v>
      </c>
      <c r="L48">
        <f>IF(Table_Shipments[[#This Row],[Status]]="On-Time",1,0)</f>
        <v>1</v>
      </c>
    </row>
    <row r="49" spans="1:12" x14ac:dyDescent="0.3">
      <c r="A49" t="s">
        <v>57</v>
      </c>
      <c r="B49" t="s">
        <v>210</v>
      </c>
      <c r="C49" s="1">
        <v>45321</v>
      </c>
      <c r="D49" s="1">
        <v>45325</v>
      </c>
      <c r="E49">
        <v>4</v>
      </c>
      <c r="F49">
        <v>4</v>
      </c>
      <c r="G49">
        <v>0</v>
      </c>
      <c r="H49" t="s">
        <v>213</v>
      </c>
      <c r="I49" t="s">
        <v>217</v>
      </c>
      <c r="J49" t="s">
        <v>219</v>
      </c>
      <c r="K49" t="str">
        <f>IF(Table_Shipments[[#This Row],[Actual Delivery Days]]&gt;Table_Shipments[[#This Row],[SLA Target Days]],"Breach","OK")</f>
        <v>OK</v>
      </c>
      <c r="L49">
        <f>IF(Table_Shipments[[#This Row],[Status]]="On-Time",1,0)</f>
        <v>1</v>
      </c>
    </row>
    <row r="50" spans="1:12" x14ac:dyDescent="0.3">
      <c r="A50" t="s">
        <v>58</v>
      </c>
      <c r="B50" t="s">
        <v>212</v>
      </c>
      <c r="C50" s="1">
        <v>45421</v>
      </c>
      <c r="D50" s="1">
        <v>45428</v>
      </c>
      <c r="E50">
        <v>5</v>
      </c>
      <c r="F50">
        <v>7</v>
      </c>
      <c r="G50">
        <v>2</v>
      </c>
      <c r="H50" t="s">
        <v>214</v>
      </c>
      <c r="I50" t="s">
        <v>215</v>
      </c>
      <c r="J50" t="s">
        <v>219</v>
      </c>
      <c r="K50" t="str">
        <f>IF(Table_Shipments[[#This Row],[Actual Delivery Days]]&gt;Table_Shipments[[#This Row],[SLA Target Days]],"Breach","OK")</f>
        <v>Breach</v>
      </c>
      <c r="L50">
        <f>IF(Table_Shipments[[#This Row],[Status]]="On-Time",1,0)</f>
        <v>0</v>
      </c>
    </row>
    <row r="51" spans="1:12" x14ac:dyDescent="0.3">
      <c r="A51" t="s">
        <v>59</v>
      </c>
      <c r="B51" t="s">
        <v>210</v>
      </c>
      <c r="C51" s="1">
        <v>45359</v>
      </c>
      <c r="D51" s="1">
        <v>45363</v>
      </c>
      <c r="E51">
        <v>4</v>
      </c>
      <c r="F51">
        <v>4</v>
      </c>
      <c r="G51">
        <v>0</v>
      </c>
      <c r="H51" t="s">
        <v>213</v>
      </c>
      <c r="I51" t="s">
        <v>217</v>
      </c>
      <c r="J51" t="s">
        <v>219</v>
      </c>
      <c r="K51" t="str">
        <f>IF(Table_Shipments[[#This Row],[Actual Delivery Days]]&gt;Table_Shipments[[#This Row],[SLA Target Days]],"Breach","OK")</f>
        <v>OK</v>
      </c>
      <c r="L51">
        <f>IF(Table_Shipments[[#This Row],[Status]]="On-Time",1,0)</f>
        <v>1</v>
      </c>
    </row>
    <row r="52" spans="1:12" x14ac:dyDescent="0.3">
      <c r="A52" t="s">
        <v>60</v>
      </c>
      <c r="B52" t="s">
        <v>211</v>
      </c>
      <c r="C52" s="1">
        <v>45419</v>
      </c>
      <c r="D52" s="1">
        <v>45422</v>
      </c>
      <c r="E52">
        <v>3</v>
      </c>
      <c r="F52">
        <v>3</v>
      </c>
      <c r="G52">
        <v>0</v>
      </c>
      <c r="H52" t="s">
        <v>213</v>
      </c>
      <c r="I52" t="s">
        <v>217</v>
      </c>
      <c r="J52" t="s">
        <v>219</v>
      </c>
      <c r="K52" t="str">
        <f>IF(Table_Shipments[[#This Row],[Actual Delivery Days]]&gt;Table_Shipments[[#This Row],[SLA Target Days]],"Breach","OK")</f>
        <v>OK</v>
      </c>
      <c r="L52">
        <f>IF(Table_Shipments[[#This Row],[Status]]="On-Time",1,0)</f>
        <v>1</v>
      </c>
    </row>
    <row r="53" spans="1:12" x14ac:dyDescent="0.3">
      <c r="A53" t="s">
        <v>61</v>
      </c>
      <c r="B53" t="s">
        <v>210</v>
      </c>
      <c r="C53" s="1">
        <v>45466</v>
      </c>
      <c r="D53" s="1">
        <v>45469</v>
      </c>
      <c r="E53">
        <v>4</v>
      </c>
      <c r="F53">
        <v>3</v>
      </c>
      <c r="G53">
        <v>0</v>
      </c>
      <c r="H53" t="s">
        <v>213</v>
      </c>
      <c r="I53" t="s">
        <v>217</v>
      </c>
      <c r="J53" t="s">
        <v>219</v>
      </c>
      <c r="K53" t="str">
        <f>IF(Table_Shipments[[#This Row],[Actual Delivery Days]]&gt;Table_Shipments[[#This Row],[SLA Target Days]],"Breach","OK")</f>
        <v>OK</v>
      </c>
      <c r="L53">
        <f>IF(Table_Shipments[[#This Row],[Status]]="On-Time",1,0)</f>
        <v>1</v>
      </c>
    </row>
    <row r="54" spans="1:12" x14ac:dyDescent="0.3">
      <c r="A54" t="s">
        <v>62</v>
      </c>
      <c r="B54" t="s">
        <v>210</v>
      </c>
      <c r="C54" s="1">
        <v>45375</v>
      </c>
      <c r="D54" s="1">
        <v>45379</v>
      </c>
      <c r="E54">
        <v>4</v>
      </c>
      <c r="F54">
        <v>4</v>
      </c>
      <c r="G54">
        <v>0</v>
      </c>
      <c r="H54" t="s">
        <v>213</v>
      </c>
      <c r="I54" t="s">
        <v>215</v>
      </c>
      <c r="J54" t="s">
        <v>219</v>
      </c>
      <c r="K54" t="str">
        <f>IF(Table_Shipments[[#This Row],[Actual Delivery Days]]&gt;Table_Shipments[[#This Row],[SLA Target Days]],"Breach","OK")</f>
        <v>OK</v>
      </c>
      <c r="L54">
        <f>IF(Table_Shipments[[#This Row],[Status]]="On-Time",1,0)</f>
        <v>1</v>
      </c>
    </row>
    <row r="55" spans="1:12" x14ac:dyDescent="0.3">
      <c r="A55" t="s">
        <v>63</v>
      </c>
      <c r="B55" t="s">
        <v>212</v>
      </c>
      <c r="C55" s="1">
        <v>45472</v>
      </c>
      <c r="D55" s="1">
        <v>45477</v>
      </c>
      <c r="E55">
        <v>5</v>
      </c>
      <c r="F55">
        <v>5</v>
      </c>
      <c r="G55">
        <v>0</v>
      </c>
      <c r="H55" t="s">
        <v>213</v>
      </c>
      <c r="I55" t="s">
        <v>215</v>
      </c>
      <c r="J55" t="s">
        <v>219</v>
      </c>
      <c r="K55" t="str">
        <f>IF(Table_Shipments[[#This Row],[Actual Delivery Days]]&gt;Table_Shipments[[#This Row],[SLA Target Days]],"Breach","OK")</f>
        <v>OK</v>
      </c>
      <c r="L55">
        <f>IF(Table_Shipments[[#This Row],[Status]]="On-Time",1,0)</f>
        <v>1</v>
      </c>
    </row>
    <row r="56" spans="1:12" x14ac:dyDescent="0.3">
      <c r="A56" t="s">
        <v>64</v>
      </c>
      <c r="B56" t="s">
        <v>210</v>
      </c>
      <c r="C56" s="1">
        <v>45363</v>
      </c>
      <c r="D56" s="1">
        <v>45370</v>
      </c>
      <c r="E56">
        <v>4</v>
      </c>
      <c r="F56">
        <v>7</v>
      </c>
      <c r="G56">
        <v>3</v>
      </c>
      <c r="H56" t="s">
        <v>214</v>
      </c>
      <c r="I56" t="s">
        <v>216</v>
      </c>
      <c r="J56" t="s">
        <v>219</v>
      </c>
      <c r="K56" t="str">
        <f>IF(Table_Shipments[[#This Row],[Actual Delivery Days]]&gt;Table_Shipments[[#This Row],[SLA Target Days]],"Breach","OK")</f>
        <v>Breach</v>
      </c>
      <c r="L56">
        <f>IF(Table_Shipments[[#This Row],[Status]]="On-Time",1,0)</f>
        <v>0</v>
      </c>
    </row>
    <row r="57" spans="1:12" x14ac:dyDescent="0.3">
      <c r="A57" t="s">
        <v>65</v>
      </c>
      <c r="B57" t="s">
        <v>212</v>
      </c>
      <c r="C57" s="1">
        <v>45311</v>
      </c>
      <c r="D57" s="1">
        <v>45318</v>
      </c>
      <c r="E57">
        <v>5</v>
      </c>
      <c r="F57">
        <v>7</v>
      </c>
      <c r="G57">
        <v>2</v>
      </c>
      <c r="H57" t="s">
        <v>214</v>
      </c>
      <c r="I57" t="s">
        <v>217</v>
      </c>
      <c r="J57" t="s">
        <v>219</v>
      </c>
      <c r="K57" t="str">
        <f>IF(Table_Shipments[[#This Row],[Actual Delivery Days]]&gt;Table_Shipments[[#This Row],[SLA Target Days]],"Breach","OK")</f>
        <v>Breach</v>
      </c>
      <c r="L57">
        <f>IF(Table_Shipments[[#This Row],[Status]]="On-Time",1,0)</f>
        <v>0</v>
      </c>
    </row>
    <row r="58" spans="1:12" x14ac:dyDescent="0.3">
      <c r="A58" t="s">
        <v>66</v>
      </c>
      <c r="B58" t="s">
        <v>212</v>
      </c>
      <c r="C58" s="1">
        <v>45347</v>
      </c>
      <c r="D58" s="1">
        <v>45353</v>
      </c>
      <c r="E58">
        <v>5</v>
      </c>
      <c r="F58">
        <v>6</v>
      </c>
      <c r="G58">
        <v>1</v>
      </c>
      <c r="H58" t="s">
        <v>214</v>
      </c>
      <c r="I58" t="s">
        <v>215</v>
      </c>
      <c r="J58" t="s">
        <v>219</v>
      </c>
      <c r="K58" t="str">
        <f>IF(Table_Shipments[[#This Row],[Actual Delivery Days]]&gt;Table_Shipments[[#This Row],[SLA Target Days]],"Breach","OK")</f>
        <v>Breach</v>
      </c>
      <c r="L58">
        <f>IF(Table_Shipments[[#This Row],[Status]]="On-Time",1,0)</f>
        <v>0</v>
      </c>
    </row>
    <row r="59" spans="1:12" x14ac:dyDescent="0.3">
      <c r="A59" t="s">
        <v>67</v>
      </c>
      <c r="B59" t="s">
        <v>210</v>
      </c>
      <c r="C59" s="1">
        <v>45443</v>
      </c>
      <c r="D59" s="1">
        <v>45447</v>
      </c>
      <c r="E59">
        <v>4</v>
      </c>
      <c r="F59">
        <v>4</v>
      </c>
      <c r="G59">
        <v>0</v>
      </c>
      <c r="H59" t="s">
        <v>213</v>
      </c>
      <c r="I59" t="s">
        <v>217</v>
      </c>
      <c r="J59" t="s">
        <v>219</v>
      </c>
      <c r="K59" t="str">
        <f>IF(Table_Shipments[[#This Row],[Actual Delivery Days]]&gt;Table_Shipments[[#This Row],[SLA Target Days]],"Breach","OK")</f>
        <v>OK</v>
      </c>
      <c r="L59">
        <f>IF(Table_Shipments[[#This Row],[Status]]="On-Time",1,0)</f>
        <v>1</v>
      </c>
    </row>
    <row r="60" spans="1:12" x14ac:dyDescent="0.3">
      <c r="A60" t="s">
        <v>68</v>
      </c>
      <c r="B60" t="s">
        <v>212</v>
      </c>
      <c r="C60" s="1">
        <v>45386</v>
      </c>
      <c r="D60" s="1">
        <v>45393</v>
      </c>
      <c r="E60">
        <v>5</v>
      </c>
      <c r="F60">
        <v>7</v>
      </c>
      <c r="G60">
        <v>2</v>
      </c>
      <c r="H60" t="s">
        <v>214</v>
      </c>
      <c r="I60" t="s">
        <v>216</v>
      </c>
      <c r="J60" t="s">
        <v>219</v>
      </c>
      <c r="K60" t="str">
        <f>IF(Table_Shipments[[#This Row],[Actual Delivery Days]]&gt;Table_Shipments[[#This Row],[SLA Target Days]],"Breach","OK")</f>
        <v>Breach</v>
      </c>
      <c r="L60">
        <f>IF(Table_Shipments[[#This Row],[Status]]="On-Time",1,0)</f>
        <v>0</v>
      </c>
    </row>
    <row r="61" spans="1:12" x14ac:dyDescent="0.3">
      <c r="A61" t="s">
        <v>69</v>
      </c>
      <c r="B61" t="s">
        <v>210</v>
      </c>
      <c r="C61" s="1">
        <v>45362</v>
      </c>
      <c r="D61" s="1">
        <v>45365</v>
      </c>
      <c r="E61">
        <v>4</v>
      </c>
      <c r="F61">
        <v>3</v>
      </c>
      <c r="G61">
        <v>0</v>
      </c>
      <c r="H61" t="s">
        <v>213</v>
      </c>
      <c r="I61" t="s">
        <v>216</v>
      </c>
      <c r="J61" t="s">
        <v>219</v>
      </c>
      <c r="K61" t="str">
        <f>IF(Table_Shipments[[#This Row],[Actual Delivery Days]]&gt;Table_Shipments[[#This Row],[SLA Target Days]],"Breach","OK")</f>
        <v>OK</v>
      </c>
      <c r="L61">
        <f>IF(Table_Shipments[[#This Row],[Status]]="On-Time",1,0)</f>
        <v>1</v>
      </c>
    </row>
    <row r="62" spans="1:12" x14ac:dyDescent="0.3">
      <c r="A62" t="s">
        <v>70</v>
      </c>
      <c r="B62" t="s">
        <v>210</v>
      </c>
      <c r="C62" s="1">
        <v>45406</v>
      </c>
      <c r="D62" s="1">
        <v>45410</v>
      </c>
      <c r="E62">
        <v>4</v>
      </c>
      <c r="F62">
        <v>4</v>
      </c>
      <c r="G62">
        <v>0</v>
      </c>
      <c r="H62" t="s">
        <v>213</v>
      </c>
      <c r="I62" t="s">
        <v>216</v>
      </c>
      <c r="J62" t="s">
        <v>219</v>
      </c>
      <c r="K62" t="str">
        <f>IF(Table_Shipments[[#This Row],[Actual Delivery Days]]&gt;Table_Shipments[[#This Row],[SLA Target Days]],"Breach","OK")</f>
        <v>OK</v>
      </c>
      <c r="L62">
        <f>IF(Table_Shipments[[#This Row],[Status]]="On-Time",1,0)</f>
        <v>1</v>
      </c>
    </row>
    <row r="63" spans="1:12" x14ac:dyDescent="0.3">
      <c r="A63" t="s">
        <v>71</v>
      </c>
      <c r="B63" t="s">
        <v>211</v>
      </c>
      <c r="C63" s="1">
        <v>45343</v>
      </c>
      <c r="D63" s="1">
        <v>45345</v>
      </c>
      <c r="E63">
        <v>3</v>
      </c>
      <c r="F63">
        <v>2</v>
      </c>
      <c r="G63">
        <v>0</v>
      </c>
      <c r="H63" t="s">
        <v>213</v>
      </c>
      <c r="I63" t="s">
        <v>215</v>
      </c>
      <c r="J63" t="s">
        <v>219</v>
      </c>
      <c r="K63" t="str">
        <f>IF(Table_Shipments[[#This Row],[Actual Delivery Days]]&gt;Table_Shipments[[#This Row],[SLA Target Days]],"Breach","OK")</f>
        <v>OK</v>
      </c>
      <c r="L63">
        <f>IF(Table_Shipments[[#This Row],[Status]]="On-Time",1,0)</f>
        <v>1</v>
      </c>
    </row>
    <row r="64" spans="1:12" x14ac:dyDescent="0.3">
      <c r="A64" t="s">
        <v>72</v>
      </c>
      <c r="B64" t="s">
        <v>212</v>
      </c>
      <c r="C64" s="1">
        <v>45439</v>
      </c>
      <c r="D64" s="1">
        <v>45444</v>
      </c>
      <c r="E64">
        <v>5</v>
      </c>
      <c r="F64">
        <v>5</v>
      </c>
      <c r="G64">
        <v>0</v>
      </c>
      <c r="H64" t="s">
        <v>213</v>
      </c>
      <c r="I64" t="s">
        <v>216</v>
      </c>
      <c r="J64" t="s">
        <v>219</v>
      </c>
      <c r="K64" t="str">
        <f>IF(Table_Shipments[[#This Row],[Actual Delivery Days]]&gt;Table_Shipments[[#This Row],[SLA Target Days]],"Breach","OK")</f>
        <v>OK</v>
      </c>
      <c r="L64">
        <f>IF(Table_Shipments[[#This Row],[Status]]="On-Time",1,0)</f>
        <v>1</v>
      </c>
    </row>
    <row r="65" spans="1:12" x14ac:dyDescent="0.3">
      <c r="A65" t="s">
        <v>73</v>
      </c>
      <c r="B65" t="s">
        <v>211</v>
      </c>
      <c r="C65" s="1">
        <v>45401</v>
      </c>
      <c r="D65" s="1">
        <v>45404</v>
      </c>
      <c r="E65">
        <v>3</v>
      </c>
      <c r="F65">
        <v>3</v>
      </c>
      <c r="G65">
        <v>0</v>
      </c>
      <c r="H65" t="s">
        <v>213</v>
      </c>
      <c r="I65" t="s">
        <v>215</v>
      </c>
      <c r="J65" t="s">
        <v>219</v>
      </c>
      <c r="K65" t="str">
        <f>IF(Table_Shipments[[#This Row],[Actual Delivery Days]]&gt;Table_Shipments[[#This Row],[SLA Target Days]],"Breach","OK")</f>
        <v>OK</v>
      </c>
      <c r="L65">
        <f>IF(Table_Shipments[[#This Row],[Status]]="On-Time",1,0)</f>
        <v>1</v>
      </c>
    </row>
    <row r="66" spans="1:12" x14ac:dyDescent="0.3">
      <c r="A66" t="s">
        <v>74</v>
      </c>
      <c r="B66" t="s">
        <v>212</v>
      </c>
      <c r="C66" s="1">
        <v>45405</v>
      </c>
      <c r="D66" s="1">
        <v>45410</v>
      </c>
      <c r="E66">
        <v>5</v>
      </c>
      <c r="F66">
        <v>5</v>
      </c>
      <c r="G66">
        <v>0</v>
      </c>
      <c r="H66" t="s">
        <v>213</v>
      </c>
      <c r="I66" t="s">
        <v>216</v>
      </c>
      <c r="J66" t="s">
        <v>219</v>
      </c>
      <c r="K66" t="str">
        <f>IF(Table_Shipments[[#This Row],[Actual Delivery Days]]&gt;Table_Shipments[[#This Row],[SLA Target Days]],"Breach","OK")</f>
        <v>OK</v>
      </c>
      <c r="L66">
        <f>IF(Table_Shipments[[#This Row],[Status]]="On-Time",1,0)</f>
        <v>1</v>
      </c>
    </row>
    <row r="67" spans="1:12" x14ac:dyDescent="0.3">
      <c r="A67" t="s">
        <v>75</v>
      </c>
      <c r="B67" t="s">
        <v>212</v>
      </c>
      <c r="C67" s="1">
        <v>45298</v>
      </c>
      <c r="D67" s="1">
        <v>45302</v>
      </c>
      <c r="E67">
        <v>5</v>
      </c>
      <c r="F67">
        <v>4</v>
      </c>
      <c r="G67">
        <v>0</v>
      </c>
      <c r="H67" t="s">
        <v>213</v>
      </c>
      <c r="I67" t="s">
        <v>215</v>
      </c>
      <c r="J67" t="s">
        <v>219</v>
      </c>
      <c r="K67" t="str">
        <f>IF(Table_Shipments[[#This Row],[Actual Delivery Days]]&gt;Table_Shipments[[#This Row],[SLA Target Days]],"Breach","OK")</f>
        <v>OK</v>
      </c>
      <c r="L67">
        <f>IF(Table_Shipments[[#This Row],[Status]]="On-Time",1,0)</f>
        <v>1</v>
      </c>
    </row>
    <row r="68" spans="1:12" x14ac:dyDescent="0.3">
      <c r="A68" t="s">
        <v>76</v>
      </c>
      <c r="B68" t="s">
        <v>212</v>
      </c>
      <c r="C68" s="1">
        <v>45409</v>
      </c>
      <c r="D68" s="1">
        <v>45415</v>
      </c>
      <c r="E68">
        <v>5</v>
      </c>
      <c r="F68">
        <v>6</v>
      </c>
      <c r="G68">
        <v>1</v>
      </c>
      <c r="H68" t="s">
        <v>214</v>
      </c>
      <c r="I68" t="s">
        <v>215</v>
      </c>
      <c r="J68" t="s">
        <v>219</v>
      </c>
      <c r="K68" t="str">
        <f>IF(Table_Shipments[[#This Row],[Actual Delivery Days]]&gt;Table_Shipments[[#This Row],[SLA Target Days]],"Breach","OK")</f>
        <v>Breach</v>
      </c>
      <c r="L68">
        <f>IF(Table_Shipments[[#This Row],[Status]]="On-Time",1,0)</f>
        <v>0</v>
      </c>
    </row>
    <row r="69" spans="1:12" x14ac:dyDescent="0.3">
      <c r="A69" t="s">
        <v>77</v>
      </c>
      <c r="B69" t="s">
        <v>211</v>
      </c>
      <c r="C69" s="1">
        <v>45366</v>
      </c>
      <c r="D69" s="1">
        <v>45372</v>
      </c>
      <c r="E69">
        <v>3</v>
      </c>
      <c r="F69">
        <v>6</v>
      </c>
      <c r="G69">
        <v>3</v>
      </c>
      <c r="H69" t="s">
        <v>214</v>
      </c>
      <c r="I69" t="s">
        <v>216</v>
      </c>
      <c r="J69" t="s">
        <v>219</v>
      </c>
      <c r="K69" t="str">
        <f>IF(Table_Shipments[[#This Row],[Actual Delivery Days]]&gt;Table_Shipments[[#This Row],[SLA Target Days]],"Breach","OK")</f>
        <v>Breach</v>
      </c>
      <c r="L69">
        <f>IF(Table_Shipments[[#This Row],[Status]]="On-Time",1,0)</f>
        <v>0</v>
      </c>
    </row>
    <row r="70" spans="1:12" x14ac:dyDescent="0.3">
      <c r="A70" t="s">
        <v>78</v>
      </c>
      <c r="B70" t="s">
        <v>212</v>
      </c>
      <c r="C70" s="1">
        <v>45457</v>
      </c>
      <c r="D70" s="1">
        <v>45462</v>
      </c>
      <c r="E70">
        <v>5</v>
      </c>
      <c r="F70">
        <v>5</v>
      </c>
      <c r="G70">
        <v>0</v>
      </c>
      <c r="H70" t="s">
        <v>213</v>
      </c>
      <c r="I70" t="s">
        <v>216</v>
      </c>
      <c r="J70" t="s">
        <v>219</v>
      </c>
      <c r="K70" t="str">
        <f>IF(Table_Shipments[[#This Row],[Actual Delivery Days]]&gt;Table_Shipments[[#This Row],[SLA Target Days]],"Breach","OK")</f>
        <v>OK</v>
      </c>
      <c r="L70">
        <f>IF(Table_Shipments[[#This Row],[Status]]="On-Time",1,0)</f>
        <v>1</v>
      </c>
    </row>
    <row r="71" spans="1:12" x14ac:dyDescent="0.3">
      <c r="A71" t="s">
        <v>79</v>
      </c>
      <c r="B71" t="s">
        <v>211</v>
      </c>
      <c r="C71" s="1">
        <v>45417</v>
      </c>
      <c r="D71" s="1">
        <v>45419</v>
      </c>
      <c r="E71">
        <v>3</v>
      </c>
      <c r="F71">
        <v>2</v>
      </c>
      <c r="G71">
        <v>0</v>
      </c>
      <c r="H71" t="s">
        <v>213</v>
      </c>
      <c r="I71" t="s">
        <v>216</v>
      </c>
      <c r="J71" t="s">
        <v>219</v>
      </c>
      <c r="K71" t="str">
        <f>IF(Table_Shipments[[#This Row],[Actual Delivery Days]]&gt;Table_Shipments[[#This Row],[SLA Target Days]],"Breach","OK")</f>
        <v>OK</v>
      </c>
      <c r="L71">
        <f>IF(Table_Shipments[[#This Row],[Status]]="On-Time",1,0)</f>
        <v>1</v>
      </c>
    </row>
    <row r="72" spans="1:12" x14ac:dyDescent="0.3">
      <c r="A72" t="s">
        <v>80</v>
      </c>
      <c r="B72" t="s">
        <v>211</v>
      </c>
      <c r="C72" s="1">
        <v>45465</v>
      </c>
      <c r="D72" s="1">
        <v>45468</v>
      </c>
      <c r="E72">
        <v>3</v>
      </c>
      <c r="F72">
        <v>3</v>
      </c>
      <c r="G72">
        <v>0</v>
      </c>
      <c r="H72" t="s">
        <v>213</v>
      </c>
      <c r="I72" t="s">
        <v>215</v>
      </c>
      <c r="J72" t="s">
        <v>219</v>
      </c>
      <c r="K72" t="str">
        <f>IF(Table_Shipments[[#This Row],[Actual Delivery Days]]&gt;Table_Shipments[[#This Row],[SLA Target Days]],"Breach","OK")</f>
        <v>OK</v>
      </c>
      <c r="L72">
        <f>IF(Table_Shipments[[#This Row],[Status]]="On-Time",1,0)</f>
        <v>1</v>
      </c>
    </row>
    <row r="73" spans="1:12" x14ac:dyDescent="0.3">
      <c r="A73" t="s">
        <v>81</v>
      </c>
      <c r="B73" t="s">
        <v>211</v>
      </c>
      <c r="C73" s="1">
        <v>45470</v>
      </c>
      <c r="D73" s="1">
        <v>45476</v>
      </c>
      <c r="E73">
        <v>3</v>
      </c>
      <c r="F73">
        <v>6</v>
      </c>
      <c r="G73">
        <v>3</v>
      </c>
      <c r="H73" t="s">
        <v>214</v>
      </c>
      <c r="I73" t="s">
        <v>215</v>
      </c>
      <c r="J73" t="s">
        <v>219</v>
      </c>
      <c r="K73" t="str">
        <f>IF(Table_Shipments[[#This Row],[Actual Delivery Days]]&gt;Table_Shipments[[#This Row],[SLA Target Days]],"Breach","OK")</f>
        <v>Breach</v>
      </c>
      <c r="L73">
        <f>IF(Table_Shipments[[#This Row],[Status]]="On-Time",1,0)</f>
        <v>0</v>
      </c>
    </row>
    <row r="74" spans="1:12" x14ac:dyDescent="0.3">
      <c r="A74" t="s">
        <v>82</v>
      </c>
      <c r="B74" t="s">
        <v>211</v>
      </c>
      <c r="C74" s="1">
        <v>45421</v>
      </c>
      <c r="D74" s="1">
        <v>45427</v>
      </c>
      <c r="E74">
        <v>3</v>
      </c>
      <c r="F74">
        <v>6</v>
      </c>
      <c r="G74">
        <v>3</v>
      </c>
      <c r="H74" t="s">
        <v>214</v>
      </c>
      <c r="I74" t="s">
        <v>215</v>
      </c>
      <c r="J74" t="s">
        <v>219</v>
      </c>
      <c r="K74" t="str">
        <f>IF(Table_Shipments[[#This Row],[Actual Delivery Days]]&gt;Table_Shipments[[#This Row],[SLA Target Days]],"Breach","OK")</f>
        <v>Breach</v>
      </c>
      <c r="L74">
        <f>IF(Table_Shipments[[#This Row],[Status]]="On-Time",1,0)</f>
        <v>0</v>
      </c>
    </row>
    <row r="75" spans="1:12" x14ac:dyDescent="0.3">
      <c r="A75" t="s">
        <v>83</v>
      </c>
      <c r="B75" t="s">
        <v>210</v>
      </c>
      <c r="C75" s="1">
        <v>45421</v>
      </c>
      <c r="D75" s="1">
        <v>45425</v>
      </c>
      <c r="E75">
        <v>4</v>
      </c>
      <c r="F75">
        <v>4</v>
      </c>
      <c r="G75">
        <v>0</v>
      </c>
      <c r="H75" t="s">
        <v>213</v>
      </c>
      <c r="I75" t="s">
        <v>217</v>
      </c>
      <c r="J75" t="s">
        <v>219</v>
      </c>
      <c r="K75" t="str">
        <f>IF(Table_Shipments[[#This Row],[Actual Delivery Days]]&gt;Table_Shipments[[#This Row],[SLA Target Days]],"Breach","OK")</f>
        <v>OK</v>
      </c>
      <c r="L75">
        <f>IF(Table_Shipments[[#This Row],[Status]]="On-Time",1,0)</f>
        <v>1</v>
      </c>
    </row>
    <row r="76" spans="1:12" x14ac:dyDescent="0.3">
      <c r="A76" t="s">
        <v>84</v>
      </c>
      <c r="B76" t="s">
        <v>210</v>
      </c>
      <c r="C76" s="1">
        <v>45360</v>
      </c>
      <c r="D76" s="1">
        <v>45364</v>
      </c>
      <c r="E76">
        <v>4</v>
      </c>
      <c r="F76">
        <v>4</v>
      </c>
      <c r="G76">
        <v>0</v>
      </c>
      <c r="H76" t="s">
        <v>213</v>
      </c>
      <c r="I76" t="s">
        <v>217</v>
      </c>
      <c r="J76" t="s">
        <v>219</v>
      </c>
      <c r="K76" t="str">
        <f>IF(Table_Shipments[[#This Row],[Actual Delivery Days]]&gt;Table_Shipments[[#This Row],[SLA Target Days]],"Breach","OK")</f>
        <v>OK</v>
      </c>
      <c r="L76">
        <f>IF(Table_Shipments[[#This Row],[Status]]="On-Time",1,0)</f>
        <v>1</v>
      </c>
    </row>
    <row r="77" spans="1:12" x14ac:dyDescent="0.3">
      <c r="A77" t="s">
        <v>85</v>
      </c>
      <c r="B77" t="s">
        <v>212</v>
      </c>
      <c r="C77" s="1">
        <v>45419</v>
      </c>
      <c r="D77" s="1">
        <v>45424</v>
      </c>
      <c r="E77">
        <v>5</v>
      </c>
      <c r="F77">
        <v>5</v>
      </c>
      <c r="G77">
        <v>0</v>
      </c>
      <c r="H77" t="s">
        <v>213</v>
      </c>
      <c r="I77" t="s">
        <v>217</v>
      </c>
      <c r="J77" t="s">
        <v>219</v>
      </c>
      <c r="K77" t="str">
        <f>IF(Table_Shipments[[#This Row],[Actual Delivery Days]]&gt;Table_Shipments[[#This Row],[SLA Target Days]],"Breach","OK")</f>
        <v>OK</v>
      </c>
      <c r="L77">
        <f>IF(Table_Shipments[[#This Row],[Status]]="On-Time",1,0)</f>
        <v>1</v>
      </c>
    </row>
    <row r="78" spans="1:12" x14ac:dyDescent="0.3">
      <c r="A78" t="s">
        <v>86</v>
      </c>
      <c r="B78" t="s">
        <v>210</v>
      </c>
      <c r="C78" s="1">
        <v>45363</v>
      </c>
      <c r="D78" s="1">
        <v>45370</v>
      </c>
      <c r="E78">
        <v>4</v>
      </c>
      <c r="F78">
        <v>7</v>
      </c>
      <c r="G78">
        <v>3</v>
      </c>
      <c r="H78" t="s">
        <v>214</v>
      </c>
      <c r="I78" t="s">
        <v>216</v>
      </c>
      <c r="J78" t="s">
        <v>218</v>
      </c>
      <c r="K78" t="str">
        <f>IF(Table_Shipments[[#This Row],[Actual Delivery Days]]&gt;Table_Shipments[[#This Row],[SLA Target Days]],"Breach","OK")</f>
        <v>Breach</v>
      </c>
      <c r="L78">
        <f>IF(Table_Shipments[[#This Row],[Status]]="On-Time",1,0)</f>
        <v>0</v>
      </c>
    </row>
    <row r="79" spans="1:12" x14ac:dyDescent="0.3">
      <c r="A79" t="s">
        <v>87</v>
      </c>
      <c r="B79" t="s">
        <v>210</v>
      </c>
      <c r="C79" s="1">
        <v>45361</v>
      </c>
      <c r="D79" s="1">
        <v>45365</v>
      </c>
      <c r="E79">
        <v>4</v>
      </c>
      <c r="F79">
        <v>4</v>
      </c>
      <c r="G79">
        <v>0</v>
      </c>
      <c r="H79" t="s">
        <v>213</v>
      </c>
      <c r="I79" t="s">
        <v>217</v>
      </c>
      <c r="J79" t="s">
        <v>219</v>
      </c>
      <c r="K79" t="str">
        <f>IF(Table_Shipments[[#This Row],[Actual Delivery Days]]&gt;Table_Shipments[[#This Row],[SLA Target Days]],"Breach","OK")</f>
        <v>OK</v>
      </c>
      <c r="L79">
        <f>IF(Table_Shipments[[#This Row],[Status]]="On-Time",1,0)</f>
        <v>1</v>
      </c>
    </row>
    <row r="80" spans="1:12" x14ac:dyDescent="0.3">
      <c r="A80" t="s">
        <v>88</v>
      </c>
      <c r="B80" t="s">
        <v>212</v>
      </c>
      <c r="C80" s="1">
        <v>45330</v>
      </c>
      <c r="D80" s="1">
        <v>45335</v>
      </c>
      <c r="E80">
        <v>5</v>
      </c>
      <c r="F80">
        <v>5</v>
      </c>
      <c r="G80">
        <v>0</v>
      </c>
      <c r="H80" t="s">
        <v>213</v>
      </c>
      <c r="I80" t="s">
        <v>215</v>
      </c>
      <c r="J80" t="s">
        <v>219</v>
      </c>
      <c r="K80" t="str">
        <f>IF(Table_Shipments[[#This Row],[Actual Delivery Days]]&gt;Table_Shipments[[#This Row],[SLA Target Days]],"Breach","OK")</f>
        <v>OK</v>
      </c>
      <c r="L80">
        <f>IF(Table_Shipments[[#This Row],[Status]]="On-Time",1,0)</f>
        <v>1</v>
      </c>
    </row>
    <row r="81" spans="1:12" x14ac:dyDescent="0.3">
      <c r="A81" t="s">
        <v>89</v>
      </c>
      <c r="B81" t="s">
        <v>211</v>
      </c>
      <c r="C81" s="1">
        <v>45373</v>
      </c>
      <c r="D81" s="1">
        <v>45376</v>
      </c>
      <c r="E81">
        <v>3</v>
      </c>
      <c r="F81">
        <v>3</v>
      </c>
      <c r="G81">
        <v>0</v>
      </c>
      <c r="H81" t="s">
        <v>213</v>
      </c>
      <c r="I81" t="s">
        <v>215</v>
      </c>
      <c r="J81" t="s">
        <v>219</v>
      </c>
      <c r="K81" t="str">
        <f>IF(Table_Shipments[[#This Row],[Actual Delivery Days]]&gt;Table_Shipments[[#This Row],[SLA Target Days]],"Breach","OK")</f>
        <v>OK</v>
      </c>
      <c r="L81">
        <f>IF(Table_Shipments[[#This Row],[Status]]="On-Time",1,0)</f>
        <v>1</v>
      </c>
    </row>
    <row r="82" spans="1:12" x14ac:dyDescent="0.3">
      <c r="A82" t="s">
        <v>90</v>
      </c>
      <c r="B82" t="s">
        <v>210</v>
      </c>
      <c r="C82" s="1">
        <v>45305</v>
      </c>
      <c r="D82" s="1">
        <v>45308</v>
      </c>
      <c r="E82">
        <v>4</v>
      </c>
      <c r="F82">
        <v>3</v>
      </c>
      <c r="G82">
        <v>0</v>
      </c>
      <c r="H82" t="s">
        <v>213</v>
      </c>
      <c r="I82" t="s">
        <v>215</v>
      </c>
      <c r="J82" t="s">
        <v>219</v>
      </c>
      <c r="K82" t="str">
        <f>IF(Table_Shipments[[#This Row],[Actual Delivery Days]]&gt;Table_Shipments[[#This Row],[SLA Target Days]],"Breach","OK")</f>
        <v>OK</v>
      </c>
      <c r="L82">
        <f>IF(Table_Shipments[[#This Row],[Status]]="On-Time",1,0)</f>
        <v>1</v>
      </c>
    </row>
    <row r="83" spans="1:12" x14ac:dyDescent="0.3">
      <c r="A83" t="s">
        <v>91</v>
      </c>
      <c r="B83" t="s">
        <v>212</v>
      </c>
      <c r="C83" s="1">
        <v>45371</v>
      </c>
      <c r="D83" s="1">
        <v>45375</v>
      </c>
      <c r="E83">
        <v>5</v>
      </c>
      <c r="F83">
        <v>4</v>
      </c>
      <c r="G83">
        <v>0</v>
      </c>
      <c r="H83" t="s">
        <v>213</v>
      </c>
      <c r="I83" t="s">
        <v>217</v>
      </c>
      <c r="J83" t="s">
        <v>219</v>
      </c>
      <c r="K83" t="str">
        <f>IF(Table_Shipments[[#This Row],[Actual Delivery Days]]&gt;Table_Shipments[[#This Row],[SLA Target Days]],"Breach","OK")</f>
        <v>OK</v>
      </c>
      <c r="L83">
        <f>IF(Table_Shipments[[#This Row],[Status]]="On-Time",1,0)</f>
        <v>1</v>
      </c>
    </row>
    <row r="84" spans="1:12" x14ac:dyDescent="0.3">
      <c r="A84" t="s">
        <v>92</v>
      </c>
      <c r="B84" t="s">
        <v>212</v>
      </c>
      <c r="C84" s="1">
        <v>45335</v>
      </c>
      <c r="D84" s="1">
        <v>45340</v>
      </c>
      <c r="E84">
        <v>5</v>
      </c>
      <c r="F84">
        <v>5</v>
      </c>
      <c r="G84">
        <v>0</v>
      </c>
      <c r="H84" t="s">
        <v>213</v>
      </c>
      <c r="I84" t="s">
        <v>216</v>
      </c>
      <c r="J84" t="s">
        <v>219</v>
      </c>
      <c r="K84" t="str">
        <f>IF(Table_Shipments[[#This Row],[Actual Delivery Days]]&gt;Table_Shipments[[#This Row],[SLA Target Days]],"Breach","OK")</f>
        <v>OK</v>
      </c>
      <c r="L84">
        <f>IF(Table_Shipments[[#This Row],[Status]]="On-Time",1,0)</f>
        <v>1</v>
      </c>
    </row>
    <row r="85" spans="1:12" x14ac:dyDescent="0.3">
      <c r="A85" t="s">
        <v>93</v>
      </c>
      <c r="B85" t="s">
        <v>212</v>
      </c>
      <c r="C85" s="1">
        <v>45407</v>
      </c>
      <c r="D85" s="1">
        <v>45415</v>
      </c>
      <c r="E85">
        <v>5</v>
      </c>
      <c r="F85">
        <v>8</v>
      </c>
      <c r="G85">
        <v>3</v>
      </c>
      <c r="H85" t="s">
        <v>214</v>
      </c>
      <c r="I85" t="s">
        <v>215</v>
      </c>
      <c r="J85" t="s">
        <v>218</v>
      </c>
      <c r="K85" t="str">
        <f>IF(Table_Shipments[[#This Row],[Actual Delivery Days]]&gt;Table_Shipments[[#This Row],[SLA Target Days]],"Breach","OK")</f>
        <v>Breach</v>
      </c>
      <c r="L85">
        <f>IF(Table_Shipments[[#This Row],[Status]]="On-Time",1,0)</f>
        <v>0</v>
      </c>
    </row>
    <row r="86" spans="1:12" x14ac:dyDescent="0.3">
      <c r="A86" t="s">
        <v>94</v>
      </c>
      <c r="B86" t="s">
        <v>211</v>
      </c>
      <c r="C86" s="1">
        <v>45318</v>
      </c>
      <c r="D86" s="1">
        <v>45321</v>
      </c>
      <c r="E86">
        <v>3</v>
      </c>
      <c r="F86">
        <v>3</v>
      </c>
      <c r="G86">
        <v>0</v>
      </c>
      <c r="H86" t="s">
        <v>213</v>
      </c>
      <c r="I86" t="s">
        <v>217</v>
      </c>
      <c r="J86" t="s">
        <v>219</v>
      </c>
      <c r="K86" t="str">
        <f>IF(Table_Shipments[[#This Row],[Actual Delivery Days]]&gt;Table_Shipments[[#This Row],[SLA Target Days]],"Breach","OK")</f>
        <v>OK</v>
      </c>
      <c r="L86">
        <f>IF(Table_Shipments[[#This Row],[Status]]="On-Time",1,0)</f>
        <v>1</v>
      </c>
    </row>
    <row r="87" spans="1:12" x14ac:dyDescent="0.3">
      <c r="A87" t="s">
        <v>95</v>
      </c>
      <c r="B87" t="s">
        <v>211</v>
      </c>
      <c r="C87" s="1">
        <v>45363</v>
      </c>
      <c r="D87" s="1">
        <v>45366</v>
      </c>
      <c r="E87">
        <v>3</v>
      </c>
      <c r="F87">
        <v>3</v>
      </c>
      <c r="G87">
        <v>0</v>
      </c>
      <c r="H87" t="s">
        <v>213</v>
      </c>
      <c r="I87" t="s">
        <v>215</v>
      </c>
      <c r="J87" t="s">
        <v>219</v>
      </c>
      <c r="K87" t="str">
        <f>IF(Table_Shipments[[#This Row],[Actual Delivery Days]]&gt;Table_Shipments[[#This Row],[SLA Target Days]],"Breach","OK")</f>
        <v>OK</v>
      </c>
      <c r="L87">
        <f>IF(Table_Shipments[[#This Row],[Status]]="On-Time",1,0)</f>
        <v>1</v>
      </c>
    </row>
    <row r="88" spans="1:12" x14ac:dyDescent="0.3">
      <c r="A88" t="s">
        <v>96</v>
      </c>
      <c r="B88" t="s">
        <v>212</v>
      </c>
      <c r="C88" s="1">
        <v>45355</v>
      </c>
      <c r="D88" s="1">
        <v>45363</v>
      </c>
      <c r="E88">
        <v>5</v>
      </c>
      <c r="F88">
        <v>8</v>
      </c>
      <c r="G88">
        <v>3</v>
      </c>
      <c r="H88" t="s">
        <v>214</v>
      </c>
      <c r="I88" t="s">
        <v>215</v>
      </c>
      <c r="J88" t="s">
        <v>219</v>
      </c>
      <c r="K88" t="str">
        <f>IF(Table_Shipments[[#This Row],[Actual Delivery Days]]&gt;Table_Shipments[[#This Row],[SLA Target Days]],"Breach","OK")</f>
        <v>Breach</v>
      </c>
      <c r="L88">
        <f>IF(Table_Shipments[[#This Row],[Status]]="On-Time",1,0)</f>
        <v>0</v>
      </c>
    </row>
    <row r="89" spans="1:12" x14ac:dyDescent="0.3">
      <c r="A89" t="s">
        <v>97</v>
      </c>
      <c r="B89" t="s">
        <v>211</v>
      </c>
      <c r="C89" s="1">
        <v>45445</v>
      </c>
      <c r="D89" s="1">
        <v>45451</v>
      </c>
      <c r="E89">
        <v>3</v>
      </c>
      <c r="F89">
        <v>6</v>
      </c>
      <c r="G89">
        <v>3</v>
      </c>
      <c r="H89" t="s">
        <v>214</v>
      </c>
      <c r="I89" t="s">
        <v>216</v>
      </c>
      <c r="J89" t="s">
        <v>219</v>
      </c>
      <c r="K89" t="str">
        <f>IF(Table_Shipments[[#This Row],[Actual Delivery Days]]&gt;Table_Shipments[[#This Row],[SLA Target Days]],"Breach","OK")</f>
        <v>Breach</v>
      </c>
      <c r="L89">
        <f>IF(Table_Shipments[[#This Row],[Status]]="On-Time",1,0)</f>
        <v>0</v>
      </c>
    </row>
    <row r="90" spans="1:12" x14ac:dyDescent="0.3">
      <c r="A90" t="s">
        <v>98</v>
      </c>
      <c r="B90" t="s">
        <v>210</v>
      </c>
      <c r="C90" s="1">
        <v>45428</v>
      </c>
      <c r="D90" s="1">
        <v>45432</v>
      </c>
      <c r="E90">
        <v>4</v>
      </c>
      <c r="F90">
        <v>4</v>
      </c>
      <c r="G90">
        <v>0</v>
      </c>
      <c r="H90" t="s">
        <v>213</v>
      </c>
      <c r="I90" t="s">
        <v>217</v>
      </c>
      <c r="J90" t="s">
        <v>218</v>
      </c>
      <c r="K90" t="str">
        <f>IF(Table_Shipments[[#This Row],[Actual Delivery Days]]&gt;Table_Shipments[[#This Row],[SLA Target Days]],"Breach","OK")</f>
        <v>OK</v>
      </c>
      <c r="L90">
        <f>IF(Table_Shipments[[#This Row],[Status]]="On-Time",1,0)</f>
        <v>1</v>
      </c>
    </row>
    <row r="91" spans="1:12" x14ac:dyDescent="0.3">
      <c r="A91" t="s">
        <v>99</v>
      </c>
      <c r="B91" t="s">
        <v>210</v>
      </c>
      <c r="C91" s="1">
        <v>45410</v>
      </c>
      <c r="D91" s="1">
        <v>45414</v>
      </c>
      <c r="E91">
        <v>4</v>
      </c>
      <c r="F91">
        <v>4</v>
      </c>
      <c r="G91">
        <v>0</v>
      </c>
      <c r="H91" t="s">
        <v>213</v>
      </c>
      <c r="I91" t="s">
        <v>215</v>
      </c>
      <c r="J91" t="s">
        <v>219</v>
      </c>
      <c r="K91" t="str">
        <f>IF(Table_Shipments[[#This Row],[Actual Delivery Days]]&gt;Table_Shipments[[#This Row],[SLA Target Days]],"Breach","OK")</f>
        <v>OK</v>
      </c>
      <c r="L91">
        <f>IF(Table_Shipments[[#This Row],[Status]]="On-Time",1,0)</f>
        <v>1</v>
      </c>
    </row>
    <row r="92" spans="1:12" x14ac:dyDescent="0.3">
      <c r="A92" t="s">
        <v>100</v>
      </c>
      <c r="B92" t="s">
        <v>212</v>
      </c>
      <c r="C92" s="1">
        <v>45401</v>
      </c>
      <c r="D92" s="1">
        <v>45409</v>
      </c>
      <c r="E92">
        <v>5</v>
      </c>
      <c r="F92">
        <v>8</v>
      </c>
      <c r="G92">
        <v>3</v>
      </c>
      <c r="H92" t="s">
        <v>214</v>
      </c>
      <c r="I92" t="s">
        <v>216</v>
      </c>
      <c r="J92" t="s">
        <v>219</v>
      </c>
      <c r="K92" t="str">
        <f>IF(Table_Shipments[[#This Row],[Actual Delivery Days]]&gt;Table_Shipments[[#This Row],[SLA Target Days]],"Breach","OK")</f>
        <v>Breach</v>
      </c>
      <c r="L92">
        <f>IF(Table_Shipments[[#This Row],[Status]]="On-Time",1,0)</f>
        <v>0</v>
      </c>
    </row>
    <row r="93" spans="1:12" x14ac:dyDescent="0.3">
      <c r="A93" t="s">
        <v>101</v>
      </c>
      <c r="B93" t="s">
        <v>210</v>
      </c>
      <c r="C93" s="1">
        <v>45365</v>
      </c>
      <c r="D93" s="1">
        <v>45371</v>
      </c>
      <c r="E93">
        <v>4</v>
      </c>
      <c r="F93">
        <v>6</v>
      </c>
      <c r="G93">
        <v>2</v>
      </c>
      <c r="H93" t="s">
        <v>214</v>
      </c>
      <c r="I93" t="s">
        <v>216</v>
      </c>
      <c r="J93" t="s">
        <v>219</v>
      </c>
      <c r="K93" t="str">
        <f>IF(Table_Shipments[[#This Row],[Actual Delivery Days]]&gt;Table_Shipments[[#This Row],[SLA Target Days]],"Breach","OK")</f>
        <v>Breach</v>
      </c>
      <c r="L93">
        <f>IF(Table_Shipments[[#This Row],[Status]]="On-Time",1,0)</f>
        <v>0</v>
      </c>
    </row>
    <row r="94" spans="1:12" x14ac:dyDescent="0.3">
      <c r="A94" t="s">
        <v>102</v>
      </c>
      <c r="B94" t="s">
        <v>210</v>
      </c>
      <c r="C94" s="1">
        <v>45339</v>
      </c>
      <c r="D94" s="1">
        <v>45345</v>
      </c>
      <c r="E94">
        <v>4</v>
      </c>
      <c r="F94">
        <v>6</v>
      </c>
      <c r="G94">
        <v>2</v>
      </c>
      <c r="H94" t="s">
        <v>214</v>
      </c>
      <c r="I94" t="s">
        <v>215</v>
      </c>
      <c r="J94" t="s">
        <v>219</v>
      </c>
      <c r="K94" t="str">
        <f>IF(Table_Shipments[[#This Row],[Actual Delivery Days]]&gt;Table_Shipments[[#This Row],[SLA Target Days]],"Breach","OK")</f>
        <v>Breach</v>
      </c>
      <c r="L94">
        <f>IF(Table_Shipments[[#This Row],[Status]]="On-Time",1,0)</f>
        <v>0</v>
      </c>
    </row>
    <row r="95" spans="1:12" x14ac:dyDescent="0.3">
      <c r="A95" t="s">
        <v>103</v>
      </c>
      <c r="B95" t="s">
        <v>210</v>
      </c>
      <c r="C95" s="1">
        <v>45403</v>
      </c>
      <c r="D95" s="1">
        <v>45410</v>
      </c>
      <c r="E95">
        <v>4</v>
      </c>
      <c r="F95">
        <v>7</v>
      </c>
      <c r="G95">
        <v>3</v>
      </c>
      <c r="H95" t="s">
        <v>214</v>
      </c>
      <c r="I95" t="s">
        <v>217</v>
      </c>
      <c r="J95" t="s">
        <v>219</v>
      </c>
      <c r="K95" t="str">
        <f>IF(Table_Shipments[[#This Row],[Actual Delivery Days]]&gt;Table_Shipments[[#This Row],[SLA Target Days]],"Breach","OK")</f>
        <v>Breach</v>
      </c>
      <c r="L95">
        <f>IF(Table_Shipments[[#This Row],[Status]]="On-Time",1,0)</f>
        <v>0</v>
      </c>
    </row>
    <row r="96" spans="1:12" x14ac:dyDescent="0.3">
      <c r="A96" t="s">
        <v>104</v>
      </c>
      <c r="B96" t="s">
        <v>212</v>
      </c>
      <c r="C96" s="1">
        <v>45421</v>
      </c>
      <c r="D96" s="1">
        <v>45426</v>
      </c>
      <c r="E96">
        <v>5</v>
      </c>
      <c r="F96">
        <v>5</v>
      </c>
      <c r="G96">
        <v>0</v>
      </c>
      <c r="H96" t="s">
        <v>213</v>
      </c>
      <c r="I96" t="s">
        <v>215</v>
      </c>
      <c r="J96" t="s">
        <v>219</v>
      </c>
      <c r="K96" t="str">
        <f>IF(Table_Shipments[[#This Row],[Actual Delivery Days]]&gt;Table_Shipments[[#This Row],[SLA Target Days]],"Breach","OK")</f>
        <v>OK</v>
      </c>
      <c r="L96">
        <f>IF(Table_Shipments[[#This Row],[Status]]="On-Time",1,0)</f>
        <v>1</v>
      </c>
    </row>
    <row r="97" spans="1:12" x14ac:dyDescent="0.3">
      <c r="A97" t="s">
        <v>105</v>
      </c>
      <c r="B97" t="s">
        <v>212</v>
      </c>
      <c r="C97" s="1">
        <v>45292</v>
      </c>
      <c r="D97" s="1">
        <v>45298</v>
      </c>
      <c r="E97">
        <v>5</v>
      </c>
      <c r="F97">
        <v>6</v>
      </c>
      <c r="G97">
        <v>1</v>
      </c>
      <c r="H97" t="s">
        <v>214</v>
      </c>
      <c r="I97" t="s">
        <v>217</v>
      </c>
      <c r="J97" t="s">
        <v>219</v>
      </c>
      <c r="K97" t="str">
        <f>IF(Table_Shipments[[#This Row],[Actual Delivery Days]]&gt;Table_Shipments[[#This Row],[SLA Target Days]],"Breach","OK")</f>
        <v>Breach</v>
      </c>
      <c r="L97">
        <f>IF(Table_Shipments[[#This Row],[Status]]="On-Time",1,0)</f>
        <v>0</v>
      </c>
    </row>
    <row r="98" spans="1:12" x14ac:dyDescent="0.3">
      <c r="A98" t="s">
        <v>106</v>
      </c>
      <c r="B98" t="s">
        <v>211</v>
      </c>
      <c r="C98" s="1">
        <v>45361</v>
      </c>
      <c r="D98" s="1">
        <v>45365</v>
      </c>
      <c r="E98">
        <v>3</v>
      </c>
      <c r="F98">
        <v>4</v>
      </c>
      <c r="G98">
        <v>1</v>
      </c>
      <c r="H98" t="s">
        <v>214</v>
      </c>
      <c r="I98" t="s">
        <v>217</v>
      </c>
      <c r="J98" t="s">
        <v>219</v>
      </c>
      <c r="K98" t="str">
        <f>IF(Table_Shipments[[#This Row],[Actual Delivery Days]]&gt;Table_Shipments[[#This Row],[SLA Target Days]],"Breach","OK")</f>
        <v>Breach</v>
      </c>
      <c r="L98">
        <f>IF(Table_Shipments[[#This Row],[Status]]="On-Time",1,0)</f>
        <v>0</v>
      </c>
    </row>
    <row r="99" spans="1:12" x14ac:dyDescent="0.3">
      <c r="A99" t="s">
        <v>107</v>
      </c>
      <c r="B99" t="s">
        <v>210</v>
      </c>
      <c r="C99" s="1">
        <v>45472</v>
      </c>
      <c r="D99" s="1">
        <v>45477</v>
      </c>
      <c r="E99">
        <v>4</v>
      </c>
      <c r="F99">
        <v>5</v>
      </c>
      <c r="G99">
        <v>1</v>
      </c>
      <c r="H99" t="s">
        <v>214</v>
      </c>
      <c r="I99" t="s">
        <v>217</v>
      </c>
      <c r="J99" t="s">
        <v>219</v>
      </c>
      <c r="K99" t="str">
        <f>IF(Table_Shipments[[#This Row],[Actual Delivery Days]]&gt;Table_Shipments[[#This Row],[SLA Target Days]],"Breach","OK")</f>
        <v>Breach</v>
      </c>
      <c r="L99">
        <f>IF(Table_Shipments[[#This Row],[Status]]="On-Time",1,0)</f>
        <v>0</v>
      </c>
    </row>
    <row r="100" spans="1:12" x14ac:dyDescent="0.3">
      <c r="A100" t="s">
        <v>108</v>
      </c>
      <c r="B100" t="s">
        <v>211</v>
      </c>
      <c r="C100" s="1">
        <v>45444</v>
      </c>
      <c r="D100" s="1">
        <v>45450</v>
      </c>
      <c r="E100">
        <v>3</v>
      </c>
      <c r="F100">
        <v>6</v>
      </c>
      <c r="G100">
        <v>3</v>
      </c>
      <c r="H100" t="s">
        <v>214</v>
      </c>
      <c r="I100" t="s">
        <v>217</v>
      </c>
      <c r="J100" t="s">
        <v>219</v>
      </c>
      <c r="K100" t="str">
        <f>IF(Table_Shipments[[#This Row],[Actual Delivery Days]]&gt;Table_Shipments[[#This Row],[SLA Target Days]],"Breach","OK")</f>
        <v>Breach</v>
      </c>
      <c r="L100">
        <f>IF(Table_Shipments[[#This Row],[Status]]="On-Time",1,0)</f>
        <v>0</v>
      </c>
    </row>
    <row r="101" spans="1:12" x14ac:dyDescent="0.3">
      <c r="A101" t="s">
        <v>109</v>
      </c>
      <c r="B101" t="s">
        <v>212</v>
      </c>
      <c r="C101" s="1">
        <v>45367</v>
      </c>
      <c r="D101" s="1">
        <v>45373</v>
      </c>
      <c r="E101">
        <v>5</v>
      </c>
      <c r="F101">
        <v>6</v>
      </c>
      <c r="G101">
        <v>1</v>
      </c>
      <c r="H101" t="s">
        <v>214</v>
      </c>
      <c r="I101" t="s">
        <v>216</v>
      </c>
      <c r="J101" t="s">
        <v>219</v>
      </c>
      <c r="K101" t="str">
        <f>IF(Table_Shipments[[#This Row],[Actual Delivery Days]]&gt;Table_Shipments[[#This Row],[SLA Target Days]],"Breach","OK")</f>
        <v>Breach</v>
      </c>
      <c r="L101">
        <f>IF(Table_Shipments[[#This Row],[Status]]="On-Time",1,0)</f>
        <v>0</v>
      </c>
    </row>
    <row r="102" spans="1:12" x14ac:dyDescent="0.3">
      <c r="A102" t="s">
        <v>110</v>
      </c>
      <c r="B102" t="s">
        <v>211</v>
      </c>
      <c r="C102" s="1">
        <v>45468</v>
      </c>
      <c r="D102" s="1">
        <v>45472</v>
      </c>
      <c r="E102">
        <v>3</v>
      </c>
      <c r="F102">
        <v>4</v>
      </c>
      <c r="G102">
        <v>1</v>
      </c>
      <c r="H102" t="s">
        <v>214</v>
      </c>
      <c r="I102" t="s">
        <v>216</v>
      </c>
      <c r="J102" t="s">
        <v>219</v>
      </c>
      <c r="K102" t="str">
        <f>IF(Table_Shipments[[#This Row],[Actual Delivery Days]]&gt;Table_Shipments[[#This Row],[SLA Target Days]],"Breach","OK")</f>
        <v>Breach</v>
      </c>
      <c r="L102">
        <f>IF(Table_Shipments[[#This Row],[Status]]="On-Time",1,0)</f>
        <v>0</v>
      </c>
    </row>
    <row r="103" spans="1:12" x14ac:dyDescent="0.3">
      <c r="A103" t="s">
        <v>111</v>
      </c>
      <c r="B103" t="s">
        <v>212</v>
      </c>
      <c r="C103" s="1">
        <v>45398</v>
      </c>
      <c r="D103" s="1">
        <v>45403</v>
      </c>
      <c r="E103">
        <v>5</v>
      </c>
      <c r="F103">
        <v>5</v>
      </c>
      <c r="G103">
        <v>0</v>
      </c>
      <c r="H103" t="s">
        <v>213</v>
      </c>
      <c r="I103" t="s">
        <v>217</v>
      </c>
      <c r="J103" t="s">
        <v>219</v>
      </c>
      <c r="K103" t="str">
        <f>IF(Table_Shipments[[#This Row],[Actual Delivery Days]]&gt;Table_Shipments[[#This Row],[SLA Target Days]],"Breach","OK")</f>
        <v>OK</v>
      </c>
      <c r="L103">
        <f>IF(Table_Shipments[[#This Row],[Status]]="On-Time",1,0)</f>
        <v>1</v>
      </c>
    </row>
    <row r="104" spans="1:12" x14ac:dyDescent="0.3">
      <c r="A104" t="s">
        <v>112</v>
      </c>
      <c r="B104" t="s">
        <v>210</v>
      </c>
      <c r="C104" s="1">
        <v>45386</v>
      </c>
      <c r="D104" s="1">
        <v>45393</v>
      </c>
      <c r="E104">
        <v>4</v>
      </c>
      <c r="F104">
        <v>7</v>
      </c>
      <c r="G104">
        <v>3</v>
      </c>
      <c r="H104" t="s">
        <v>214</v>
      </c>
      <c r="I104" t="s">
        <v>217</v>
      </c>
      <c r="J104" t="s">
        <v>219</v>
      </c>
      <c r="K104" t="str">
        <f>IF(Table_Shipments[[#This Row],[Actual Delivery Days]]&gt;Table_Shipments[[#This Row],[SLA Target Days]],"Breach","OK")</f>
        <v>Breach</v>
      </c>
      <c r="L104">
        <f>IF(Table_Shipments[[#This Row],[Status]]="On-Time",1,0)</f>
        <v>0</v>
      </c>
    </row>
    <row r="105" spans="1:12" x14ac:dyDescent="0.3">
      <c r="A105" t="s">
        <v>113</v>
      </c>
      <c r="B105" t="s">
        <v>210</v>
      </c>
      <c r="C105" s="1">
        <v>45405</v>
      </c>
      <c r="D105" s="1">
        <v>45409</v>
      </c>
      <c r="E105">
        <v>4</v>
      </c>
      <c r="F105">
        <v>4</v>
      </c>
      <c r="G105">
        <v>0</v>
      </c>
      <c r="H105" t="s">
        <v>213</v>
      </c>
      <c r="I105" t="s">
        <v>215</v>
      </c>
      <c r="J105" t="s">
        <v>219</v>
      </c>
      <c r="K105" t="str">
        <f>IF(Table_Shipments[[#This Row],[Actual Delivery Days]]&gt;Table_Shipments[[#This Row],[SLA Target Days]],"Breach","OK")</f>
        <v>OK</v>
      </c>
      <c r="L105">
        <f>IF(Table_Shipments[[#This Row],[Status]]="On-Time",1,0)</f>
        <v>1</v>
      </c>
    </row>
    <row r="106" spans="1:12" x14ac:dyDescent="0.3">
      <c r="A106" t="s">
        <v>114</v>
      </c>
      <c r="B106" t="s">
        <v>211</v>
      </c>
      <c r="C106" s="1">
        <v>45361</v>
      </c>
      <c r="D106" s="1">
        <v>45367</v>
      </c>
      <c r="E106">
        <v>3</v>
      </c>
      <c r="F106">
        <v>6</v>
      </c>
      <c r="G106">
        <v>3</v>
      </c>
      <c r="H106" t="s">
        <v>214</v>
      </c>
      <c r="I106" t="s">
        <v>216</v>
      </c>
      <c r="J106" t="s">
        <v>219</v>
      </c>
      <c r="K106" t="str">
        <f>IF(Table_Shipments[[#This Row],[Actual Delivery Days]]&gt;Table_Shipments[[#This Row],[SLA Target Days]],"Breach","OK")</f>
        <v>Breach</v>
      </c>
      <c r="L106">
        <f>IF(Table_Shipments[[#This Row],[Status]]="On-Time",1,0)</f>
        <v>0</v>
      </c>
    </row>
    <row r="107" spans="1:12" x14ac:dyDescent="0.3">
      <c r="A107" t="s">
        <v>115</v>
      </c>
      <c r="B107" t="s">
        <v>210</v>
      </c>
      <c r="C107" s="1">
        <v>45292</v>
      </c>
      <c r="D107" s="1">
        <v>45296</v>
      </c>
      <c r="E107">
        <v>4</v>
      </c>
      <c r="F107">
        <v>4</v>
      </c>
      <c r="G107">
        <v>0</v>
      </c>
      <c r="H107" t="s">
        <v>213</v>
      </c>
      <c r="I107" t="s">
        <v>217</v>
      </c>
      <c r="J107" t="s">
        <v>219</v>
      </c>
      <c r="K107" t="str">
        <f>IF(Table_Shipments[[#This Row],[Actual Delivery Days]]&gt;Table_Shipments[[#This Row],[SLA Target Days]],"Breach","OK")</f>
        <v>OK</v>
      </c>
      <c r="L107">
        <f>IF(Table_Shipments[[#This Row],[Status]]="On-Time",1,0)</f>
        <v>1</v>
      </c>
    </row>
    <row r="108" spans="1:12" x14ac:dyDescent="0.3">
      <c r="A108" t="s">
        <v>116</v>
      </c>
      <c r="B108" t="s">
        <v>212</v>
      </c>
      <c r="C108" s="1">
        <v>45472</v>
      </c>
      <c r="D108" s="1">
        <v>45477</v>
      </c>
      <c r="E108">
        <v>5</v>
      </c>
      <c r="F108">
        <v>5</v>
      </c>
      <c r="G108">
        <v>0</v>
      </c>
      <c r="H108" t="s">
        <v>213</v>
      </c>
      <c r="I108" t="s">
        <v>217</v>
      </c>
      <c r="J108" t="s">
        <v>219</v>
      </c>
      <c r="K108" t="str">
        <f>IF(Table_Shipments[[#This Row],[Actual Delivery Days]]&gt;Table_Shipments[[#This Row],[SLA Target Days]],"Breach","OK")</f>
        <v>OK</v>
      </c>
      <c r="L108">
        <f>IF(Table_Shipments[[#This Row],[Status]]="On-Time",1,0)</f>
        <v>1</v>
      </c>
    </row>
    <row r="109" spans="1:12" x14ac:dyDescent="0.3">
      <c r="A109" t="s">
        <v>117</v>
      </c>
      <c r="B109" t="s">
        <v>210</v>
      </c>
      <c r="C109" s="1">
        <v>45343</v>
      </c>
      <c r="D109" s="1">
        <v>45347</v>
      </c>
      <c r="E109">
        <v>4</v>
      </c>
      <c r="F109">
        <v>4</v>
      </c>
      <c r="G109">
        <v>0</v>
      </c>
      <c r="H109" t="s">
        <v>213</v>
      </c>
      <c r="I109" t="s">
        <v>216</v>
      </c>
      <c r="J109" t="s">
        <v>219</v>
      </c>
      <c r="K109" t="str">
        <f>IF(Table_Shipments[[#This Row],[Actual Delivery Days]]&gt;Table_Shipments[[#This Row],[SLA Target Days]],"Breach","OK")</f>
        <v>OK</v>
      </c>
      <c r="L109">
        <f>IF(Table_Shipments[[#This Row],[Status]]="On-Time",1,0)</f>
        <v>1</v>
      </c>
    </row>
    <row r="110" spans="1:12" x14ac:dyDescent="0.3">
      <c r="A110" t="s">
        <v>118</v>
      </c>
      <c r="B110" t="s">
        <v>211</v>
      </c>
      <c r="C110" s="1">
        <v>45434</v>
      </c>
      <c r="D110" s="1">
        <v>45437</v>
      </c>
      <c r="E110">
        <v>3</v>
      </c>
      <c r="F110">
        <v>3</v>
      </c>
      <c r="G110">
        <v>0</v>
      </c>
      <c r="H110" t="s">
        <v>213</v>
      </c>
      <c r="I110" t="s">
        <v>215</v>
      </c>
      <c r="J110" t="s">
        <v>219</v>
      </c>
      <c r="K110" t="str">
        <f>IF(Table_Shipments[[#This Row],[Actual Delivery Days]]&gt;Table_Shipments[[#This Row],[SLA Target Days]],"Breach","OK")</f>
        <v>OK</v>
      </c>
      <c r="L110">
        <f>IF(Table_Shipments[[#This Row],[Status]]="On-Time",1,0)</f>
        <v>1</v>
      </c>
    </row>
    <row r="111" spans="1:12" x14ac:dyDescent="0.3">
      <c r="A111" t="s">
        <v>119</v>
      </c>
      <c r="B111" t="s">
        <v>212</v>
      </c>
      <c r="C111" s="1">
        <v>45431</v>
      </c>
      <c r="D111" s="1">
        <v>45436</v>
      </c>
      <c r="E111">
        <v>5</v>
      </c>
      <c r="F111">
        <v>5</v>
      </c>
      <c r="G111">
        <v>0</v>
      </c>
      <c r="H111" t="s">
        <v>213</v>
      </c>
      <c r="I111" t="s">
        <v>215</v>
      </c>
      <c r="J111" t="s">
        <v>219</v>
      </c>
      <c r="K111" t="str">
        <f>IF(Table_Shipments[[#This Row],[Actual Delivery Days]]&gt;Table_Shipments[[#This Row],[SLA Target Days]],"Breach","OK")</f>
        <v>OK</v>
      </c>
      <c r="L111">
        <f>IF(Table_Shipments[[#This Row],[Status]]="On-Time",1,0)</f>
        <v>1</v>
      </c>
    </row>
    <row r="112" spans="1:12" x14ac:dyDescent="0.3">
      <c r="A112" t="s">
        <v>120</v>
      </c>
      <c r="B112" t="s">
        <v>212</v>
      </c>
      <c r="C112" s="1">
        <v>45473</v>
      </c>
      <c r="D112" s="1">
        <v>45481</v>
      </c>
      <c r="E112">
        <v>5</v>
      </c>
      <c r="F112">
        <v>8</v>
      </c>
      <c r="G112">
        <v>3</v>
      </c>
      <c r="H112" t="s">
        <v>214</v>
      </c>
      <c r="I112" t="s">
        <v>216</v>
      </c>
      <c r="J112" t="s">
        <v>218</v>
      </c>
      <c r="K112" t="str">
        <f>IF(Table_Shipments[[#This Row],[Actual Delivery Days]]&gt;Table_Shipments[[#This Row],[SLA Target Days]],"Breach","OK")</f>
        <v>Breach</v>
      </c>
      <c r="L112">
        <f>IF(Table_Shipments[[#This Row],[Status]]="On-Time",1,0)</f>
        <v>0</v>
      </c>
    </row>
    <row r="113" spans="1:12" x14ac:dyDescent="0.3">
      <c r="A113" t="s">
        <v>121</v>
      </c>
      <c r="B113" t="s">
        <v>211</v>
      </c>
      <c r="C113" s="1">
        <v>45449</v>
      </c>
      <c r="D113" s="1">
        <v>45455</v>
      </c>
      <c r="E113">
        <v>3</v>
      </c>
      <c r="F113">
        <v>6</v>
      </c>
      <c r="G113">
        <v>3</v>
      </c>
      <c r="H113" t="s">
        <v>214</v>
      </c>
      <c r="I113" t="s">
        <v>215</v>
      </c>
      <c r="J113" t="s">
        <v>219</v>
      </c>
      <c r="K113" t="str">
        <f>IF(Table_Shipments[[#This Row],[Actual Delivery Days]]&gt;Table_Shipments[[#This Row],[SLA Target Days]],"Breach","OK")</f>
        <v>Breach</v>
      </c>
      <c r="L113">
        <f>IF(Table_Shipments[[#This Row],[Status]]="On-Time",1,0)</f>
        <v>0</v>
      </c>
    </row>
    <row r="114" spans="1:12" x14ac:dyDescent="0.3">
      <c r="A114" t="s">
        <v>122</v>
      </c>
      <c r="B114" t="s">
        <v>211</v>
      </c>
      <c r="C114" s="1">
        <v>45303</v>
      </c>
      <c r="D114" s="1">
        <v>45305</v>
      </c>
      <c r="E114">
        <v>3</v>
      </c>
      <c r="F114">
        <v>2</v>
      </c>
      <c r="G114">
        <v>0</v>
      </c>
      <c r="H114" t="s">
        <v>213</v>
      </c>
      <c r="I114" t="s">
        <v>215</v>
      </c>
      <c r="J114" t="s">
        <v>219</v>
      </c>
      <c r="K114" t="str">
        <f>IF(Table_Shipments[[#This Row],[Actual Delivery Days]]&gt;Table_Shipments[[#This Row],[SLA Target Days]],"Breach","OK")</f>
        <v>OK</v>
      </c>
      <c r="L114">
        <f>IF(Table_Shipments[[#This Row],[Status]]="On-Time",1,0)</f>
        <v>1</v>
      </c>
    </row>
    <row r="115" spans="1:12" x14ac:dyDescent="0.3">
      <c r="A115" t="s">
        <v>123</v>
      </c>
      <c r="B115" t="s">
        <v>211</v>
      </c>
      <c r="C115" s="1">
        <v>45472</v>
      </c>
      <c r="D115" s="1">
        <v>45476</v>
      </c>
      <c r="E115">
        <v>3</v>
      </c>
      <c r="F115">
        <v>4</v>
      </c>
      <c r="G115">
        <v>1</v>
      </c>
      <c r="H115" t="s">
        <v>214</v>
      </c>
      <c r="I115" t="s">
        <v>215</v>
      </c>
      <c r="J115" t="s">
        <v>218</v>
      </c>
      <c r="K115" t="str">
        <f>IF(Table_Shipments[[#This Row],[Actual Delivery Days]]&gt;Table_Shipments[[#This Row],[SLA Target Days]],"Breach","OK")</f>
        <v>Breach</v>
      </c>
      <c r="L115">
        <f>IF(Table_Shipments[[#This Row],[Status]]="On-Time",1,0)</f>
        <v>0</v>
      </c>
    </row>
    <row r="116" spans="1:12" x14ac:dyDescent="0.3">
      <c r="A116" t="s">
        <v>124</v>
      </c>
      <c r="B116" t="s">
        <v>212</v>
      </c>
      <c r="C116" s="1">
        <v>45380</v>
      </c>
      <c r="D116" s="1">
        <v>45385</v>
      </c>
      <c r="E116">
        <v>5</v>
      </c>
      <c r="F116">
        <v>5</v>
      </c>
      <c r="G116">
        <v>0</v>
      </c>
      <c r="H116" t="s">
        <v>213</v>
      </c>
      <c r="I116" t="s">
        <v>216</v>
      </c>
      <c r="J116" t="s">
        <v>219</v>
      </c>
      <c r="K116" t="str">
        <f>IF(Table_Shipments[[#This Row],[Actual Delivery Days]]&gt;Table_Shipments[[#This Row],[SLA Target Days]],"Breach","OK")</f>
        <v>OK</v>
      </c>
      <c r="L116">
        <f>IF(Table_Shipments[[#This Row],[Status]]="On-Time",1,0)</f>
        <v>1</v>
      </c>
    </row>
    <row r="117" spans="1:12" x14ac:dyDescent="0.3">
      <c r="A117" t="s">
        <v>125</v>
      </c>
      <c r="B117" t="s">
        <v>212</v>
      </c>
      <c r="C117" s="1">
        <v>45409</v>
      </c>
      <c r="D117" s="1">
        <v>45414</v>
      </c>
      <c r="E117">
        <v>5</v>
      </c>
      <c r="F117">
        <v>5</v>
      </c>
      <c r="G117">
        <v>0</v>
      </c>
      <c r="H117" t="s">
        <v>213</v>
      </c>
      <c r="I117" t="s">
        <v>216</v>
      </c>
      <c r="J117" t="s">
        <v>218</v>
      </c>
      <c r="K117" t="str">
        <f>IF(Table_Shipments[[#This Row],[Actual Delivery Days]]&gt;Table_Shipments[[#This Row],[SLA Target Days]],"Breach","OK")</f>
        <v>OK</v>
      </c>
      <c r="L117">
        <f>IF(Table_Shipments[[#This Row],[Status]]="On-Time",1,0)</f>
        <v>1</v>
      </c>
    </row>
    <row r="118" spans="1:12" x14ac:dyDescent="0.3">
      <c r="A118" t="s">
        <v>126</v>
      </c>
      <c r="B118" t="s">
        <v>212</v>
      </c>
      <c r="C118" s="1">
        <v>45462</v>
      </c>
      <c r="D118" s="1">
        <v>45469</v>
      </c>
      <c r="E118">
        <v>5</v>
      </c>
      <c r="F118">
        <v>7</v>
      </c>
      <c r="G118">
        <v>2</v>
      </c>
      <c r="H118" t="s">
        <v>214</v>
      </c>
      <c r="I118" t="s">
        <v>215</v>
      </c>
      <c r="J118" t="s">
        <v>218</v>
      </c>
      <c r="K118" t="str">
        <f>IF(Table_Shipments[[#This Row],[Actual Delivery Days]]&gt;Table_Shipments[[#This Row],[SLA Target Days]],"Breach","OK")</f>
        <v>Breach</v>
      </c>
      <c r="L118">
        <f>IF(Table_Shipments[[#This Row],[Status]]="On-Time",1,0)</f>
        <v>0</v>
      </c>
    </row>
    <row r="119" spans="1:12" x14ac:dyDescent="0.3">
      <c r="A119" t="s">
        <v>127</v>
      </c>
      <c r="B119" t="s">
        <v>211</v>
      </c>
      <c r="C119" s="1">
        <v>45347</v>
      </c>
      <c r="D119" s="1">
        <v>45350</v>
      </c>
      <c r="E119">
        <v>3</v>
      </c>
      <c r="F119">
        <v>3</v>
      </c>
      <c r="G119">
        <v>0</v>
      </c>
      <c r="H119" t="s">
        <v>213</v>
      </c>
      <c r="I119" t="s">
        <v>217</v>
      </c>
      <c r="J119" t="s">
        <v>219</v>
      </c>
      <c r="K119" t="str">
        <f>IF(Table_Shipments[[#This Row],[Actual Delivery Days]]&gt;Table_Shipments[[#This Row],[SLA Target Days]],"Breach","OK")</f>
        <v>OK</v>
      </c>
      <c r="L119">
        <f>IF(Table_Shipments[[#This Row],[Status]]="On-Time",1,0)</f>
        <v>1</v>
      </c>
    </row>
    <row r="120" spans="1:12" x14ac:dyDescent="0.3">
      <c r="A120" t="s">
        <v>128</v>
      </c>
      <c r="B120" t="s">
        <v>212</v>
      </c>
      <c r="C120" s="1">
        <v>45427</v>
      </c>
      <c r="D120" s="1">
        <v>45432</v>
      </c>
      <c r="E120">
        <v>5</v>
      </c>
      <c r="F120">
        <v>5</v>
      </c>
      <c r="G120">
        <v>0</v>
      </c>
      <c r="H120" t="s">
        <v>213</v>
      </c>
      <c r="I120" t="s">
        <v>215</v>
      </c>
      <c r="J120" t="s">
        <v>219</v>
      </c>
      <c r="K120" t="str">
        <f>IF(Table_Shipments[[#This Row],[Actual Delivery Days]]&gt;Table_Shipments[[#This Row],[SLA Target Days]],"Breach","OK")</f>
        <v>OK</v>
      </c>
      <c r="L120">
        <f>IF(Table_Shipments[[#This Row],[Status]]="On-Time",1,0)</f>
        <v>1</v>
      </c>
    </row>
    <row r="121" spans="1:12" x14ac:dyDescent="0.3">
      <c r="A121" t="s">
        <v>129</v>
      </c>
      <c r="B121" t="s">
        <v>211</v>
      </c>
      <c r="C121" s="1">
        <v>45460</v>
      </c>
      <c r="D121" s="1">
        <v>45463</v>
      </c>
      <c r="E121">
        <v>3</v>
      </c>
      <c r="F121">
        <v>3</v>
      </c>
      <c r="G121">
        <v>0</v>
      </c>
      <c r="H121" t="s">
        <v>213</v>
      </c>
      <c r="I121" t="s">
        <v>216</v>
      </c>
      <c r="J121" t="s">
        <v>219</v>
      </c>
      <c r="K121" t="str">
        <f>IF(Table_Shipments[[#This Row],[Actual Delivery Days]]&gt;Table_Shipments[[#This Row],[SLA Target Days]],"Breach","OK")</f>
        <v>OK</v>
      </c>
      <c r="L121">
        <f>IF(Table_Shipments[[#This Row],[Status]]="On-Time",1,0)</f>
        <v>1</v>
      </c>
    </row>
    <row r="122" spans="1:12" x14ac:dyDescent="0.3">
      <c r="A122" t="s">
        <v>130</v>
      </c>
      <c r="B122" t="s">
        <v>211</v>
      </c>
      <c r="C122" s="1">
        <v>45333</v>
      </c>
      <c r="D122" s="1">
        <v>45338</v>
      </c>
      <c r="E122">
        <v>3</v>
      </c>
      <c r="F122">
        <v>5</v>
      </c>
      <c r="G122">
        <v>2</v>
      </c>
      <c r="H122" t="s">
        <v>214</v>
      </c>
      <c r="I122" t="s">
        <v>217</v>
      </c>
      <c r="J122" t="s">
        <v>219</v>
      </c>
      <c r="K122" t="str">
        <f>IF(Table_Shipments[[#This Row],[Actual Delivery Days]]&gt;Table_Shipments[[#This Row],[SLA Target Days]],"Breach","OK")</f>
        <v>Breach</v>
      </c>
      <c r="L122">
        <f>IF(Table_Shipments[[#This Row],[Status]]="On-Time",1,0)</f>
        <v>0</v>
      </c>
    </row>
    <row r="123" spans="1:12" x14ac:dyDescent="0.3">
      <c r="A123" t="s">
        <v>131</v>
      </c>
      <c r="B123" t="s">
        <v>210</v>
      </c>
      <c r="C123" s="1">
        <v>45420</v>
      </c>
      <c r="D123" s="1">
        <v>45424</v>
      </c>
      <c r="E123">
        <v>4</v>
      </c>
      <c r="F123">
        <v>4</v>
      </c>
      <c r="G123">
        <v>0</v>
      </c>
      <c r="H123" t="s">
        <v>213</v>
      </c>
      <c r="I123" t="s">
        <v>217</v>
      </c>
      <c r="J123" t="s">
        <v>219</v>
      </c>
      <c r="K123" t="str">
        <f>IF(Table_Shipments[[#This Row],[Actual Delivery Days]]&gt;Table_Shipments[[#This Row],[SLA Target Days]],"Breach","OK")</f>
        <v>OK</v>
      </c>
      <c r="L123">
        <f>IF(Table_Shipments[[#This Row],[Status]]="On-Time",1,0)</f>
        <v>1</v>
      </c>
    </row>
    <row r="124" spans="1:12" x14ac:dyDescent="0.3">
      <c r="A124" t="s">
        <v>132</v>
      </c>
      <c r="B124" t="s">
        <v>212</v>
      </c>
      <c r="C124" s="1">
        <v>45339</v>
      </c>
      <c r="D124" s="1">
        <v>45344</v>
      </c>
      <c r="E124">
        <v>5</v>
      </c>
      <c r="F124">
        <v>5</v>
      </c>
      <c r="G124">
        <v>0</v>
      </c>
      <c r="H124" t="s">
        <v>213</v>
      </c>
      <c r="I124" t="s">
        <v>217</v>
      </c>
      <c r="J124" t="s">
        <v>218</v>
      </c>
      <c r="K124" t="str">
        <f>IF(Table_Shipments[[#This Row],[Actual Delivery Days]]&gt;Table_Shipments[[#This Row],[SLA Target Days]],"Breach","OK")</f>
        <v>OK</v>
      </c>
      <c r="L124">
        <f>IF(Table_Shipments[[#This Row],[Status]]="On-Time",1,0)</f>
        <v>1</v>
      </c>
    </row>
    <row r="125" spans="1:12" x14ac:dyDescent="0.3">
      <c r="A125" t="s">
        <v>133</v>
      </c>
      <c r="B125" t="s">
        <v>210</v>
      </c>
      <c r="C125" s="1">
        <v>45453</v>
      </c>
      <c r="D125" s="1">
        <v>45458</v>
      </c>
      <c r="E125">
        <v>4</v>
      </c>
      <c r="F125">
        <v>5</v>
      </c>
      <c r="G125">
        <v>1</v>
      </c>
      <c r="H125" t="s">
        <v>214</v>
      </c>
      <c r="I125" t="s">
        <v>215</v>
      </c>
      <c r="J125" t="s">
        <v>219</v>
      </c>
      <c r="K125" t="str">
        <f>IF(Table_Shipments[[#This Row],[Actual Delivery Days]]&gt;Table_Shipments[[#This Row],[SLA Target Days]],"Breach","OK")</f>
        <v>Breach</v>
      </c>
      <c r="L125">
        <f>IF(Table_Shipments[[#This Row],[Status]]="On-Time",1,0)</f>
        <v>0</v>
      </c>
    </row>
    <row r="126" spans="1:12" x14ac:dyDescent="0.3">
      <c r="A126" t="s">
        <v>134</v>
      </c>
      <c r="B126" t="s">
        <v>212</v>
      </c>
      <c r="C126" s="1">
        <v>45439</v>
      </c>
      <c r="D126" s="1">
        <v>45444</v>
      </c>
      <c r="E126">
        <v>5</v>
      </c>
      <c r="F126">
        <v>5</v>
      </c>
      <c r="G126">
        <v>0</v>
      </c>
      <c r="H126" t="s">
        <v>213</v>
      </c>
      <c r="I126" t="s">
        <v>215</v>
      </c>
      <c r="J126" t="s">
        <v>219</v>
      </c>
      <c r="K126" t="str">
        <f>IF(Table_Shipments[[#This Row],[Actual Delivery Days]]&gt;Table_Shipments[[#This Row],[SLA Target Days]],"Breach","OK")</f>
        <v>OK</v>
      </c>
      <c r="L126">
        <f>IF(Table_Shipments[[#This Row],[Status]]="On-Time",1,0)</f>
        <v>1</v>
      </c>
    </row>
    <row r="127" spans="1:12" x14ac:dyDescent="0.3">
      <c r="A127" t="s">
        <v>135</v>
      </c>
      <c r="B127" t="s">
        <v>210</v>
      </c>
      <c r="C127" s="1">
        <v>45468</v>
      </c>
      <c r="D127" s="1">
        <v>45472</v>
      </c>
      <c r="E127">
        <v>4</v>
      </c>
      <c r="F127">
        <v>4</v>
      </c>
      <c r="G127">
        <v>0</v>
      </c>
      <c r="H127" t="s">
        <v>213</v>
      </c>
      <c r="I127" t="s">
        <v>217</v>
      </c>
      <c r="J127" t="s">
        <v>219</v>
      </c>
      <c r="K127" t="str">
        <f>IF(Table_Shipments[[#This Row],[Actual Delivery Days]]&gt;Table_Shipments[[#This Row],[SLA Target Days]],"Breach","OK")</f>
        <v>OK</v>
      </c>
      <c r="L127">
        <f>IF(Table_Shipments[[#This Row],[Status]]="On-Time",1,0)</f>
        <v>1</v>
      </c>
    </row>
    <row r="128" spans="1:12" x14ac:dyDescent="0.3">
      <c r="A128" t="s">
        <v>136</v>
      </c>
      <c r="B128" t="s">
        <v>212</v>
      </c>
      <c r="C128" s="1">
        <v>45414</v>
      </c>
      <c r="D128" s="1">
        <v>45421</v>
      </c>
      <c r="E128">
        <v>5</v>
      </c>
      <c r="F128">
        <v>7</v>
      </c>
      <c r="G128">
        <v>2</v>
      </c>
      <c r="H128" t="s">
        <v>214</v>
      </c>
      <c r="I128" t="s">
        <v>215</v>
      </c>
      <c r="J128" t="s">
        <v>219</v>
      </c>
      <c r="K128" t="str">
        <f>IF(Table_Shipments[[#This Row],[Actual Delivery Days]]&gt;Table_Shipments[[#This Row],[SLA Target Days]],"Breach","OK")</f>
        <v>Breach</v>
      </c>
      <c r="L128">
        <f>IF(Table_Shipments[[#This Row],[Status]]="On-Time",1,0)</f>
        <v>0</v>
      </c>
    </row>
    <row r="129" spans="1:12" x14ac:dyDescent="0.3">
      <c r="A129" t="s">
        <v>137</v>
      </c>
      <c r="B129" t="s">
        <v>212</v>
      </c>
      <c r="C129" s="1">
        <v>45377</v>
      </c>
      <c r="D129" s="1">
        <v>45382</v>
      </c>
      <c r="E129">
        <v>5</v>
      </c>
      <c r="F129">
        <v>5</v>
      </c>
      <c r="G129">
        <v>0</v>
      </c>
      <c r="H129" t="s">
        <v>213</v>
      </c>
      <c r="I129" t="s">
        <v>216</v>
      </c>
      <c r="J129" t="s">
        <v>218</v>
      </c>
      <c r="K129" t="str">
        <f>IF(Table_Shipments[[#This Row],[Actual Delivery Days]]&gt;Table_Shipments[[#This Row],[SLA Target Days]],"Breach","OK")</f>
        <v>OK</v>
      </c>
      <c r="L129">
        <f>IF(Table_Shipments[[#This Row],[Status]]="On-Time",1,0)</f>
        <v>1</v>
      </c>
    </row>
    <row r="130" spans="1:12" x14ac:dyDescent="0.3">
      <c r="A130" t="s">
        <v>138</v>
      </c>
      <c r="B130" t="s">
        <v>211</v>
      </c>
      <c r="C130" s="1">
        <v>45473</v>
      </c>
      <c r="D130" s="1">
        <v>45475</v>
      </c>
      <c r="E130">
        <v>3</v>
      </c>
      <c r="F130">
        <v>2</v>
      </c>
      <c r="G130">
        <v>0</v>
      </c>
      <c r="H130" t="s">
        <v>213</v>
      </c>
      <c r="I130" t="s">
        <v>215</v>
      </c>
      <c r="J130" t="s">
        <v>219</v>
      </c>
      <c r="K130" t="str">
        <f>IF(Table_Shipments[[#This Row],[Actual Delivery Days]]&gt;Table_Shipments[[#This Row],[SLA Target Days]],"Breach","OK")</f>
        <v>OK</v>
      </c>
      <c r="L130">
        <f>IF(Table_Shipments[[#This Row],[Status]]="On-Time",1,0)</f>
        <v>1</v>
      </c>
    </row>
    <row r="131" spans="1:12" x14ac:dyDescent="0.3">
      <c r="A131" t="s">
        <v>139</v>
      </c>
      <c r="B131" t="s">
        <v>212</v>
      </c>
      <c r="C131" s="1">
        <v>45347</v>
      </c>
      <c r="D131" s="1">
        <v>45351</v>
      </c>
      <c r="E131">
        <v>5</v>
      </c>
      <c r="F131">
        <v>4</v>
      </c>
      <c r="G131">
        <v>0</v>
      </c>
      <c r="H131" t="s">
        <v>213</v>
      </c>
      <c r="I131" t="s">
        <v>215</v>
      </c>
      <c r="J131" t="s">
        <v>219</v>
      </c>
      <c r="K131" t="str">
        <f>IF(Table_Shipments[[#This Row],[Actual Delivery Days]]&gt;Table_Shipments[[#This Row],[SLA Target Days]],"Breach","OK")</f>
        <v>OK</v>
      </c>
      <c r="L131">
        <f>IF(Table_Shipments[[#This Row],[Status]]="On-Time",1,0)</f>
        <v>1</v>
      </c>
    </row>
    <row r="132" spans="1:12" x14ac:dyDescent="0.3">
      <c r="A132" t="s">
        <v>140</v>
      </c>
      <c r="B132" t="s">
        <v>210</v>
      </c>
      <c r="C132" s="1">
        <v>45472</v>
      </c>
      <c r="D132" s="1">
        <v>45479</v>
      </c>
      <c r="E132">
        <v>4</v>
      </c>
      <c r="F132">
        <v>7</v>
      </c>
      <c r="G132">
        <v>3</v>
      </c>
      <c r="H132" t="s">
        <v>214</v>
      </c>
      <c r="I132" t="s">
        <v>215</v>
      </c>
      <c r="J132" t="s">
        <v>219</v>
      </c>
      <c r="K132" t="str">
        <f>IF(Table_Shipments[[#This Row],[Actual Delivery Days]]&gt;Table_Shipments[[#This Row],[SLA Target Days]],"Breach","OK")</f>
        <v>Breach</v>
      </c>
      <c r="L132">
        <f>IF(Table_Shipments[[#This Row],[Status]]="On-Time",1,0)</f>
        <v>0</v>
      </c>
    </row>
    <row r="133" spans="1:12" x14ac:dyDescent="0.3">
      <c r="A133" t="s">
        <v>141</v>
      </c>
      <c r="B133" t="s">
        <v>212</v>
      </c>
      <c r="C133" s="1">
        <v>45451</v>
      </c>
      <c r="D133" s="1">
        <v>45459</v>
      </c>
      <c r="E133">
        <v>5</v>
      </c>
      <c r="F133">
        <v>8</v>
      </c>
      <c r="G133">
        <v>3</v>
      </c>
      <c r="H133" t="s">
        <v>214</v>
      </c>
      <c r="I133" t="s">
        <v>215</v>
      </c>
      <c r="J133" t="s">
        <v>219</v>
      </c>
      <c r="K133" t="str">
        <f>IF(Table_Shipments[[#This Row],[Actual Delivery Days]]&gt;Table_Shipments[[#This Row],[SLA Target Days]],"Breach","OK")</f>
        <v>Breach</v>
      </c>
      <c r="L133">
        <f>IF(Table_Shipments[[#This Row],[Status]]="On-Time",1,0)</f>
        <v>0</v>
      </c>
    </row>
    <row r="134" spans="1:12" x14ac:dyDescent="0.3">
      <c r="A134" t="s">
        <v>142</v>
      </c>
      <c r="B134" t="s">
        <v>210</v>
      </c>
      <c r="C134" s="1">
        <v>45367</v>
      </c>
      <c r="D134" s="1">
        <v>45373</v>
      </c>
      <c r="E134">
        <v>4</v>
      </c>
      <c r="F134">
        <v>6</v>
      </c>
      <c r="G134">
        <v>2</v>
      </c>
      <c r="H134" t="s">
        <v>214</v>
      </c>
      <c r="I134" t="s">
        <v>216</v>
      </c>
      <c r="J134" t="s">
        <v>219</v>
      </c>
      <c r="K134" t="str">
        <f>IF(Table_Shipments[[#This Row],[Actual Delivery Days]]&gt;Table_Shipments[[#This Row],[SLA Target Days]],"Breach","OK")</f>
        <v>Breach</v>
      </c>
      <c r="L134">
        <f>IF(Table_Shipments[[#This Row],[Status]]="On-Time",1,0)</f>
        <v>0</v>
      </c>
    </row>
    <row r="135" spans="1:12" x14ac:dyDescent="0.3">
      <c r="A135" t="s">
        <v>143</v>
      </c>
      <c r="B135" t="s">
        <v>212</v>
      </c>
      <c r="C135" s="1">
        <v>45408</v>
      </c>
      <c r="D135" s="1">
        <v>45412</v>
      </c>
      <c r="E135">
        <v>5</v>
      </c>
      <c r="F135">
        <v>4</v>
      </c>
      <c r="G135">
        <v>0</v>
      </c>
      <c r="H135" t="s">
        <v>213</v>
      </c>
      <c r="I135" t="s">
        <v>217</v>
      </c>
      <c r="J135" t="s">
        <v>219</v>
      </c>
      <c r="K135" t="str">
        <f>IF(Table_Shipments[[#This Row],[Actual Delivery Days]]&gt;Table_Shipments[[#This Row],[SLA Target Days]],"Breach","OK")</f>
        <v>OK</v>
      </c>
      <c r="L135">
        <f>IF(Table_Shipments[[#This Row],[Status]]="On-Time",1,0)</f>
        <v>1</v>
      </c>
    </row>
    <row r="136" spans="1:12" x14ac:dyDescent="0.3">
      <c r="A136" t="s">
        <v>144</v>
      </c>
      <c r="B136" t="s">
        <v>210</v>
      </c>
      <c r="C136" s="1">
        <v>45420</v>
      </c>
      <c r="D136" s="1">
        <v>45427</v>
      </c>
      <c r="E136">
        <v>4</v>
      </c>
      <c r="F136">
        <v>7</v>
      </c>
      <c r="G136">
        <v>3</v>
      </c>
      <c r="H136" t="s">
        <v>214</v>
      </c>
      <c r="I136" t="s">
        <v>217</v>
      </c>
      <c r="J136" t="s">
        <v>219</v>
      </c>
      <c r="K136" t="str">
        <f>IF(Table_Shipments[[#This Row],[Actual Delivery Days]]&gt;Table_Shipments[[#This Row],[SLA Target Days]],"Breach","OK")</f>
        <v>Breach</v>
      </c>
      <c r="L136">
        <f>IF(Table_Shipments[[#This Row],[Status]]="On-Time",1,0)</f>
        <v>0</v>
      </c>
    </row>
    <row r="137" spans="1:12" x14ac:dyDescent="0.3">
      <c r="A137" t="s">
        <v>145</v>
      </c>
      <c r="B137" t="s">
        <v>210</v>
      </c>
      <c r="C137" s="1">
        <v>45432</v>
      </c>
      <c r="D137" s="1">
        <v>45439</v>
      </c>
      <c r="E137">
        <v>4</v>
      </c>
      <c r="F137">
        <v>7</v>
      </c>
      <c r="G137">
        <v>3</v>
      </c>
      <c r="H137" t="s">
        <v>214</v>
      </c>
      <c r="I137" t="s">
        <v>217</v>
      </c>
      <c r="J137" t="s">
        <v>219</v>
      </c>
      <c r="K137" t="str">
        <f>IF(Table_Shipments[[#This Row],[Actual Delivery Days]]&gt;Table_Shipments[[#This Row],[SLA Target Days]],"Breach","OK")</f>
        <v>Breach</v>
      </c>
      <c r="L137">
        <f>IF(Table_Shipments[[#This Row],[Status]]="On-Time",1,0)</f>
        <v>0</v>
      </c>
    </row>
    <row r="138" spans="1:12" x14ac:dyDescent="0.3">
      <c r="A138" t="s">
        <v>146</v>
      </c>
      <c r="B138" t="s">
        <v>210</v>
      </c>
      <c r="C138" s="1">
        <v>45321</v>
      </c>
      <c r="D138" s="1">
        <v>45325</v>
      </c>
      <c r="E138">
        <v>4</v>
      </c>
      <c r="F138">
        <v>4</v>
      </c>
      <c r="G138">
        <v>0</v>
      </c>
      <c r="H138" t="s">
        <v>213</v>
      </c>
      <c r="I138" t="s">
        <v>216</v>
      </c>
      <c r="J138" t="s">
        <v>219</v>
      </c>
      <c r="K138" t="str">
        <f>IF(Table_Shipments[[#This Row],[Actual Delivery Days]]&gt;Table_Shipments[[#This Row],[SLA Target Days]],"Breach","OK")</f>
        <v>OK</v>
      </c>
      <c r="L138">
        <f>IF(Table_Shipments[[#This Row],[Status]]="On-Time",1,0)</f>
        <v>1</v>
      </c>
    </row>
    <row r="139" spans="1:12" x14ac:dyDescent="0.3">
      <c r="A139" t="s">
        <v>147</v>
      </c>
      <c r="B139" t="s">
        <v>211</v>
      </c>
      <c r="C139" s="1">
        <v>45301</v>
      </c>
      <c r="D139" s="1">
        <v>45304</v>
      </c>
      <c r="E139">
        <v>3</v>
      </c>
      <c r="F139">
        <v>3</v>
      </c>
      <c r="G139">
        <v>0</v>
      </c>
      <c r="H139" t="s">
        <v>213</v>
      </c>
      <c r="I139" t="s">
        <v>216</v>
      </c>
      <c r="J139" t="s">
        <v>219</v>
      </c>
      <c r="K139" t="str">
        <f>IF(Table_Shipments[[#This Row],[Actual Delivery Days]]&gt;Table_Shipments[[#This Row],[SLA Target Days]],"Breach","OK")</f>
        <v>OK</v>
      </c>
      <c r="L139">
        <f>IF(Table_Shipments[[#This Row],[Status]]="On-Time",1,0)</f>
        <v>1</v>
      </c>
    </row>
    <row r="140" spans="1:12" x14ac:dyDescent="0.3">
      <c r="A140" t="s">
        <v>148</v>
      </c>
      <c r="B140" t="s">
        <v>211</v>
      </c>
      <c r="C140" s="1">
        <v>45366</v>
      </c>
      <c r="D140" s="1">
        <v>45369</v>
      </c>
      <c r="E140">
        <v>3</v>
      </c>
      <c r="F140">
        <v>3</v>
      </c>
      <c r="G140">
        <v>0</v>
      </c>
      <c r="H140" t="s">
        <v>213</v>
      </c>
      <c r="I140" t="s">
        <v>217</v>
      </c>
      <c r="J140" t="s">
        <v>218</v>
      </c>
      <c r="K140" t="str">
        <f>IF(Table_Shipments[[#This Row],[Actual Delivery Days]]&gt;Table_Shipments[[#This Row],[SLA Target Days]],"Breach","OK")</f>
        <v>OK</v>
      </c>
      <c r="L140">
        <f>IF(Table_Shipments[[#This Row],[Status]]="On-Time",1,0)</f>
        <v>1</v>
      </c>
    </row>
    <row r="141" spans="1:12" x14ac:dyDescent="0.3">
      <c r="A141" t="s">
        <v>149</v>
      </c>
      <c r="B141" t="s">
        <v>211</v>
      </c>
      <c r="C141" s="1">
        <v>45350</v>
      </c>
      <c r="D141" s="1">
        <v>45353</v>
      </c>
      <c r="E141">
        <v>3</v>
      </c>
      <c r="F141">
        <v>3</v>
      </c>
      <c r="G141">
        <v>0</v>
      </c>
      <c r="H141" t="s">
        <v>213</v>
      </c>
      <c r="I141" t="s">
        <v>216</v>
      </c>
      <c r="J141" t="s">
        <v>219</v>
      </c>
      <c r="K141" t="str">
        <f>IF(Table_Shipments[[#This Row],[Actual Delivery Days]]&gt;Table_Shipments[[#This Row],[SLA Target Days]],"Breach","OK")</f>
        <v>OK</v>
      </c>
      <c r="L141">
        <f>IF(Table_Shipments[[#This Row],[Status]]="On-Time",1,0)</f>
        <v>1</v>
      </c>
    </row>
    <row r="142" spans="1:12" x14ac:dyDescent="0.3">
      <c r="A142" t="s">
        <v>150</v>
      </c>
      <c r="B142" t="s">
        <v>211</v>
      </c>
      <c r="C142" s="1">
        <v>45317</v>
      </c>
      <c r="D142" s="1">
        <v>45320</v>
      </c>
      <c r="E142">
        <v>3</v>
      </c>
      <c r="F142">
        <v>3</v>
      </c>
      <c r="G142">
        <v>0</v>
      </c>
      <c r="H142" t="s">
        <v>213</v>
      </c>
      <c r="I142" t="s">
        <v>217</v>
      </c>
      <c r="J142" t="s">
        <v>219</v>
      </c>
      <c r="K142" t="str">
        <f>IF(Table_Shipments[[#This Row],[Actual Delivery Days]]&gt;Table_Shipments[[#This Row],[SLA Target Days]],"Breach","OK")</f>
        <v>OK</v>
      </c>
      <c r="L142">
        <f>IF(Table_Shipments[[#This Row],[Status]]="On-Time",1,0)</f>
        <v>1</v>
      </c>
    </row>
    <row r="143" spans="1:12" x14ac:dyDescent="0.3">
      <c r="A143" t="s">
        <v>151</v>
      </c>
      <c r="B143" t="s">
        <v>211</v>
      </c>
      <c r="C143" s="1">
        <v>45408</v>
      </c>
      <c r="D143" s="1">
        <v>45414</v>
      </c>
      <c r="E143">
        <v>3</v>
      </c>
      <c r="F143">
        <v>6</v>
      </c>
      <c r="G143">
        <v>3</v>
      </c>
      <c r="H143" t="s">
        <v>214</v>
      </c>
      <c r="I143" t="s">
        <v>215</v>
      </c>
      <c r="J143" t="s">
        <v>219</v>
      </c>
      <c r="K143" t="str">
        <f>IF(Table_Shipments[[#This Row],[Actual Delivery Days]]&gt;Table_Shipments[[#This Row],[SLA Target Days]],"Breach","OK")</f>
        <v>Breach</v>
      </c>
      <c r="L143">
        <f>IF(Table_Shipments[[#This Row],[Status]]="On-Time",1,0)</f>
        <v>0</v>
      </c>
    </row>
    <row r="144" spans="1:12" x14ac:dyDescent="0.3">
      <c r="A144" t="s">
        <v>152</v>
      </c>
      <c r="B144" t="s">
        <v>210</v>
      </c>
      <c r="C144" s="1">
        <v>45300</v>
      </c>
      <c r="D144" s="1">
        <v>45307</v>
      </c>
      <c r="E144">
        <v>4</v>
      </c>
      <c r="F144">
        <v>7</v>
      </c>
      <c r="G144">
        <v>3</v>
      </c>
      <c r="H144" t="s">
        <v>214</v>
      </c>
      <c r="I144" t="s">
        <v>216</v>
      </c>
      <c r="J144" t="s">
        <v>219</v>
      </c>
      <c r="K144" t="str">
        <f>IF(Table_Shipments[[#This Row],[Actual Delivery Days]]&gt;Table_Shipments[[#This Row],[SLA Target Days]],"Breach","OK")</f>
        <v>Breach</v>
      </c>
      <c r="L144">
        <f>IF(Table_Shipments[[#This Row],[Status]]="On-Time",1,0)</f>
        <v>0</v>
      </c>
    </row>
    <row r="145" spans="1:12" x14ac:dyDescent="0.3">
      <c r="A145" t="s">
        <v>153</v>
      </c>
      <c r="B145" t="s">
        <v>211</v>
      </c>
      <c r="C145" s="1">
        <v>45465</v>
      </c>
      <c r="D145" s="1">
        <v>45468</v>
      </c>
      <c r="E145">
        <v>3</v>
      </c>
      <c r="F145">
        <v>3</v>
      </c>
      <c r="G145">
        <v>0</v>
      </c>
      <c r="H145" t="s">
        <v>213</v>
      </c>
      <c r="I145" t="s">
        <v>215</v>
      </c>
      <c r="J145" t="s">
        <v>218</v>
      </c>
      <c r="K145" t="str">
        <f>IF(Table_Shipments[[#This Row],[Actual Delivery Days]]&gt;Table_Shipments[[#This Row],[SLA Target Days]],"Breach","OK")</f>
        <v>OK</v>
      </c>
      <c r="L145">
        <f>IF(Table_Shipments[[#This Row],[Status]]="On-Time",1,0)</f>
        <v>1</v>
      </c>
    </row>
    <row r="146" spans="1:12" x14ac:dyDescent="0.3">
      <c r="A146" t="s">
        <v>154</v>
      </c>
      <c r="B146" t="s">
        <v>212</v>
      </c>
      <c r="C146" s="1">
        <v>45470</v>
      </c>
      <c r="D146" s="1">
        <v>45474</v>
      </c>
      <c r="E146">
        <v>5</v>
      </c>
      <c r="F146">
        <v>4</v>
      </c>
      <c r="G146">
        <v>0</v>
      </c>
      <c r="H146" t="s">
        <v>213</v>
      </c>
      <c r="I146" t="s">
        <v>216</v>
      </c>
      <c r="J146" t="s">
        <v>219</v>
      </c>
      <c r="K146" t="str">
        <f>IF(Table_Shipments[[#This Row],[Actual Delivery Days]]&gt;Table_Shipments[[#This Row],[SLA Target Days]],"Breach","OK")</f>
        <v>OK</v>
      </c>
      <c r="L146">
        <f>IF(Table_Shipments[[#This Row],[Status]]="On-Time",1,0)</f>
        <v>1</v>
      </c>
    </row>
    <row r="147" spans="1:12" x14ac:dyDescent="0.3">
      <c r="A147" t="s">
        <v>155</v>
      </c>
      <c r="B147" t="s">
        <v>211</v>
      </c>
      <c r="C147" s="1">
        <v>45406</v>
      </c>
      <c r="D147" s="1">
        <v>45410</v>
      </c>
      <c r="E147">
        <v>3</v>
      </c>
      <c r="F147">
        <v>4</v>
      </c>
      <c r="G147">
        <v>1</v>
      </c>
      <c r="H147" t="s">
        <v>214</v>
      </c>
      <c r="I147" t="s">
        <v>217</v>
      </c>
      <c r="J147" t="s">
        <v>219</v>
      </c>
      <c r="K147" t="str">
        <f>IF(Table_Shipments[[#This Row],[Actual Delivery Days]]&gt;Table_Shipments[[#This Row],[SLA Target Days]],"Breach","OK")</f>
        <v>Breach</v>
      </c>
      <c r="L147">
        <f>IF(Table_Shipments[[#This Row],[Status]]="On-Time",1,0)</f>
        <v>0</v>
      </c>
    </row>
    <row r="148" spans="1:12" x14ac:dyDescent="0.3">
      <c r="A148" t="s">
        <v>156</v>
      </c>
      <c r="B148" t="s">
        <v>210</v>
      </c>
      <c r="C148" s="1">
        <v>45293</v>
      </c>
      <c r="D148" s="1">
        <v>45297</v>
      </c>
      <c r="E148">
        <v>4</v>
      </c>
      <c r="F148">
        <v>4</v>
      </c>
      <c r="G148">
        <v>0</v>
      </c>
      <c r="H148" t="s">
        <v>213</v>
      </c>
      <c r="I148" t="s">
        <v>216</v>
      </c>
      <c r="J148" t="s">
        <v>219</v>
      </c>
      <c r="K148" t="str">
        <f>IF(Table_Shipments[[#This Row],[Actual Delivery Days]]&gt;Table_Shipments[[#This Row],[SLA Target Days]],"Breach","OK")</f>
        <v>OK</v>
      </c>
      <c r="L148">
        <f>IF(Table_Shipments[[#This Row],[Status]]="On-Time",1,0)</f>
        <v>1</v>
      </c>
    </row>
    <row r="149" spans="1:12" x14ac:dyDescent="0.3">
      <c r="A149" t="s">
        <v>157</v>
      </c>
      <c r="B149" t="s">
        <v>212</v>
      </c>
      <c r="C149" s="1">
        <v>45344</v>
      </c>
      <c r="D149" s="1">
        <v>45352</v>
      </c>
      <c r="E149">
        <v>5</v>
      </c>
      <c r="F149">
        <v>8</v>
      </c>
      <c r="G149">
        <v>3</v>
      </c>
      <c r="H149" t="s">
        <v>214</v>
      </c>
      <c r="I149" t="s">
        <v>217</v>
      </c>
      <c r="J149" t="s">
        <v>219</v>
      </c>
      <c r="K149" t="str">
        <f>IF(Table_Shipments[[#This Row],[Actual Delivery Days]]&gt;Table_Shipments[[#This Row],[SLA Target Days]],"Breach","OK")</f>
        <v>Breach</v>
      </c>
      <c r="L149">
        <f>IF(Table_Shipments[[#This Row],[Status]]="On-Time",1,0)</f>
        <v>0</v>
      </c>
    </row>
    <row r="150" spans="1:12" x14ac:dyDescent="0.3">
      <c r="A150" t="s">
        <v>158</v>
      </c>
      <c r="B150" t="s">
        <v>210</v>
      </c>
      <c r="C150" s="1">
        <v>45332</v>
      </c>
      <c r="D150" s="1">
        <v>45336</v>
      </c>
      <c r="E150">
        <v>4</v>
      </c>
      <c r="F150">
        <v>4</v>
      </c>
      <c r="G150">
        <v>0</v>
      </c>
      <c r="H150" t="s">
        <v>213</v>
      </c>
      <c r="I150" t="s">
        <v>216</v>
      </c>
      <c r="J150" t="s">
        <v>219</v>
      </c>
      <c r="K150" t="str">
        <f>IF(Table_Shipments[[#This Row],[Actual Delivery Days]]&gt;Table_Shipments[[#This Row],[SLA Target Days]],"Breach","OK")</f>
        <v>OK</v>
      </c>
      <c r="L150">
        <f>IF(Table_Shipments[[#This Row],[Status]]="On-Time",1,0)</f>
        <v>1</v>
      </c>
    </row>
    <row r="151" spans="1:12" x14ac:dyDescent="0.3">
      <c r="A151" t="s">
        <v>159</v>
      </c>
      <c r="B151" t="s">
        <v>212</v>
      </c>
      <c r="C151" s="1">
        <v>45409</v>
      </c>
      <c r="D151" s="1">
        <v>45416</v>
      </c>
      <c r="E151">
        <v>5</v>
      </c>
      <c r="F151">
        <v>7</v>
      </c>
      <c r="G151">
        <v>2</v>
      </c>
      <c r="H151" t="s">
        <v>214</v>
      </c>
      <c r="I151" t="s">
        <v>215</v>
      </c>
      <c r="J151" t="s">
        <v>218</v>
      </c>
      <c r="K151" t="str">
        <f>IF(Table_Shipments[[#This Row],[Actual Delivery Days]]&gt;Table_Shipments[[#This Row],[SLA Target Days]],"Breach","OK")</f>
        <v>Breach</v>
      </c>
      <c r="L151">
        <f>IF(Table_Shipments[[#This Row],[Status]]="On-Time",1,0)</f>
        <v>0</v>
      </c>
    </row>
    <row r="152" spans="1:12" x14ac:dyDescent="0.3">
      <c r="A152" t="s">
        <v>160</v>
      </c>
      <c r="B152" t="s">
        <v>212</v>
      </c>
      <c r="C152" s="1">
        <v>45316</v>
      </c>
      <c r="D152" s="1">
        <v>45324</v>
      </c>
      <c r="E152">
        <v>5</v>
      </c>
      <c r="F152">
        <v>8</v>
      </c>
      <c r="G152">
        <v>3</v>
      </c>
      <c r="H152" t="s">
        <v>214</v>
      </c>
      <c r="I152" t="s">
        <v>215</v>
      </c>
      <c r="J152" t="s">
        <v>218</v>
      </c>
      <c r="K152" t="str">
        <f>IF(Table_Shipments[[#This Row],[Actual Delivery Days]]&gt;Table_Shipments[[#This Row],[SLA Target Days]],"Breach","OK")</f>
        <v>Breach</v>
      </c>
      <c r="L152">
        <f>IF(Table_Shipments[[#This Row],[Status]]="On-Time",1,0)</f>
        <v>0</v>
      </c>
    </row>
    <row r="153" spans="1:12" x14ac:dyDescent="0.3">
      <c r="A153" t="s">
        <v>161</v>
      </c>
      <c r="B153" t="s">
        <v>212</v>
      </c>
      <c r="C153" s="1">
        <v>45299</v>
      </c>
      <c r="D153" s="1">
        <v>45306</v>
      </c>
      <c r="E153">
        <v>5</v>
      </c>
      <c r="F153">
        <v>7</v>
      </c>
      <c r="G153">
        <v>2</v>
      </c>
      <c r="H153" t="s">
        <v>214</v>
      </c>
      <c r="I153" t="s">
        <v>215</v>
      </c>
      <c r="J153" t="s">
        <v>218</v>
      </c>
      <c r="K153" t="str">
        <f>IF(Table_Shipments[[#This Row],[Actual Delivery Days]]&gt;Table_Shipments[[#This Row],[SLA Target Days]],"Breach","OK")</f>
        <v>Breach</v>
      </c>
      <c r="L153">
        <f>IF(Table_Shipments[[#This Row],[Status]]="On-Time",1,0)</f>
        <v>0</v>
      </c>
    </row>
    <row r="154" spans="1:12" x14ac:dyDescent="0.3">
      <c r="A154" t="s">
        <v>162</v>
      </c>
      <c r="B154" t="s">
        <v>211</v>
      </c>
      <c r="C154" s="1">
        <v>45458</v>
      </c>
      <c r="D154" s="1">
        <v>45461</v>
      </c>
      <c r="E154">
        <v>3</v>
      </c>
      <c r="F154">
        <v>3</v>
      </c>
      <c r="G154">
        <v>0</v>
      </c>
      <c r="H154" t="s">
        <v>213</v>
      </c>
      <c r="I154" t="s">
        <v>215</v>
      </c>
      <c r="J154" t="s">
        <v>219</v>
      </c>
      <c r="K154" t="str">
        <f>IF(Table_Shipments[[#This Row],[Actual Delivery Days]]&gt;Table_Shipments[[#This Row],[SLA Target Days]],"Breach","OK")</f>
        <v>OK</v>
      </c>
      <c r="L154">
        <f>IF(Table_Shipments[[#This Row],[Status]]="On-Time",1,0)</f>
        <v>1</v>
      </c>
    </row>
    <row r="155" spans="1:12" x14ac:dyDescent="0.3">
      <c r="A155" t="s">
        <v>163</v>
      </c>
      <c r="B155" t="s">
        <v>211</v>
      </c>
      <c r="C155" s="1">
        <v>45351</v>
      </c>
      <c r="D155" s="1">
        <v>45354</v>
      </c>
      <c r="E155">
        <v>3</v>
      </c>
      <c r="F155">
        <v>3</v>
      </c>
      <c r="G155">
        <v>0</v>
      </c>
      <c r="H155" t="s">
        <v>213</v>
      </c>
      <c r="I155" t="s">
        <v>215</v>
      </c>
      <c r="J155" t="s">
        <v>219</v>
      </c>
      <c r="K155" t="str">
        <f>IF(Table_Shipments[[#This Row],[Actual Delivery Days]]&gt;Table_Shipments[[#This Row],[SLA Target Days]],"Breach","OK")</f>
        <v>OK</v>
      </c>
      <c r="L155">
        <f>IF(Table_Shipments[[#This Row],[Status]]="On-Time",1,0)</f>
        <v>1</v>
      </c>
    </row>
    <row r="156" spans="1:12" x14ac:dyDescent="0.3">
      <c r="A156" t="s">
        <v>164</v>
      </c>
      <c r="B156" t="s">
        <v>212</v>
      </c>
      <c r="C156" s="1">
        <v>45383</v>
      </c>
      <c r="D156" s="1">
        <v>45388</v>
      </c>
      <c r="E156">
        <v>5</v>
      </c>
      <c r="F156">
        <v>5</v>
      </c>
      <c r="G156">
        <v>0</v>
      </c>
      <c r="H156" t="s">
        <v>213</v>
      </c>
      <c r="I156" t="s">
        <v>217</v>
      </c>
      <c r="J156" t="s">
        <v>219</v>
      </c>
      <c r="K156" t="str">
        <f>IF(Table_Shipments[[#This Row],[Actual Delivery Days]]&gt;Table_Shipments[[#This Row],[SLA Target Days]],"Breach","OK")</f>
        <v>OK</v>
      </c>
      <c r="L156">
        <f>IF(Table_Shipments[[#This Row],[Status]]="On-Time",1,0)</f>
        <v>1</v>
      </c>
    </row>
    <row r="157" spans="1:12" x14ac:dyDescent="0.3">
      <c r="A157" t="s">
        <v>165</v>
      </c>
      <c r="B157" t="s">
        <v>212</v>
      </c>
      <c r="C157" s="1">
        <v>45346</v>
      </c>
      <c r="D157" s="1">
        <v>45352</v>
      </c>
      <c r="E157">
        <v>5</v>
      </c>
      <c r="F157">
        <v>6</v>
      </c>
      <c r="G157">
        <v>1</v>
      </c>
      <c r="H157" t="s">
        <v>214</v>
      </c>
      <c r="I157" t="s">
        <v>215</v>
      </c>
      <c r="J157" t="s">
        <v>219</v>
      </c>
      <c r="K157" t="str">
        <f>IF(Table_Shipments[[#This Row],[Actual Delivery Days]]&gt;Table_Shipments[[#This Row],[SLA Target Days]],"Breach","OK")</f>
        <v>Breach</v>
      </c>
      <c r="L157">
        <f>IF(Table_Shipments[[#This Row],[Status]]="On-Time",1,0)</f>
        <v>0</v>
      </c>
    </row>
    <row r="158" spans="1:12" x14ac:dyDescent="0.3">
      <c r="A158" t="s">
        <v>166</v>
      </c>
      <c r="B158" t="s">
        <v>210</v>
      </c>
      <c r="C158" s="1">
        <v>45434</v>
      </c>
      <c r="D158" s="1">
        <v>45439</v>
      </c>
      <c r="E158">
        <v>4</v>
      </c>
      <c r="F158">
        <v>5</v>
      </c>
      <c r="G158">
        <v>1</v>
      </c>
      <c r="H158" t="s">
        <v>214</v>
      </c>
      <c r="I158" t="s">
        <v>217</v>
      </c>
      <c r="J158" t="s">
        <v>219</v>
      </c>
      <c r="K158" t="str">
        <f>IF(Table_Shipments[[#This Row],[Actual Delivery Days]]&gt;Table_Shipments[[#This Row],[SLA Target Days]],"Breach","OK")</f>
        <v>Breach</v>
      </c>
      <c r="L158">
        <f>IF(Table_Shipments[[#This Row],[Status]]="On-Time",1,0)</f>
        <v>0</v>
      </c>
    </row>
    <row r="159" spans="1:12" x14ac:dyDescent="0.3">
      <c r="A159" t="s">
        <v>167</v>
      </c>
      <c r="B159" t="s">
        <v>212</v>
      </c>
      <c r="C159" s="1">
        <v>45376</v>
      </c>
      <c r="D159" s="1">
        <v>45381</v>
      </c>
      <c r="E159">
        <v>5</v>
      </c>
      <c r="F159">
        <v>5</v>
      </c>
      <c r="G159">
        <v>0</v>
      </c>
      <c r="H159" t="s">
        <v>213</v>
      </c>
      <c r="I159" t="s">
        <v>216</v>
      </c>
      <c r="J159" t="s">
        <v>219</v>
      </c>
      <c r="K159" t="str">
        <f>IF(Table_Shipments[[#This Row],[Actual Delivery Days]]&gt;Table_Shipments[[#This Row],[SLA Target Days]],"Breach","OK")</f>
        <v>OK</v>
      </c>
      <c r="L159">
        <f>IF(Table_Shipments[[#This Row],[Status]]="On-Time",1,0)</f>
        <v>1</v>
      </c>
    </row>
    <row r="160" spans="1:12" x14ac:dyDescent="0.3">
      <c r="A160" t="s">
        <v>168</v>
      </c>
      <c r="B160" t="s">
        <v>212</v>
      </c>
      <c r="C160" s="1">
        <v>45428</v>
      </c>
      <c r="D160" s="1">
        <v>45433</v>
      </c>
      <c r="E160">
        <v>5</v>
      </c>
      <c r="F160">
        <v>5</v>
      </c>
      <c r="G160">
        <v>0</v>
      </c>
      <c r="H160" t="s">
        <v>213</v>
      </c>
      <c r="I160" t="s">
        <v>216</v>
      </c>
      <c r="J160" t="s">
        <v>219</v>
      </c>
      <c r="K160" t="str">
        <f>IF(Table_Shipments[[#This Row],[Actual Delivery Days]]&gt;Table_Shipments[[#This Row],[SLA Target Days]],"Breach","OK")</f>
        <v>OK</v>
      </c>
      <c r="L160">
        <f>IF(Table_Shipments[[#This Row],[Status]]="On-Time",1,0)</f>
        <v>1</v>
      </c>
    </row>
    <row r="161" spans="1:12" x14ac:dyDescent="0.3">
      <c r="A161" t="s">
        <v>169</v>
      </c>
      <c r="B161" t="s">
        <v>210</v>
      </c>
      <c r="C161" s="1">
        <v>45376</v>
      </c>
      <c r="D161" s="1">
        <v>45381</v>
      </c>
      <c r="E161">
        <v>4</v>
      </c>
      <c r="F161">
        <v>5</v>
      </c>
      <c r="G161">
        <v>1</v>
      </c>
      <c r="H161" t="s">
        <v>214</v>
      </c>
      <c r="I161" t="s">
        <v>215</v>
      </c>
      <c r="J161" t="s">
        <v>219</v>
      </c>
      <c r="K161" t="str">
        <f>IF(Table_Shipments[[#This Row],[Actual Delivery Days]]&gt;Table_Shipments[[#This Row],[SLA Target Days]],"Breach","OK")</f>
        <v>Breach</v>
      </c>
      <c r="L161">
        <f>IF(Table_Shipments[[#This Row],[Status]]="On-Time",1,0)</f>
        <v>0</v>
      </c>
    </row>
    <row r="162" spans="1:12" x14ac:dyDescent="0.3">
      <c r="A162" t="s">
        <v>170</v>
      </c>
      <c r="B162" t="s">
        <v>210</v>
      </c>
      <c r="C162" s="1">
        <v>45408</v>
      </c>
      <c r="D162" s="1">
        <v>45413</v>
      </c>
      <c r="E162">
        <v>4</v>
      </c>
      <c r="F162">
        <v>5</v>
      </c>
      <c r="G162">
        <v>1</v>
      </c>
      <c r="H162" t="s">
        <v>214</v>
      </c>
      <c r="I162" t="s">
        <v>217</v>
      </c>
      <c r="J162" t="s">
        <v>219</v>
      </c>
      <c r="K162" t="str">
        <f>IF(Table_Shipments[[#This Row],[Actual Delivery Days]]&gt;Table_Shipments[[#This Row],[SLA Target Days]],"Breach","OK")</f>
        <v>Breach</v>
      </c>
      <c r="L162">
        <f>IF(Table_Shipments[[#This Row],[Status]]="On-Time",1,0)</f>
        <v>0</v>
      </c>
    </row>
    <row r="163" spans="1:12" x14ac:dyDescent="0.3">
      <c r="A163" t="s">
        <v>171</v>
      </c>
      <c r="B163" t="s">
        <v>211</v>
      </c>
      <c r="C163" s="1">
        <v>45417</v>
      </c>
      <c r="D163" s="1">
        <v>45419</v>
      </c>
      <c r="E163">
        <v>3</v>
      </c>
      <c r="F163">
        <v>2</v>
      </c>
      <c r="G163">
        <v>0</v>
      </c>
      <c r="H163" t="s">
        <v>213</v>
      </c>
      <c r="I163" t="s">
        <v>216</v>
      </c>
      <c r="J163" t="s">
        <v>219</v>
      </c>
      <c r="K163" t="str">
        <f>IF(Table_Shipments[[#This Row],[Actual Delivery Days]]&gt;Table_Shipments[[#This Row],[SLA Target Days]],"Breach","OK")</f>
        <v>OK</v>
      </c>
      <c r="L163">
        <f>IF(Table_Shipments[[#This Row],[Status]]="On-Time",1,0)</f>
        <v>1</v>
      </c>
    </row>
    <row r="164" spans="1:12" x14ac:dyDescent="0.3">
      <c r="A164" t="s">
        <v>172</v>
      </c>
      <c r="B164" t="s">
        <v>212</v>
      </c>
      <c r="C164" s="1">
        <v>45412</v>
      </c>
      <c r="D164" s="1">
        <v>45419</v>
      </c>
      <c r="E164">
        <v>5</v>
      </c>
      <c r="F164">
        <v>7</v>
      </c>
      <c r="G164">
        <v>2</v>
      </c>
      <c r="H164" t="s">
        <v>214</v>
      </c>
      <c r="I164" t="s">
        <v>217</v>
      </c>
      <c r="J164" t="s">
        <v>219</v>
      </c>
      <c r="K164" t="str">
        <f>IF(Table_Shipments[[#This Row],[Actual Delivery Days]]&gt;Table_Shipments[[#This Row],[SLA Target Days]],"Breach","OK")</f>
        <v>Breach</v>
      </c>
      <c r="L164">
        <f>IF(Table_Shipments[[#This Row],[Status]]="On-Time",1,0)</f>
        <v>0</v>
      </c>
    </row>
    <row r="165" spans="1:12" x14ac:dyDescent="0.3">
      <c r="A165" t="s">
        <v>173</v>
      </c>
      <c r="B165" t="s">
        <v>211</v>
      </c>
      <c r="C165" s="1">
        <v>45292</v>
      </c>
      <c r="D165" s="1">
        <v>45295</v>
      </c>
      <c r="E165">
        <v>3</v>
      </c>
      <c r="F165">
        <v>3</v>
      </c>
      <c r="G165">
        <v>0</v>
      </c>
      <c r="H165" t="s">
        <v>213</v>
      </c>
      <c r="I165" t="s">
        <v>216</v>
      </c>
      <c r="J165" t="s">
        <v>219</v>
      </c>
      <c r="K165" t="str">
        <f>IF(Table_Shipments[[#This Row],[Actual Delivery Days]]&gt;Table_Shipments[[#This Row],[SLA Target Days]],"Breach","OK")</f>
        <v>OK</v>
      </c>
      <c r="L165">
        <f>IF(Table_Shipments[[#This Row],[Status]]="On-Time",1,0)</f>
        <v>1</v>
      </c>
    </row>
    <row r="166" spans="1:12" x14ac:dyDescent="0.3">
      <c r="A166" t="s">
        <v>174</v>
      </c>
      <c r="B166" t="s">
        <v>210</v>
      </c>
      <c r="C166" s="1">
        <v>45470</v>
      </c>
      <c r="D166" s="1">
        <v>45477</v>
      </c>
      <c r="E166">
        <v>4</v>
      </c>
      <c r="F166">
        <v>7</v>
      </c>
      <c r="G166">
        <v>3</v>
      </c>
      <c r="H166" t="s">
        <v>214</v>
      </c>
      <c r="I166" t="s">
        <v>217</v>
      </c>
      <c r="J166" t="s">
        <v>219</v>
      </c>
      <c r="K166" t="str">
        <f>IF(Table_Shipments[[#This Row],[Actual Delivery Days]]&gt;Table_Shipments[[#This Row],[SLA Target Days]],"Breach","OK")</f>
        <v>Breach</v>
      </c>
      <c r="L166">
        <f>IF(Table_Shipments[[#This Row],[Status]]="On-Time",1,0)</f>
        <v>0</v>
      </c>
    </row>
    <row r="167" spans="1:12" x14ac:dyDescent="0.3">
      <c r="A167" t="s">
        <v>175</v>
      </c>
      <c r="B167" t="s">
        <v>212</v>
      </c>
      <c r="C167" s="1">
        <v>45314</v>
      </c>
      <c r="D167" s="1">
        <v>45319</v>
      </c>
      <c r="E167">
        <v>5</v>
      </c>
      <c r="F167">
        <v>5</v>
      </c>
      <c r="G167">
        <v>0</v>
      </c>
      <c r="H167" t="s">
        <v>213</v>
      </c>
      <c r="I167" t="s">
        <v>216</v>
      </c>
      <c r="J167" t="s">
        <v>219</v>
      </c>
      <c r="K167" t="str">
        <f>IF(Table_Shipments[[#This Row],[Actual Delivery Days]]&gt;Table_Shipments[[#This Row],[SLA Target Days]],"Breach","OK")</f>
        <v>OK</v>
      </c>
      <c r="L167">
        <f>IF(Table_Shipments[[#This Row],[Status]]="On-Time",1,0)</f>
        <v>1</v>
      </c>
    </row>
    <row r="168" spans="1:12" x14ac:dyDescent="0.3">
      <c r="A168" t="s">
        <v>176</v>
      </c>
      <c r="B168" t="s">
        <v>210</v>
      </c>
      <c r="C168" s="1">
        <v>45417</v>
      </c>
      <c r="D168" s="1">
        <v>45421</v>
      </c>
      <c r="E168">
        <v>4</v>
      </c>
      <c r="F168">
        <v>4</v>
      </c>
      <c r="G168">
        <v>0</v>
      </c>
      <c r="H168" t="s">
        <v>213</v>
      </c>
      <c r="I168" t="s">
        <v>216</v>
      </c>
      <c r="J168" t="s">
        <v>219</v>
      </c>
      <c r="K168" t="str">
        <f>IF(Table_Shipments[[#This Row],[Actual Delivery Days]]&gt;Table_Shipments[[#This Row],[SLA Target Days]],"Breach","OK")</f>
        <v>OK</v>
      </c>
      <c r="L168">
        <f>IF(Table_Shipments[[#This Row],[Status]]="On-Time",1,0)</f>
        <v>1</v>
      </c>
    </row>
    <row r="169" spans="1:12" x14ac:dyDescent="0.3">
      <c r="A169" t="s">
        <v>177</v>
      </c>
      <c r="B169" t="s">
        <v>212</v>
      </c>
      <c r="C169" s="1">
        <v>45356</v>
      </c>
      <c r="D169" s="1">
        <v>45360</v>
      </c>
      <c r="E169">
        <v>5</v>
      </c>
      <c r="F169">
        <v>4</v>
      </c>
      <c r="G169">
        <v>0</v>
      </c>
      <c r="H169" t="s">
        <v>213</v>
      </c>
      <c r="I169" t="s">
        <v>216</v>
      </c>
      <c r="J169" t="s">
        <v>219</v>
      </c>
      <c r="K169" t="str">
        <f>IF(Table_Shipments[[#This Row],[Actual Delivery Days]]&gt;Table_Shipments[[#This Row],[SLA Target Days]],"Breach","OK")</f>
        <v>OK</v>
      </c>
      <c r="L169">
        <f>IF(Table_Shipments[[#This Row],[Status]]="On-Time",1,0)</f>
        <v>1</v>
      </c>
    </row>
    <row r="170" spans="1:12" x14ac:dyDescent="0.3">
      <c r="A170" t="s">
        <v>178</v>
      </c>
      <c r="B170" t="s">
        <v>212</v>
      </c>
      <c r="C170" s="1">
        <v>45455</v>
      </c>
      <c r="D170" s="1">
        <v>45460</v>
      </c>
      <c r="E170">
        <v>5</v>
      </c>
      <c r="F170">
        <v>5</v>
      </c>
      <c r="G170">
        <v>0</v>
      </c>
      <c r="H170" t="s">
        <v>213</v>
      </c>
      <c r="I170" t="s">
        <v>216</v>
      </c>
      <c r="J170" t="s">
        <v>219</v>
      </c>
      <c r="K170" t="str">
        <f>IF(Table_Shipments[[#This Row],[Actual Delivery Days]]&gt;Table_Shipments[[#This Row],[SLA Target Days]],"Breach","OK")</f>
        <v>OK</v>
      </c>
      <c r="L170">
        <f>IF(Table_Shipments[[#This Row],[Status]]="On-Time",1,0)</f>
        <v>1</v>
      </c>
    </row>
    <row r="171" spans="1:12" x14ac:dyDescent="0.3">
      <c r="A171" t="s">
        <v>179</v>
      </c>
      <c r="B171" t="s">
        <v>210</v>
      </c>
      <c r="C171" s="1">
        <v>45415</v>
      </c>
      <c r="D171" s="1">
        <v>45420</v>
      </c>
      <c r="E171">
        <v>4</v>
      </c>
      <c r="F171">
        <v>5</v>
      </c>
      <c r="G171">
        <v>1</v>
      </c>
      <c r="H171" t="s">
        <v>214</v>
      </c>
      <c r="I171" t="s">
        <v>216</v>
      </c>
      <c r="J171" t="s">
        <v>219</v>
      </c>
      <c r="K171" t="str">
        <f>IF(Table_Shipments[[#This Row],[Actual Delivery Days]]&gt;Table_Shipments[[#This Row],[SLA Target Days]],"Breach","OK")</f>
        <v>Breach</v>
      </c>
      <c r="L171">
        <f>IF(Table_Shipments[[#This Row],[Status]]="On-Time",1,0)</f>
        <v>0</v>
      </c>
    </row>
    <row r="172" spans="1:12" x14ac:dyDescent="0.3">
      <c r="A172" t="s">
        <v>180</v>
      </c>
      <c r="B172" t="s">
        <v>212</v>
      </c>
      <c r="C172" s="1">
        <v>45425</v>
      </c>
      <c r="D172" s="1">
        <v>45432</v>
      </c>
      <c r="E172">
        <v>5</v>
      </c>
      <c r="F172">
        <v>7</v>
      </c>
      <c r="G172">
        <v>2</v>
      </c>
      <c r="H172" t="s">
        <v>214</v>
      </c>
      <c r="I172" t="s">
        <v>217</v>
      </c>
      <c r="J172" t="s">
        <v>219</v>
      </c>
      <c r="K172" t="str">
        <f>IF(Table_Shipments[[#This Row],[Actual Delivery Days]]&gt;Table_Shipments[[#This Row],[SLA Target Days]],"Breach","OK")</f>
        <v>Breach</v>
      </c>
      <c r="L172">
        <f>IF(Table_Shipments[[#This Row],[Status]]="On-Time",1,0)</f>
        <v>0</v>
      </c>
    </row>
    <row r="173" spans="1:12" x14ac:dyDescent="0.3">
      <c r="A173" t="s">
        <v>181</v>
      </c>
      <c r="B173" t="s">
        <v>210</v>
      </c>
      <c r="C173" s="1">
        <v>45454</v>
      </c>
      <c r="D173" s="1">
        <v>45457</v>
      </c>
      <c r="E173">
        <v>4</v>
      </c>
      <c r="F173">
        <v>3</v>
      </c>
      <c r="G173">
        <v>0</v>
      </c>
      <c r="H173" t="s">
        <v>213</v>
      </c>
      <c r="I173" t="s">
        <v>215</v>
      </c>
      <c r="J173" t="s">
        <v>219</v>
      </c>
      <c r="K173" t="str">
        <f>IF(Table_Shipments[[#This Row],[Actual Delivery Days]]&gt;Table_Shipments[[#This Row],[SLA Target Days]],"Breach","OK")</f>
        <v>OK</v>
      </c>
      <c r="L173">
        <f>IF(Table_Shipments[[#This Row],[Status]]="On-Time",1,0)</f>
        <v>1</v>
      </c>
    </row>
    <row r="174" spans="1:12" x14ac:dyDescent="0.3">
      <c r="A174" t="s">
        <v>182</v>
      </c>
      <c r="B174" t="s">
        <v>211</v>
      </c>
      <c r="C174" s="1">
        <v>45293</v>
      </c>
      <c r="D174" s="1">
        <v>45296</v>
      </c>
      <c r="E174">
        <v>3</v>
      </c>
      <c r="F174">
        <v>3</v>
      </c>
      <c r="G174">
        <v>0</v>
      </c>
      <c r="H174" t="s">
        <v>213</v>
      </c>
      <c r="I174" t="s">
        <v>217</v>
      </c>
      <c r="J174" t="s">
        <v>219</v>
      </c>
      <c r="K174" t="str">
        <f>IF(Table_Shipments[[#This Row],[Actual Delivery Days]]&gt;Table_Shipments[[#This Row],[SLA Target Days]],"Breach","OK")</f>
        <v>OK</v>
      </c>
      <c r="L174">
        <f>IF(Table_Shipments[[#This Row],[Status]]="On-Time",1,0)</f>
        <v>1</v>
      </c>
    </row>
    <row r="175" spans="1:12" x14ac:dyDescent="0.3">
      <c r="A175" t="s">
        <v>183</v>
      </c>
      <c r="B175" t="s">
        <v>211</v>
      </c>
      <c r="C175" s="1">
        <v>45409</v>
      </c>
      <c r="D175" s="1">
        <v>45414</v>
      </c>
      <c r="E175">
        <v>3</v>
      </c>
      <c r="F175">
        <v>5</v>
      </c>
      <c r="G175">
        <v>2</v>
      </c>
      <c r="H175" t="s">
        <v>214</v>
      </c>
      <c r="I175" t="s">
        <v>215</v>
      </c>
      <c r="J175" t="s">
        <v>219</v>
      </c>
      <c r="K175" t="str">
        <f>IF(Table_Shipments[[#This Row],[Actual Delivery Days]]&gt;Table_Shipments[[#This Row],[SLA Target Days]],"Breach","OK")</f>
        <v>Breach</v>
      </c>
      <c r="L175">
        <f>IF(Table_Shipments[[#This Row],[Status]]="On-Time",1,0)</f>
        <v>0</v>
      </c>
    </row>
    <row r="176" spans="1:12" x14ac:dyDescent="0.3">
      <c r="A176" t="s">
        <v>184</v>
      </c>
      <c r="B176" t="s">
        <v>211</v>
      </c>
      <c r="C176" s="1">
        <v>45399</v>
      </c>
      <c r="D176" s="1">
        <v>45404</v>
      </c>
      <c r="E176">
        <v>3</v>
      </c>
      <c r="F176">
        <v>5</v>
      </c>
      <c r="G176">
        <v>2</v>
      </c>
      <c r="H176" t="s">
        <v>214</v>
      </c>
      <c r="I176" t="s">
        <v>215</v>
      </c>
      <c r="J176" t="s">
        <v>219</v>
      </c>
      <c r="K176" t="str">
        <f>IF(Table_Shipments[[#This Row],[Actual Delivery Days]]&gt;Table_Shipments[[#This Row],[SLA Target Days]],"Breach","OK")</f>
        <v>Breach</v>
      </c>
      <c r="L176">
        <f>IF(Table_Shipments[[#This Row],[Status]]="On-Time",1,0)</f>
        <v>0</v>
      </c>
    </row>
    <row r="177" spans="1:12" x14ac:dyDescent="0.3">
      <c r="A177" t="s">
        <v>185</v>
      </c>
      <c r="B177" t="s">
        <v>212</v>
      </c>
      <c r="C177" s="1">
        <v>45310</v>
      </c>
      <c r="D177" s="1">
        <v>45315</v>
      </c>
      <c r="E177">
        <v>5</v>
      </c>
      <c r="F177">
        <v>5</v>
      </c>
      <c r="G177">
        <v>0</v>
      </c>
      <c r="H177" t="s">
        <v>213</v>
      </c>
      <c r="I177" t="s">
        <v>217</v>
      </c>
      <c r="J177" t="s">
        <v>219</v>
      </c>
      <c r="K177" t="str">
        <f>IF(Table_Shipments[[#This Row],[Actual Delivery Days]]&gt;Table_Shipments[[#This Row],[SLA Target Days]],"Breach","OK")</f>
        <v>OK</v>
      </c>
      <c r="L177">
        <f>IF(Table_Shipments[[#This Row],[Status]]="On-Time",1,0)</f>
        <v>1</v>
      </c>
    </row>
    <row r="178" spans="1:12" x14ac:dyDescent="0.3">
      <c r="A178" t="s">
        <v>186</v>
      </c>
      <c r="B178" t="s">
        <v>211</v>
      </c>
      <c r="C178" s="1">
        <v>45386</v>
      </c>
      <c r="D178" s="1">
        <v>45388</v>
      </c>
      <c r="E178">
        <v>3</v>
      </c>
      <c r="F178">
        <v>2</v>
      </c>
      <c r="G178">
        <v>0</v>
      </c>
      <c r="H178" t="s">
        <v>213</v>
      </c>
      <c r="I178" t="s">
        <v>217</v>
      </c>
      <c r="J178" t="s">
        <v>219</v>
      </c>
      <c r="K178" t="str">
        <f>IF(Table_Shipments[[#This Row],[Actual Delivery Days]]&gt;Table_Shipments[[#This Row],[SLA Target Days]],"Breach","OK")</f>
        <v>OK</v>
      </c>
      <c r="L178">
        <f>IF(Table_Shipments[[#This Row],[Status]]="On-Time",1,0)</f>
        <v>1</v>
      </c>
    </row>
    <row r="179" spans="1:12" x14ac:dyDescent="0.3">
      <c r="A179" t="s">
        <v>187</v>
      </c>
      <c r="B179" t="s">
        <v>212</v>
      </c>
      <c r="C179" s="1">
        <v>45433</v>
      </c>
      <c r="D179" s="1">
        <v>45440</v>
      </c>
      <c r="E179">
        <v>5</v>
      </c>
      <c r="F179">
        <v>7</v>
      </c>
      <c r="G179">
        <v>2</v>
      </c>
      <c r="H179" t="s">
        <v>214</v>
      </c>
      <c r="I179" t="s">
        <v>216</v>
      </c>
      <c r="J179" t="s">
        <v>219</v>
      </c>
      <c r="K179" t="str">
        <f>IF(Table_Shipments[[#This Row],[Actual Delivery Days]]&gt;Table_Shipments[[#This Row],[SLA Target Days]],"Breach","OK")</f>
        <v>Breach</v>
      </c>
      <c r="L179">
        <f>IF(Table_Shipments[[#This Row],[Status]]="On-Time",1,0)</f>
        <v>0</v>
      </c>
    </row>
    <row r="180" spans="1:12" x14ac:dyDescent="0.3">
      <c r="A180" t="s">
        <v>188</v>
      </c>
      <c r="B180" t="s">
        <v>211</v>
      </c>
      <c r="C180" s="1">
        <v>45360</v>
      </c>
      <c r="D180" s="1">
        <v>45363</v>
      </c>
      <c r="E180">
        <v>3</v>
      </c>
      <c r="F180">
        <v>3</v>
      </c>
      <c r="G180">
        <v>0</v>
      </c>
      <c r="H180" t="s">
        <v>213</v>
      </c>
      <c r="I180" t="s">
        <v>216</v>
      </c>
      <c r="J180" t="s">
        <v>219</v>
      </c>
      <c r="K180" t="str">
        <f>IF(Table_Shipments[[#This Row],[Actual Delivery Days]]&gt;Table_Shipments[[#This Row],[SLA Target Days]],"Breach","OK")</f>
        <v>OK</v>
      </c>
      <c r="L180">
        <f>IF(Table_Shipments[[#This Row],[Status]]="On-Time",1,0)</f>
        <v>1</v>
      </c>
    </row>
    <row r="181" spans="1:12" x14ac:dyDescent="0.3">
      <c r="A181" t="s">
        <v>189</v>
      </c>
      <c r="B181" t="s">
        <v>212</v>
      </c>
      <c r="C181" s="1">
        <v>45410</v>
      </c>
      <c r="D181" s="1">
        <v>45417</v>
      </c>
      <c r="E181">
        <v>5</v>
      </c>
      <c r="F181">
        <v>7</v>
      </c>
      <c r="G181">
        <v>2</v>
      </c>
      <c r="H181" t="s">
        <v>214</v>
      </c>
      <c r="I181" t="s">
        <v>216</v>
      </c>
      <c r="J181" t="s">
        <v>218</v>
      </c>
      <c r="K181" t="str">
        <f>IF(Table_Shipments[[#This Row],[Actual Delivery Days]]&gt;Table_Shipments[[#This Row],[SLA Target Days]],"Breach","OK")</f>
        <v>Breach</v>
      </c>
      <c r="L181">
        <f>IF(Table_Shipments[[#This Row],[Status]]="On-Time",1,0)</f>
        <v>0</v>
      </c>
    </row>
    <row r="182" spans="1:12" x14ac:dyDescent="0.3">
      <c r="A182" t="s">
        <v>190</v>
      </c>
      <c r="B182" t="s">
        <v>212</v>
      </c>
      <c r="C182" s="1">
        <v>45428</v>
      </c>
      <c r="D182" s="1">
        <v>45436</v>
      </c>
      <c r="E182">
        <v>5</v>
      </c>
      <c r="F182">
        <v>8</v>
      </c>
      <c r="G182">
        <v>3</v>
      </c>
      <c r="H182" t="s">
        <v>214</v>
      </c>
      <c r="I182" t="s">
        <v>217</v>
      </c>
      <c r="J182" t="s">
        <v>219</v>
      </c>
      <c r="K182" t="str">
        <f>IF(Table_Shipments[[#This Row],[Actual Delivery Days]]&gt;Table_Shipments[[#This Row],[SLA Target Days]],"Breach","OK")</f>
        <v>Breach</v>
      </c>
      <c r="L182">
        <f>IF(Table_Shipments[[#This Row],[Status]]="On-Time",1,0)</f>
        <v>0</v>
      </c>
    </row>
    <row r="183" spans="1:12" x14ac:dyDescent="0.3">
      <c r="A183" t="s">
        <v>191</v>
      </c>
      <c r="B183" t="s">
        <v>210</v>
      </c>
      <c r="C183" s="1">
        <v>45416</v>
      </c>
      <c r="D183" s="1">
        <v>45420</v>
      </c>
      <c r="E183">
        <v>4</v>
      </c>
      <c r="F183">
        <v>4</v>
      </c>
      <c r="G183">
        <v>0</v>
      </c>
      <c r="H183" t="s">
        <v>213</v>
      </c>
      <c r="I183" t="s">
        <v>215</v>
      </c>
      <c r="J183" t="s">
        <v>219</v>
      </c>
      <c r="K183" t="str">
        <f>IF(Table_Shipments[[#This Row],[Actual Delivery Days]]&gt;Table_Shipments[[#This Row],[SLA Target Days]],"Breach","OK")</f>
        <v>OK</v>
      </c>
      <c r="L183">
        <f>IF(Table_Shipments[[#This Row],[Status]]="On-Time",1,0)</f>
        <v>1</v>
      </c>
    </row>
    <row r="184" spans="1:12" x14ac:dyDescent="0.3">
      <c r="A184" t="s">
        <v>192</v>
      </c>
      <c r="B184" t="s">
        <v>210</v>
      </c>
      <c r="C184" s="1">
        <v>45393</v>
      </c>
      <c r="D184" s="1">
        <v>45400</v>
      </c>
      <c r="E184">
        <v>4</v>
      </c>
      <c r="F184">
        <v>7</v>
      </c>
      <c r="G184">
        <v>3</v>
      </c>
      <c r="H184" t="s">
        <v>214</v>
      </c>
      <c r="I184" t="s">
        <v>216</v>
      </c>
      <c r="J184" t="s">
        <v>219</v>
      </c>
      <c r="K184" t="str">
        <f>IF(Table_Shipments[[#This Row],[Actual Delivery Days]]&gt;Table_Shipments[[#This Row],[SLA Target Days]],"Breach","OK")</f>
        <v>Breach</v>
      </c>
      <c r="L184">
        <f>IF(Table_Shipments[[#This Row],[Status]]="On-Time",1,0)</f>
        <v>0</v>
      </c>
    </row>
    <row r="185" spans="1:12" x14ac:dyDescent="0.3">
      <c r="A185" t="s">
        <v>193</v>
      </c>
      <c r="B185" t="s">
        <v>210</v>
      </c>
      <c r="C185" s="1">
        <v>45334</v>
      </c>
      <c r="D185" s="1">
        <v>45340</v>
      </c>
      <c r="E185">
        <v>4</v>
      </c>
      <c r="F185">
        <v>6</v>
      </c>
      <c r="G185">
        <v>2</v>
      </c>
      <c r="H185" t="s">
        <v>214</v>
      </c>
      <c r="I185" t="s">
        <v>217</v>
      </c>
      <c r="J185" t="s">
        <v>219</v>
      </c>
      <c r="K185" t="str">
        <f>IF(Table_Shipments[[#This Row],[Actual Delivery Days]]&gt;Table_Shipments[[#This Row],[SLA Target Days]],"Breach","OK")</f>
        <v>Breach</v>
      </c>
      <c r="L185">
        <f>IF(Table_Shipments[[#This Row],[Status]]="On-Time",1,0)</f>
        <v>0</v>
      </c>
    </row>
    <row r="186" spans="1:12" x14ac:dyDescent="0.3">
      <c r="A186" t="s">
        <v>194</v>
      </c>
      <c r="B186" t="s">
        <v>211</v>
      </c>
      <c r="C186" s="1">
        <v>45325</v>
      </c>
      <c r="D186" s="1">
        <v>45328</v>
      </c>
      <c r="E186">
        <v>3</v>
      </c>
      <c r="F186">
        <v>3</v>
      </c>
      <c r="G186">
        <v>0</v>
      </c>
      <c r="H186" t="s">
        <v>213</v>
      </c>
      <c r="I186" t="s">
        <v>217</v>
      </c>
      <c r="J186" t="s">
        <v>219</v>
      </c>
      <c r="K186" t="str">
        <f>IF(Table_Shipments[[#This Row],[Actual Delivery Days]]&gt;Table_Shipments[[#This Row],[SLA Target Days]],"Breach","OK")</f>
        <v>OK</v>
      </c>
      <c r="L186">
        <f>IF(Table_Shipments[[#This Row],[Status]]="On-Time",1,0)</f>
        <v>1</v>
      </c>
    </row>
    <row r="187" spans="1:12" x14ac:dyDescent="0.3">
      <c r="A187" t="s">
        <v>195</v>
      </c>
      <c r="B187" t="s">
        <v>210</v>
      </c>
      <c r="C187" s="1">
        <v>45300</v>
      </c>
      <c r="D187" s="1">
        <v>45304</v>
      </c>
      <c r="E187">
        <v>4</v>
      </c>
      <c r="F187">
        <v>4</v>
      </c>
      <c r="G187">
        <v>0</v>
      </c>
      <c r="H187" t="s">
        <v>213</v>
      </c>
      <c r="I187" t="s">
        <v>215</v>
      </c>
      <c r="J187" t="s">
        <v>219</v>
      </c>
      <c r="K187" t="str">
        <f>IF(Table_Shipments[[#This Row],[Actual Delivery Days]]&gt;Table_Shipments[[#This Row],[SLA Target Days]],"Breach","OK")</f>
        <v>OK</v>
      </c>
      <c r="L187">
        <f>IF(Table_Shipments[[#This Row],[Status]]="On-Time",1,0)</f>
        <v>1</v>
      </c>
    </row>
    <row r="188" spans="1:12" x14ac:dyDescent="0.3">
      <c r="A188" t="s">
        <v>196</v>
      </c>
      <c r="B188" t="s">
        <v>212</v>
      </c>
      <c r="C188" s="1">
        <v>45380</v>
      </c>
      <c r="D188" s="1">
        <v>45385</v>
      </c>
      <c r="E188">
        <v>5</v>
      </c>
      <c r="F188">
        <v>5</v>
      </c>
      <c r="G188">
        <v>0</v>
      </c>
      <c r="H188" t="s">
        <v>213</v>
      </c>
      <c r="I188" t="s">
        <v>215</v>
      </c>
      <c r="J188" t="s">
        <v>219</v>
      </c>
      <c r="K188" t="str">
        <f>IF(Table_Shipments[[#This Row],[Actual Delivery Days]]&gt;Table_Shipments[[#This Row],[SLA Target Days]],"Breach","OK")</f>
        <v>OK</v>
      </c>
      <c r="L188">
        <f>IF(Table_Shipments[[#This Row],[Status]]="On-Time",1,0)</f>
        <v>1</v>
      </c>
    </row>
    <row r="189" spans="1:12" x14ac:dyDescent="0.3">
      <c r="A189" t="s">
        <v>197</v>
      </c>
      <c r="B189" t="s">
        <v>211</v>
      </c>
      <c r="C189" s="1">
        <v>45448</v>
      </c>
      <c r="D189" s="1">
        <v>45451</v>
      </c>
      <c r="E189">
        <v>3</v>
      </c>
      <c r="F189">
        <v>3</v>
      </c>
      <c r="G189">
        <v>0</v>
      </c>
      <c r="H189" t="s">
        <v>213</v>
      </c>
      <c r="I189" t="s">
        <v>215</v>
      </c>
      <c r="J189" t="s">
        <v>219</v>
      </c>
      <c r="K189" t="str">
        <f>IF(Table_Shipments[[#This Row],[Actual Delivery Days]]&gt;Table_Shipments[[#This Row],[SLA Target Days]],"Breach","OK")</f>
        <v>OK</v>
      </c>
      <c r="L189">
        <f>IF(Table_Shipments[[#This Row],[Status]]="On-Time",1,0)</f>
        <v>1</v>
      </c>
    </row>
    <row r="190" spans="1:12" x14ac:dyDescent="0.3">
      <c r="A190" t="s">
        <v>198</v>
      </c>
      <c r="B190" t="s">
        <v>211</v>
      </c>
      <c r="C190" s="1">
        <v>45431</v>
      </c>
      <c r="D190" s="1">
        <v>45434</v>
      </c>
      <c r="E190">
        <v>3</v>
      </c>
      <c r="F190">
        <v>3</v>
      </c>
      <c r="G190">
        <v>0</v>
      </c>
      <c r="H190" t="s">
        <v>213</v>
      </c>
      <c r="I190" t="s">
        <v>216</v>
      </c>
      <c r="J190" t="s">
        <v>219</v>
      </c>
      <c r="K190" t="str">
        <f>IF(Table_Shipments[[#This Row],[Actual Delivery Days]]&gt;Table_Shipments[[#This Row],[SLA Target Days]],"Breach","OK")</f>
        <v>OK</v>
      </c>
      <c r="L190">
        <f>IF(Table_Shipments[[#This Row],[Status]]="On-Time",1,0)</f>
        <v>1</v>
      </c>
    </row>
    <row r="191" spans="1:12" x14ac:dyDescent="0.3">
      <c r="A191" t="s">
        <v>199</v>
      </c>
      <c r="B191" t="s">
        <v>212</v>
      </c>
      <c r="C191" s="1">
        <v>45311</v>
      </c>
      <c r="D191" s="1">
        <v>45315</v>
      </c>
      <c r="E191">
        <v>5</v>
      </c>
      <c r="F191">
        <v>4</v>
      </c>
      <c r="G191">
        <v>0</v>
      </c>
      <c r="H191" t="s">
        <v>213</v>
      </c>
      <c r="I191" t="s">
        <v>217</v>
      </c>
      <c r="J191" t="s">
        <v>219</v>
      </c>
      <c r="K191" t="str">
        <f>IF(Table_Shipments[[#This Row],[Actual Delivery Days]]&gt;Table_Shipments[[#This Row],[SLA Target Days]],"Breach","OK")</f>
        <v>OK</v>
      </c>
      <c r="L191">
        <f>IF(Table_Shipments[[#This Row],[Status]]="On-Time",1,0)</f>
        <v>1</v>
      </c>
    </row>
    <row r="192" spans="1:12" x14ac:dyDescent="0.3">
      <c r="A192" t="s">
        <v>200</v>
      </c>
      <c r="B192" t="s">
        <v>210</v>
      </c>
      <c r="C192" s="1">
        <v>45452</v>
      </c>
      <c r="D192" s="1">
        <v>45456</v>
      </c>
      <c r="E192">
        <v>4</v>
      </c>
      <c r="F192">
        <v>4</v>
      </c>
      <c r="G192">
        <v>0</v>
      </c>
      <c r="H192" t="s">
        <v>213</v>
      </c>
      <c r="I192" t="s">
        <v>216</v>
      </c>
      <c r="J192" t="s">
        <v>219</v>
      </c>
      <c r="K192" t="str">
        <f>IF(Table_Shipments[[#This Row],[Actual Delivery Days]]&gt;Table_Shipments[[#This Row],[SLA Target Days]],"Breach","OK")</f>
        <v>OK</v>
      </c>
      <c r="L192">
        <f>IF(Table_Shipments[[#This Row],[Status]]="On-Time",1,0)</f>
        <v>1</v>
      </c>
    </row>
    <row r="193" spans="1:12" x14ac:dyDescent="0.3">
      <c r="A193" t="s">
        <v>201</v>
      </c>
      <c r="B193" t="s">
        <v>210</v>
      </c>
      <c r="C193" s="1">
        <v>45450</v>
      </c>
      <c r="D193" s="1">
        <v>45453</v>
      </c>
      <c r="E193">
        <v>4</v>
      </c>
      <c r="F193">
        <v>3</v>
      </c>
      <c r="G193">
        <v>0</v>
      </c>
      <c r="H193" t="s">
        <v>213</v>
      </c>
      <c r="I193" t="s">
        <v>215</v>
      </c>
      <c r="J193" t="s">
        <v>219</v>
      </c>
      <c r="K193" t="str">
        <f>IF(Table_Shipments[[#This Row],[Actual Delivery Days]]&gt;Table_Shipments[[#This Row],[SLA Target Days]],"Breach","OK")</f>
        <v>OK</v>
      </c>
      <c r="L193">
        <f>IF(Table_Shipments[[#This Row],[Status]]="On-Time",1,0)</f>
        <v>1</v>
      </c>
    </row>
    <row r="194" spans="1:12" x14ac:dyDescent="0.3">
      <c r="A194" t="s">
        <v>202</v>
      </c>
      <c r="B194" t="s">
        <v>211</v>
      </c>
      <c r="C194" s="1">
        <v>45462</v>
      </c>
      <c r="D194" s="1">
        <v>45464</v>
      </c>
      <c r="E194">
        <v>3</v>
      </c>
      <c r="F194">
        <v>2</v>
      </c>
      <c r="G194">
        <v>0</v>
      </c>
      <c r="H194" t="s">
        <v>213</v>
      </c>
      <c r="I194" t="s">
        <v>216</v>
      </c>
      <c r="J194" t="s">
        <v>218</v>
      </c>
      <c r="K194" t="str">
        <f>IF(Table_Shipments[[#This Row],[Actual Delivery Days]]&gt;Table_Shipments[[#This Row],[SLA Target Days]],"Breach","OK")</f>
        <v>OK</v>
      </c>
      <c r="L194">
        <f>IF(Table_Shipments[[#This Row],[Status]]="On-Time",1,0)</f>
        <v>1</v>
      </c>
    </row>
    <row r="195" spans="1:12" x14ac:dyDescent="0.3">
      <c r="A195" t="s">
        <v>203</v>
      </c>
      <c r="B195" t="s">
        <v>212</v>
      </c>
      <c r="C195" s="1">
        <v>45400</v>
      </c>
      <c r="D195" s="1">
        <v>45407</v>
      </c>
      <c r="E195">
        <v>5</v>
      </c>
      <c r="F195">
        <v>7</v>
      </c>
      <c r="G195">
        <v>2</v>
      </c>
      <c r="H195" t="s">
        <v>214</v>
      </c>
      <c r="I195" t="s">
        <v>217</v>
      </c>
      <c r="J195" t="s">
        <v>218</v>
      </c>
      <c r="K195" t="str">
        <f>IF(Table_Shipments[[#This Row],[Actual Delivery Days]]&gt;Table_Shipments[[#This Row],[SLA Target Days]],"Breach","OK")</f>
        <v>Breach</v>
      </c>
      <c r="L195">
        <f>IF(Table_Shipments[[#This Row],[Status]]="On-Time",1,0)</f>
        <v>0</v>
      </c>
    </row>
    <row r="196" spans="1:12" x14ac:dyDescent="0.3">
      <c r="A196" t="s">
        <v>204</v>
      </c>
      <c r="B196" t="s">
        <v>211</v>
      </c>
      <c r="C196" s="1">
        <v>45456</v>
      </c>
      <c r="D196" s="1">
        <v>45458</v>
      </c>
      <c r="E196">
        <v>3</v>
      </c>
      <c r="F196">
        <v>2</v>
      </c>
      <c r="G196">
        <v>0</v>
      </c>
      <c r="H196" t="s">
        <v>213</v>
      </c>
      <c r="I196" t="s">
        <v>217</v>
      </c>
      <c r="J196" t="s">
        <v>219</v>
      </c>
      <c r="K196" t="str">
        <f>IF(Table_Shipments[[#This Row],[Actual Delivery Days]]&gt;Table_Shipments[[#This Row],[SLA Target Days]],"Breach","OK")</f>
        <v>OK</v>
      </c>
      <c r="L196">
        <f>IF(Table_Shipments[[#This Row],[Status]]="On-Time",1,0)</f>
        <v>1</v>
      </c>
    </row>
    <row r="197" spans="1:12" x14ac:dyDescent="0.3">
      <c r="A197" t="s">
        <v>205</v>
      </c>
      <c r="B197" t="s">
        <v>212</v>
      </c>
      <c r="C197" s="1">
        <v>45394</v>
      </c>
      <c r="D197" s="1">
        <v>45399</v>
      </c>
      <c r="E197">
        <v>5</v>
      </c>
      <c r="F197">
        <v>5</v>
      </c>
      <c r="G197">
        <v>0</v>
      </c>
      <c r="H197" t="s">
        <v>213</v>
      </c>
      <c r="I197" t="s">
        <v>216</v>
      </c>
      <c r="J197" t="s">
        <v>219</v>
      </c>
      <c r="K197" t="str">
        <f>IF(Table_Shipments[[#This Row],[Actual Delivery Days]]&gt;Table_Shipments[[#This Row],[SLA Target Days]],"Breach","OK")</f>
        <v>OK</v>
      </c>
      <c r="L197">
        <f>IF(Table_Shipments[[#This Row],[Status]]="On-Time",1,0)</f>
        <v>1</v>
      </c>
    </row>
    <row r="198" spans="1:12" x14ac:dyDescent="0.3">
      <c r="A198" t="s">
        <v>206</v>
      </c>
      <c r="B198" t="s">
        <v>212</v>
      </c>
      <c r="C198" s="1">
        <v>45317</v>
      </c>
      <c r="D198" s="1">
        <v>45325</v>
      </c>
      <c r="E198">
        <v>5</v>
      </c>
      <c r="F198">
        <v>8</v>
      </c>
      <c r="G198">
        <v>3</v>
      </c>
      <c r="H198" t="s">
        <v>214</v>
      </c>
      <c r="I198" t="s">
        <v>217</v>
      </c>
      <c r="J198" t="s">
        <v>219</v>
      </c>
      <c r="K198" t="str">
        <f>IF(Table_Shipments[[#This Row],[Actual Delivery Days]]&gt;Table_Shipments[[#This Row],[SLA Target Days]],"Breach","OK")</f>
        <v>Breach</v>
      </c>
      <c r="L198">
        <f>IF(Table_Shipments[[#This Row],[Status]]="On-Time",1,0)</f>
        <v>0</v>
      </c>
    </row>
    <row r="199" spans="1:12" x14ac:dyDescent="0.3">
      <c r="A199" t="s">
        <v>207</v>
      </c>
      <c r="B199" t="s">
        <v>211</v>
      </c>
      <c r="C199" s="1">
        <v>45351</v>
      </c>
      <c r="D199" s="1">
        <v>45357</v>
      </c>
      <c r="E199">
        <v>3</v>
      </c>
      <c r="F199">
        <v>6</v>
      </c>
      <c r="G199">
        <v>3</v>
      </c>
      <c r="H199" t="s">
        <v>214</v>
      </c>
      <c r="I199" t="s">
        <v>216</v>
      </c>
      <c r="J199" t="s">
        <v>219</v>
      </c>
      <c r="K199" t="str">
        <f>IF(Table_Shipments[[#This Row],[Actual Delivery Days]]&gt;Table_Shipments[[#This Row],[SLA Target Days]],"Breach","OK")</f>
        <v>Breach</v>
      </c>
      <c r="L199">
        <f>IF(Table_Shipments[[#This Row],[Status]]="On-Time",1,0)</f>
        <v>0</v>
      </c>
    </row>
    <row r="200" spans="1:12" x14ac:dyDescent="0.3">
      <c r="A200" t="s">
        <v>208</v>
      </c>
      <c r="B200" t="s">
        <v>210</v>
      </c>
      <c r="C200" s="1">
        <v>45387</v>
      </c>
      <c r="D200" s="1">
        <v>45394</v>
      </c>
      <c r="E200">
        <v>4</v>
      </c>
      <c r="F200">
        <v>7</v>
      </c>
      <c r="G200">
        <v>3</v>
      </c>
      <c r="H200" t="s">
        <v>214</v>
      </c>
      <c r="I200" t="s">
        <v>216</v>
      </c>
      <c r="J200" t="s">
        <v>219</v>
      </c>
      <c r="K200" t="str">
        <f>IF(Table_Shipments[[#This Row],[Actual Delivery Days]]&gt;Table_Shipments[[#This Row],[SLA Target Days]],"Breach","OK")</f>
        <v>Breach</v>
      </c>
      <c r="L200">
        <f>IF(Table_Shipments[[#This Row],[Status]]="On-Time",1,0)</f>
        <v>0</v>
      </c>
    </row>
    <row r="201" spans="1:12" x14ac:dyDescent="0.3">
      <c r="A201" t="s">
        <v>209</v>
      </c>
      <c r="B201" t="s">
        <v>212</v>
      </c>
      <c r="C201" s="1">
        <v>45400</v>
      </c>
      <c r="D201" s="1">
        <v>45405</v>
      </c>
      <c r="E201">
        <v>5</v>
      </c>
      <c r="F201">
        <v>5</v>
      </c>
      <c r="G201">
        <v>0</v>
      </c>
      <c r="H201" t="s">
        <v>213</v>
      </c>
      <c r="I201" t="s">
        <v>217</v>
      </c>
      <c r="J201" t="s">
        <v>219</v>
      </c>
      <c r="K201" t="str">
        <f>IF(Table_Shipments[[#This Row],[Actual Delivery Days]]&gt;Table_Shipments[[#This Row],[SLA Target Days]],"Breach","OK")</f>
        <v>OK</v>
      </c>
      <c r="L201">
        <f>IF(Table_Shipments[[#This Row],[Status]]="On-Time",1,0)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9A63-FBDA-4D9A-A5AD-BF05B5636B73}">
  <dimension ref="A3:F8"/>
  <sheetViews>
    <sheetView topLeftCell="A3" workbookViewId="0">
      <selection activeCell="H17" sqref="H17"/>
    </sheetView>
  </sheetViews>
  <sheetFormatPr defaultRowHeight="14.4" x14ac:dyDescent="0.3"/>
  <cols>
    <col min="1" max="1" width="13.21875" customWidth="1"/>
    <col min="2" max="2" width="9" customWidth="1"/>
    <col min="4" max="4" width="14" customWidth="1"/>
    <col min="5" max="5" width="16.109375" customWidth="1"/>
    <col min="6" max="6" width="16.77734375" customWidth="1"/>
  </cols>
  <sheetData>
    <row r="3" spans="1:6" s="14" customFormat="1" x14ac:dyDescent="0.3">
      <c r="A3" s="13" t="s">
        <v>0</v>
      </c>
      <c r="B3" s="13" t="s">
        <v>1</v>
      </c>
      <c r="C3" s="13" t="s">
        <v>8</v>
      </c>
      <c r="D3" s="13" t="s">
        <v>3</v>
      </c>
      <c r="E3" s="13" t="s">
        <v>244</v>
      </c>
      <c r="F3" s="13" t="s">
        <v>252</v>
      </c>
    </row>
    <row r="4" spans="1:6" x14ac:dyDescent="0.3">
      <c r="A4" s="12" t="s">
        <v>160</v>
      </c>
      <c r="B4" s="3" t="s">
        <v>212</v>
      </c>
      <c r="C4" t="s">
        <v>215</v>
      </c>
      <c r="D4" s="1">
        <v>45324</v>
      </c>
      <c r="E4" s="6">
        <v>3</v>
      </c>
      <c r="F4" t="str">
        <f t="shared" ref="F4:F8" si="0">A4 &amp; " (" &amp; B4 &amp; ", " &amp; C4 &amp; ")"</f>
        <v>S0151 (UPS, EMEA)</v>
      </c>
    </row>
    <row r="5" spans="1:6" x14ac:dyDescent="0.3">
      <c r="A5" s="12" t="s">
        <v>121</v>
      </c>
      <c r="B5" s="3" t="s">
        <v>211</v>
      </c>
      <c r="C5" t="s">
        <v>215</v>
      </c>
      <c r="D5" s="1">
        <v>45455</v>
      </c>
      <c r="E5" s="6">
        <v>3</v>
      </c>
      <c r="F5" t="str">
        <f t="shared" si="0"/>
        <v>S0112 (DHL, EMEA)</v>
      </c>
    </row>
    <row r="6" spans="1:6" x14ac:dyDescent="0.3">
      <c r="A6" s="12" t="s">
        <v>108</v>
      </c>
      <c r="B6" s="3" t="s">
        <v>211</v>
      </c>
      <c r="C6" t="s">
        <v>217</v>
      </c>
      <c r="D6" s="1">
        <v>45450</v>
      </c>
      <c r="E6" s="6">
        <v>3</v>
      </c>
      <c r="F6" t="str">
        <f t="shared" si="0"/>
        <v>S0099 (DHL, NA)</v>
      </c>
    </row>
    <row r="7" spans="1:6" x14ac:dyDescent="0.3">
      <c r="A7" s="12" t="s">
        <v>13</v>
      </c>
      <c r="B7" s="3" t="s">
        <v>211</v>
      </c>
      <c r="C7" t="s">
        <v>215</v>
      </c>
      <c r="D7" s="1">
        <v>45332</v>
      </c>
      <c r="E7" s="6">
        <v>3</v>
      </c>
      <c r="F7" t="str">
        <f t="shared" si="0"/>
        <v>S0004 (DHL, EMEA)</v>
      </c>
    </row>
    <row r="8" spans="1:6" x14ac:dyDescent="0.3">
      <c r="A8" s="12" t="s">
        <v>145</v>
      </c>
      <c r="B8" s="3" t="s">
        <v>210</v>
      </c>
      <c r="C8" t="s">
        <v>217</v>
      </c>
      <c r="D8" s="1">
        <v>45439</v>
      </c>
      <c r="E8" s="6">
        <v>3</v>
      </c>
      <c r="F8" t="str">
        <f t="shared" si="0"/>
        <v>S0136 (FedEx, NA)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0FEE-C2CC-48EE-A549-4DADB0C98B5A}">
  <dimension ref="A1:B10"/>
  <sheetViews>
    <sheetView workbookViewId="0">
      <selection activeCell="H24" sqref="H24"/>
    </sheetView>
  </sheetViews>
  <sheetFormatPr defaultRowHeight="14.4" x14ac:dyDescent="0.3"/>
  <cols>
    <col min="1" max="1" width="29.21875" style="3" customWidth="1"/>
    <col min="2" max="2" width="12.44140625" customWidth="1"/>
  </cols>
  <sheetData>
    <row r="1" spans="1:2" x14ac:dyDescent="0.3">
      <c r="A1" s="3" t="s">
        <v>233</v>
      </c>
      <c r="B1" t="s">
        <v>245</v>
      </c>
    </row>
    <row r="2" spans="1:2" x14ac:dyDescent="0.3">
      <c r="A2" s="3" t="s">
        <v>221</v>
      </c>
      <c r="B2">
        <f>ROWS(Table_Shipments[Shipment ID])</f>
        <v>200</v>
      </c>
    </row>
    <row r="3" spans="1:2" x14ac:dyDescent="0.3">
      <c r="A3" s="3" t="s">
        <v>222</v>
      </c>
      <c r="B3">
        <f>COUNTIF(Table_Shipments[Status],"On-Time")</f>
        <v>115</v>
      </c>
    </row>
    <row r="4" spans="1:2" x14ac:dyDescent="0.3">
      <c r="A4" s="3" t="s">
        <v>223</v>
      </c>
      <c r="B4">
        <f>COUNTIF(Table_Shipments[Status],"Delayed")</f>
        <v>85</v>
      </c>
    </row>
    <row r="5" spans="1:2" x14ac:dyDescent="0.3">
      <c r="A5" s="3" t="s">
        <v>224</v>
      </c>
      <c r="B5" s="11">
        <f>B3/B2</f>
        <v>0.57499999999999996</v>
      </c>
    </row>
    <row r="6" spans="1:2" x14ac:dyDescent="0.3">
      <c r="A6" s="3" t="s">
        <v>225</v>
      </c>
      <c r="B6" s="7">
        <f>AVERAGEIF(Table_Shipments[Status],"Delayed",Table_Shipments[Delay Days])</f>
        <v>2.1411764705882352</v>
      </c>
    </row>
    <row r="7" spans="1:2" x14ac:dyDescent="0.3">
      <c r="A7" s="3" t="s">
        <v>226</v>
      </c>
      <c r="B7">
        <f>COUNTIF(Table_Shipments[Returned],"Y")</f>
        <v>21</v>
      </c>
    </row>
    <row r="8" spans="1:2" x14ac:dyDescent="0.3">
      <c r="A8" s="3" t="s">
        <v>227</v>
      </c>
      <c r="B8" s="11">
        <f>B7/B2</f>
        <v>0.105</v>
      </c>
    </row>
    <row r="9" spans="1:2" x14ac:dyDescent="0.3">
      <c r="A9" s="3" t="s">
        <v>228</v>
      </c>
      <c r="B9">
        <f>COUNTIF(Table_Shipments[Breach],"Breach")</f>
        <v>85</v>
      </c>
    </row>
    <row r="10" spans="1:2" x14ac:dyDescent="0.3">
      <c r="A10" s="3" t="s">
        <v>229</v>
      </c>
      <c r="B10" s="11">
        <f>B9/B2</f>
        <v>0.42499999999999999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courier_Performance</vt:lpstr>
      <vt:lpstr>Trend</vt:lpstr>
      <vt:lpstr>Returns_by_Region</vt:lpstr>
      <vt:lpstr>Top_Delays</vt:lpstr>
      <vt:lpstr>Dashboard</vt:lpstr>
      <vt:lpstr>Shipments</vt:lpstr>
      <vt:lpstr>Top 5 Delays</vt:lpstr>
      <vt:lpstr>KPI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Anthonia ikhaduwor</cp:lastModifiedBy>
  <dcterms:created xsi:type="dcterms:W3CDTF">2025-09-24T00:42:21Z</dcterms:created>
  <dcterms:modified xsi:type="dcterms:W3CDTF">2025-09-25T09:43:57Z</dcterms:modified>
</cp:coreProperties>
</file>