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Questions" sheetId="2" r:id="rId5"/>
    <sheet state="visible" name="Question Results" sheetId="3" r:id="rId6"/>
    <sheet state="visible" name="Question Statistics" sheetId="4" r:id="rId7"/>
    <sheet state="hidden" name="Anthony" sheetId="5" r:id="rId8"/>
    <sheet state="hidden" name="Elijah" sheetId="6" r:id="rId9"/>
    <sheet state="hidden" name="Christan" sheetId="7" r:id="rId10"/>
  </sheets>
  <definedNames/>
  <calcPr/>
</workbook>
</file>

<file path=xl/sharedStrings.xml><?xml version="1.0" encoding="utf-8"?>
<sst xmlns="http://schemas.openxmlformats.org/spreadsheetml/2006/main" count="1846" uniqueCount="412">
  <si>
    <t>Timestamp</t>
  </si>
  <si>
    <t>Untitled Question</t>
  </si>
  <si>
    <t>Question Link</t>
  </si>
  <si>
    <t>Question Score</t>
  </si>
  <si>
    <t>Viewer Count</t>
  </si>
  <si>
    <t>Date of Creation</t>
  </si>
  <si>
    <t>Keyword</t>
  </si>
  <si>
    <t>PRE enacted GDPR (2018-05-25)</t>
  </si>
  <si>
    <t>PRE introduction GDPR (2014-3-12)</t>
  </si>
  <si>
    <t>PRE enacted CCPA (2020-01-01)</t>
  </si>
  <si>
    <t>PRE introduction CCPA (2018-01-03)</t>
  </si>
  <si>
    <t>https://stackoverflow.com/questions/41466449/apple-rejected-my-app-5-1-1-legal-privacy-data-collection-and-storage</t>
  </si>
  <si>
    <t>privacy</t>
  </si>
  <si>
    <t>N</t>
  </si>
  <si>
    <t>Y</t>
  </si>
  <si>
    <t>https://stackoverflow.com/questions/42141408/how-i-can-add-privacy-policy-to-my-app-not-only-on-store-listing</t>
  </si>
  <si>
    <t>privacy policy</t>
  </si>
  <si>
    <t>https://stackoverflow.com/questions/42504271/google-play-privacy-policy</t>
  </si>
  <si>
    <t>https://stackoverflow.com/questions/43317859/new-google-playstore-privacy-policy-requirements</t>
  </si>
  <si>
    <t>https://stackoverflow.com/questions/37479403/is-using-an-outdated-c-compiler-a-security-risk</t>
  </si>
  <si>
    <t>security</t>
  </si>
  <si>
    <t>https://stackoverflow.com/questions/44616531/privacy-on-hyperledger-fabric-v1-0</t>
  </si>
  <si>
    <t>https://stackoverflow.com/questions/44614634/android-app-privacy-policy-issue/44614755#44614755</t>
  </si>
  <si>
    <t>https://stackoverflow.com/questions/45422449/how-can-i-make-firebase-analytics-coppa-compliant-using-unity</t>
  </si>
  <si>
    <t>coppa</t>
  </si>
  <si>
    <t>https://stackoverflow.com/questions/45788036/smart-contracts-confidentiality-and-privacy</t>
  </si>
  <si>
    <t>https://stackoverflow.com/questions/46137909/what-are-the-best-practices-for-applying-security-on-full-text-search-results</t>
  </si>
  <si>
    <t>security practice</t>
  </si>
  <si>
    <t>https://stackoverflow.com/questions/45031444/gdpr-compliance</t>
  </si>
  <si>
    <t>gdpr</t>
  </si>
  <si>
    <t>https://stackoverflow.com/questions/46706540/showing-apk-are-required-to-have-a-privacy-policy-set-playstore</t>
  </si>
  <si>
    <t>https://stackoverflow.com/questions/48292054/what-is-ssl-security-policy-for-elb</t>
  </si>
  <si>
    <t>security policy</t>
  </si>
  <si>
    <t>https://stackoverflow.com/questions/49113846/how-generous-are-privacy-related-permissions-on-android-and-ios</t>
  </si>
  <si>
    <t>https://stackoverflow.com/questions/49964012/privacy-policy-for-apps-that-do-not-collect-datas</t>
  </si>
  <si>
    <t>https://stackoverflow.com/questions/50053991/github-potential-security-vulnerability-error-for-hoek-node-module</t>
  </si>
  <si>
    <t>https://stackoverflow.com/questions/50176941/cookies-suggestion-ideas-for-the-eu-general-data-protection-regulation-gdpr</t>
  </si>
  <si>
    <t>https://stackoverflow.com/questions/50314236/is-an-app-that-only-use-localstorage-has-to-be-gdpr-compliance</t>
  </si>
  <si>
    <t>https://stackoverflow.com/questions/50407580/consent-for-sharing-data-with-a-third-party-gdpr</t>
  </si>
  <si>
    <t>https://stackoverflow.com/questions/50467257/general-user-security</t>
  </si>
  <si>
    <t>https://stackoverflow.com/questions/71608141/how-do-cookie-consent-banners-work-on-the-background-can-a-website-that-sets-3r/71716524#71716524</t>
  </si>
  <si>
    <t>ccpa</t>
  </si>
  <si>
    <t>https://stackoverflow.com/questions/50114923/mailchimp-api-gdpr-fields</t>
  </si>
  <si>
    <t>https://stackoverflow.com/questions/50392242/how-anonymize-google-analytics-for-ios-for-gdpr-rgpd-purpose/65405440#65405440</t>
  </si>
  <si>
    <t>https://stackoverflow.com/questions/50358006/how-to-test-gdpr-if-im-not-in-europe</t>
  </si>
  <si>
    <t>https://stackoverflow.com/questions/50168862/general-data-protection-regulation-gdpr-heroku</t>
  </si>
  <si>
    <t>https://stackoverflow.com/questions/51501578/how-to-correctly-and-safely-dispose-of-singletons-instances-registered-in-the-co</t>
  </si>
  <si>
    <t>safely</t>
  </si>
  <si>
    <t>https://stackoverflow.com/questions/51626811/what-are-the-technical-differences-between-elasticsearch-apache-metron-and-apa</t>
  </si>
  <si>
    <t>https://stackoverflow.com/questions/51909384/simple-privacy-oriented-website-metrics</t>
  </si>
  <si>
    <t>https://stackoverflow.com/questions/51977007/security-of-post-request</t>
  </si>
  <si>
    <t>https://stackoverflow.com/questions/6613429/how-to-ensure-that-builder-pattern-is-completed</t>
  </si>
  <si>
    <t>https://stackoverflow.com/questions/52600450/how-would-gdpr-apply-if-my-app-doesnt-store-anything-from-users</t>
  </si>
  <si>
    <t>https://stackoverflow.com/questions/54203764/content-security-policy-csp-header-onto-each-file-or-only-the-actual-html-pag</t>
  </si>
  <si>
    <t>https://stackoverflow.com/questions/51384538/facebook-social-plugins-gdpr</t>
  </si>
  <si>
    <t>https://stackoverflow.com/questions/53307857/how-to-store-the-username-in-database-under-gdpr</t>
  </si>
  <si>
    <t>https://stackoverflow.com/questions/396164/exposing-database-ids-security-risk</t>
  </si>
  <si>
    <t>https://stackoverflow.com/questions/54266431/whats-the-meaning-of-redacted-for-privacy</t>
  </si>
  <si>
    <t>https://stackoverflow.com/questions/54212217/mobileapps-security-issue</t>
  </si>
  <si>
    <t>https://stackoverflow.com/questions/54364758/gdpr-on-contact-form-where-im-not-storing-any-data</t>
  </si>
  <si>
    <t>https://stackoverflow.com/questions/54549807/can-i-trust-react-devtools-not-to-breach-my-privacy</t>
  </si>
  <si>
    <t>https://stackoverflow.com/questions/54610253/what-does-google-play-do-with-the-privacy-policy-link-i-provide-it-with</t>
  </si>
  <si>
    <t>https://stackoverflow.com/questions/55269652/how-should-a-web-application-ensure-security-when-serving-confidential-media-fil</t>
  </si>
  <si>
    <t>https://stackoverflow.com/questions/55856386/it-is-ok-to-store-real-data-in-laravel-seeder-class/55857241#55857241</t>
  </si>
  <si>
    <t>privacy act</t>
  </si>
  <si>
    <t>https://stackoverflow.com/questions/55828904/how-to-start-an-asp-net-cookie-session-programmatically-only</t>
  </si>
  <si>
    <t>https://stackoverflow.com/questions/55022181/codeigniter-ci-session-cookie-gdpr-problem</t>
  </si>
  <si>
    <r>
      <rPr>
        <rFont val="Lato"/>
        <color rgb="FF000000"/>
        <u/>
      </rPr>
      <t>https://stackoverflow.com/questions/50486708/how-to-add-gdpr-consent-dialog-in-app-and-gdpr-related-confusions</t>
    </r>
    <r>
      <rPr>
        <rFont val="Lato"/>
        <color rgb="FF000000"/>
      </rPr>
      <t xml:space="preserve"> </t>
    </r>
  </si>
  <si>
    <t>https://stackoverflow.com/questions/56386307/loading-of-a-resource-blocked-by-content-security-policy</t>
  </si>
  <si>
    <t>https://stackoverflow.com/questions/56658096/personal-github-account-linked-to-employer-question-about-privacy</t>
  </si>
  <si>
    <t>https://stackoverflow.com/questions/56606092/do-you-need-a-privacy-policy-and-terms-conditions-for-your-android-app/56606152#56606152</t>
  </si>
  <si>
    <t>caloppa</t>
  </si>
  <si>
    <t>https://stackoverflow.com/questions/57531798/does-using-win32com-library-carry-over-privacy-problems</t>
  </si>
  <si>
    <t>https://stackoverflow.com/questions/58208624/is-dialogflow-hipaa-compliant</t>
  </si>
  <si>
    <t>compliant</t>
  </si>
  <si>
    <t>https://stackoverflow.com/questions/58261125/privacy-of-data-using-plotly</t>
  </si>
  <si>
    <t>https://stackoverflow.com/questions/58284892/vimeo-api-privacy-which-settings-allow-video-to-be-visible-from-a-mobile-app</t>
  </si>
  <si>
    <t>https://stackoverflow.com/questions/57715852/gtm-ga-and-anonymizing-or-not-via-checking-a-gdpr-cookie</t>
  </si>
  <si>
    <t>https://stackoverflow.com/questions/58393785/gdpr-and-sharepoint-user-lookups</t>
  </si>
  <si>
    <t>https://stackoverflow.com/questions/58922961/swift-ios-admob-how-to-determine-if-the-user-is-a-california-state-resident-to</t>
  </si>
  <si>
    <t>california consumer privacy act</t>
  </si>
  <si>
    <t>https://stackoverflow.com/questions/59371612/ccpa-how-to-detect-the-californian-users-concerned-by-the-ccpa</t>
  </si>
  <si>
    <t>https://stackoverflow.com/questions/59340274/https-connection-gives-privacy-error-in-browser-caddy-server</t>
  </si>
  <si>
    <t>https://stackoverflow.com/questions/59490612/gdpr-consent-screen-and-coding</t>
  </si>
  <si>
    <t>https://stackoverflow.com/questions/70586997/why-do-we-have-to-fix-security-vulnerabilities-on-the-test-scope-dependencies</t>
  </si>
  <si>
    <t>https://stackoverflow.com/questions/58991454/how-to-resolve-newly-appear-action-california-consumer-privacy-act-ccpa</t>
  </si>
  <si>
    <t>https://stackoverflow.com/questions/58506328/ccpa-detect-do-not-track-google-account-web-app-activity-off</t>
  </si>
  <si>
    <t>https://stackoverflow.com/questions/58934277/how-to-make-my-android-app-california-consumer-privacy-act-compliance</t>
  </si>
  <si>
    <t>https://stackoverflow.com/questions/62771281/does-amazon-web-services-aws-support-gdpr</t>
  </si>
  <si>
    <t>https://stackoverflow.com/questions/62204603/am-i-doing-handling-the-gdpr-privacy-alert-correctly-inside-my-code</t>
  </si>
  <si>
    <t>1085</t>
  </si>
  <si>
    <t>https://stackoverflow.com/questions/62315535/are-there-any-security-concerns-with-sharing-the-client-secrets-of-a-google-api</t>
  </si>
  <si>
    <t>https://stackoverflow.com/questions/62667655/data-privacy-rasa-nlu</t>
  </si>
  <si>
    <t>https://stackoverflow.com/questions/62765382/does-port-forwarding-pose-any-security-issues</t>
  </si>
  <si>
    <t>https://stackoverflow.com/questions/62084565/is-amazon-chime-gdpr-compliant</t>
  </si>
  <si>
    <t>https://stackoverflow.com/questions/63067763/is-it-okay-to-use-flutter-for-hipaa-compliant-app</t>
  </si>
  <si>
    <t>https://stackoverflow.com/questions/63328935/how-do-i-comply-with-gdpr-on-a-website-using-cookies-and-local-storage</t>
  </si>
  <si>
    <t>https://stackoverflow.com/questions/63808146/remove-firebase-analytics-data-after-13-months-for-gdpr-compliance</t>
  </si>
  <si>
    <t>https://stackoverflow.com/questions/63405889/admob-is-it-mandatory-to-use-the-new-gdpr-forms</t>
  </si>
  <si>
    <t>https://stackoverflow.com/questions/64839578/simplest-privacy-policy</t>
  </si>
  <si>
    <t>https://stackoverflow.com/questions/64100144/gdpr-and-personal-data</t>
  </si>
  <si>
    <t>https://stackoverflow.com/questions/65616579/how-can-i-configure-intellij-to-not-be-a-security-problem</t>
  </si>
  <si>
    <t>https://stackoverflow.com/questions/65641257/security-concern-using-nuxt-js-and-laravel-api</t>
  </si>
  <si>
    <t>https://stackoverflow.com/questions/65372057/share-link-generation-security/65372827#65372827</t>
  </si>
  <si>
    <t>california privacy</t>
  </si>
  <si>
    <t>https://stackoverflow.com/questions/64933239/gatsbyjs-google-analytics-gdpr</t>
  </si>
  <si>
    <t>https://stackoverflow.com/questions/66343512/how-to-generate-and-add-privacy-policy-on-google-play</t>
  </si>
  <si>
    <t>https://stackoverflow.com/questions/65428721/does-using-heroku-impose-gdpr-requirements-on-my-app</t>
  </si>
  <si>
    <t>https://stackoverflow.com/questions/67113042/security-concerns-with-private-repos-in-github</t>
  </si>
  <si>
    <t>https://stackoverflow.com/questions/67378867/user-delegation-key-vs-account-key-security</t>
  </si>
  <si>
    <t>https://stackoverflow.com/questions/68137030/app-tracking-transparency-privacy-checkboxes-and-app-store-release-rejection</t>
  </si>
  <si>
    <t>https://stackoverflow.com/questions/68657926/security-issue-with-vaadin-8-and-outdated-highcharts-library</t>
  </si>
  <si>
    <t>https://stackoverflow.com/questions/69314183/what-is-the-right-way-to-protect-the-social-security-number-in-a-web-page</t>
  </si>
  <si>
    <t>https://stackoverflow.com/questions/69427955/are-there-any-security-risks-using-subjects-in-angular-this-way</t>
  </si>
  <si>
    <t>https://stackoverflow.com/questions/69825587/security-of-a-tpm-chip-with-measured-boot</t>
  </si>
  <si>
    <t>https://stackoverflow.com/questions/69694635/cookie-consent-logic-following-gdpr-guidelines</t>
  </si>
  <si>
    <t>https://stackoverflow.com/questions/70493899/privacy-policy-for-the-app-on-google-play-that-doesnt-collect-any-user-data</t>
  </si>
  <si>
    <t>https://stackoverflow.com/questions/70751172/is-webrtc-too-privacy-invasive-to-use-for-video-chat-without-turn-servers</t>
  </si>
  <si>
    <t>https://stackoverflow.com/questions/59412711/how-to-set-made-for-children-in-youtube-api</t>
  </si>
  <si>
    <t>https://stackoverflow.com/questions/71376354/ubuntu-20-04-what-are-the-security-risks-without-firewall</t>
  </si>
  <si>
    <t>https://stackoverflow.com/questions/72084234/security-pyscript</t>
  </si>
  <si>
    <t>https://stackoverflow.com/questions/72324359/next-js-security-of-directory-structure-and-json-secrets</t>
  </si>
  <si>
    <t>https://stackoverflow.com/questions/72351184/application-authentication-security-using-browser-cookies</t>
  </si>
  <si>
    <t>https://stackoverflow.com/questions/73215908/is-it-a-violation-of-google-play-policies-to-forward-the-user-to-a-book-sale-pag</t>
  </si>
  <si>
    <t>https://stackoverflow.com/questions/73588684/gtag-why-does-google-analytics-collects-data-even-if-not-granted</t>
  </si>
  <si>
    <t>https://stackoverflow.com/questions/71029698/how-design-api-urls-to-comply-with-gdpr-and-owasp-and-avoid-personal-identifiabl</t>
  </si>
  <si>
    <t>2022-02-08</t>
  </si>
  <si>
    <t>https://stackoverflow.com/questions/73243695/aws-networking-security-group-ingress-question</t>
  </si>
  <si>
    <t>2022-08-01</t>
  </si>
  <si>
    <t>https://stackoverflow.com/questions/73360533/corebluetooth-ios-pairing-security-issues</t>
  </si>
  <si>
    <t>2022-08-15</t>
  </si>
  <si>
    <t>Question Asked</t>
  </si>
  <si>
    <t>Answer Given</t>
  </si>
  <si>
    <t>Accepted Answer Score</t>
  </si>
  <si>
    <t>C.A.Q (Catalogued Answer and Question)</t>
  </si>
  <si>
    <t>C.A.Q</t>
  </si>
  <si>
    <t>Total</t>
  </si>
  <si>
    <t>iOS question related to privacy policies and the intake of data from third part social media networks, he/she is asking this question because apple rejected their application.</t>
  </si>
  <si>
    <t>Answerer effectively spells out that the user is collecting third party social media login information, without actually using any of it. The answerer then recommends to justify why they need that information in some way.</t>
  </si>
  <si>
    <t>Privacy Policy</t>
  </si>
  <si>
    <t>User wants to know how to make Firebase Anayltics COPPA Compliant through the Unity3d plugin (most likely for game development).</t>
  </si>
  <si>
    <t>Answerer details that firebase is not COPPA compliant as of 2017 and will not until the 2020 at the earliest.</t>
  </si>
  <si>
    <t>Legality</t>
  </si>
  <si>
    <t>Google Developer question related to how their application is violating user data policies by not having a "valid privacy policy" to handle data.</t>
  </si>
  <si>
    <t>Answerer explains that the user needs a privacy policy both on the "play store page" and withing the application directory. They also explain how to add a valid privacy policy.</t>
  </si>
  <si>
    <t>User wanted to know more about GDPR and how to be compiant since at the time of asking this was a new regulation.</t>
  </si>
  <si>
    <t>Answerer (who user thanked) explained the GDPR will be enforced by ICO (Information Commisioners Office) and that there will be multiple source for providing developers answers and assitance.</t>
  </si>
  <si>
    <t>no accepted answer (used answer which was responded to by the question author).</t>
  </si>
  <si>
    <t>Google Developer question is related to how his application does not have a privacy policy on the play store, but he/she wants to link it on a seperate website.</t>
  </si>
  <si>
    <t>Answerer explains that the user needs to have the application on the play store and within the application, linking it on the website is not enough.</t>
  </si>
  <si>
    <t>Developer is asking about how GDPR will effect accepting and declining cookies for circumstances like passwords or analytics. They also provide a code snippet example for how it could be done.</t>
  </si>
  <si>
    <t>Answerer responds with a code snippet that checks for cookie acceptations in a clean and correct manner.</t>
  </si>
  <si>
    <t>Programming</t>
  </si>
  <si>
    <t>Google Developer is asking why they recieved a play store email which talks about how certain features are accessed by users and wanted to know how they would list things their application needs to use such as camera and storage.</t>
  </si>
  <si>
    <t xml:space="preserve">Answerer explains that when writing a privacy policy you need to include everything related to features required of a user, but there are ways to call certain features without risking privacy concerns. </t>
  </si>
  <si>
    <t xml:space="preserve">User wants to know if apps using localStorage are GDPR compliant. </t>
  </si>
  <si>
    <t>Answer links a german article about GDPR, but later explains that its not about local storage and is more in reference to what data is saved. Then undercuts their advice with "I'm not a lawyer".</t>
  </si>
  <si>
    <t>Specific Software</t>
  </si>
  <si>
    <t>Developer wants to know if using an outdated C compiler runs any sort of security risk when compiling newer code.</t>
  </si>
  <si>
    <t>Answerer explains that it doesn't create a direct risk, but can cause code to  display undefined behavior.</t>
  </si>
  <si>
    <t>User asks if you need to obtain explicit consent  for sending third party data to other companies (GDPR policies in particular).</t>
  </si>
  <si>
    <t>Answerer explains that you need to relay this information to the consumer and that it depends on what the third party is using the data for.</t>
  </si>
  <si>
    <t>User wants an explaination of the mecanisms of privacy for Hyperledger Fabriv v1.0 (blockchain system), they also didn't grasp the exact definition of "encryption" and "private data".</t>
  </si>
  <si>
    <t>Answerer explains the concept of encryption and private data, then notes that FAB-1151 is under development and more security will be added post v1.0.</t>
  </si>
  <si>
    <t>Developer is from Austria and wanted to know if the new GDPR policy  will effect his application with the data storage.</t>
  </si>
  <si>
    <t>Answerer explains that "yes, you do need to add extra steps" and update the privacy policy with various links to assistance websites.</t>
  </si>
  <si>
    <t>Android App Developer wanted to know how to create a privacy policy for their application, they also wanted to know if it was legal to do so without a company.</t>
  </si>
  <si>
    <t>Answerer explains that you don't need a policy if you don't collect information, policies should be customized to the application, customized to userbase laws and that you don't need a company to make a privacy policy.</t>
  </si>
  <si>
    <t>User wants to know how GDPR will apply to an application that doesn't store things about a user and is monitized through AdMob.</t>
  </si>
  <si>
    <t>Answerer explains that the application is storing anoynmous identifies and that ad libraries take advantage of user ID's provided from andriod and IOS.</t>
  </si>
  <si>
    <r>
      <rPr>
        <rFont val="Lato"/>
      </rPr>
      <t xml:space="preserve">GPDR consequences, wondering why information was redacted from </t>
    </r>
    <r>
      <rPr>
        <rFont val="Lato"/>
        <color rgb="FF1155CC"/>
        <u/>
      </rPr>
      <t>whois.icann.org</t>
    </r>
  </si>
  <si>
    <t>Advised user about the then-recent ICANN's policy changes to comply with GDPR</t>
  </si>
  <si>
    <t>User wants to know if smart contracts (two parties using eth address) are private/confdiential and how it would be done.</t>
  </si>
  <si>
    <t>Answerer talks about private code execution and how compiled byte code is viewable on the block chain.. Overall they explain that "contracts are public" as long as it doesn't hold any private data.</t>
  </si>
  <si>
    <t>GDPR compliance- is including a disclaimer necessary if no information is stored?</t>
  </si>
  <si>
    <t>Pointed to Article 6 of GDPR- Advised to include a disclaimer and to perform privacy assessments</t>
  </si>
  <si>
    <t>User wanted to know the best practices for applying security on "full text search results" such as metadata documentation.</t>
  </si>
  <si>
    <t>Answerer recommended the authorization of search fields and three approaches related to Solr and Elasticsearch security shield.</t>
  </si>
  <si>
    <t>GDPR compliance - how to prevent automatic cookies from Google Analytics and Codeigniter?</t>
  </si>
  <si>
    <t>Explained that automatic cookies are GDPR compliant if they are essential for purely technical reasons</t>
  </si>
  <si>
    <t>GPDR compliance - is GDPR consent required for non-EU countries?</t>
  </si>
  <si>
    <t>Explained that it is not necessary for non-EU countries</t>
  </si>
  <si>
    <t>Google Developer wanted to know why APK is required for the playstore and how to upload a privacy policy url.</t>
  </si>
  <si>
    <t>Answerer responded that they can not just use an APK and that privacy policies need to be hostled with a publicly accessible URL.</t>
  </si>
  <si>
    <t>GDPR compliance while using Google Tag Manager and Google Analytics</t>
  </si>
  <si>
    <t xml:space="preserve">Explained that it is almost impossible to comply to GDPR as these policies would require user consent before loading- but need to load on website access </t>
  </si>
  <si>
    <t>User wanted to know the security policy for SSL in reference to AWS specific services.</t>
  </si>
  <si>
    <t>Answerer explained that ELB SSLs policy is a combination of a lot of protocols, ciphers and settings which communicate between clients.</t>
  </si>
  <si>
    <t>Asking why GDPR is required for an app that does not collect info but runs ads</t>
  </si>
  <si>
    <t>Explained that any network of ads collects or targets users in some way, requiring GDPR compliance</t>
  </si>
  <si>
    <t>User wanted to know about Android and IOS privacy policies, specifically in how "generous" or detailed they have to be in how it functions and whats collected.</t>
  </si>
  <si>
    <t>Answerer responded with regards with to Android and IOS, explaining how application information needs to be shared and that things need to be specific.</t>
  </si>
  <si>
    <t xml:space="preserve">Asking how to resolve the AdMob notification for the then-new CCPA </t>
  </si>
  <si>
    <t xml:space="preserve">Linked to an article by Googleabout preparing to comply for CCPA upon release </t>
  </si>
  <si>
    <t>User wanted to know if app which do not collect data need privacy policies and if they don't store data.</t>
  </si>
  <si>
    <t>Answerer explains that you still need a privacy policy and you just specify that data is not stored.</t>
  </si>
  <si>
    <t>Asking how to make Android app CCPA-compliant</t>
  </si>
  <si>
    <t>At the time, there was no built-in option for Google to determine whether someone was a CA resident, so the answer was to turn off personalized ads for all users</t>
  </si>
  <si>
    <t>Github Developer wanted to know why his code has been identified as having a security error after a new update to the MAID system.</t>
  </si>
  <si>
    <t>Answerer provides a code snipet and explains that certain packages can be vulnerable is declared as direct dependencies.</t>
  </si>
  <si>
    <t>"Does Amazon Web Services (AWS) support GDPR?"</t>
  </si>
  <si>
    <t>Explained that AWS had many options for GDPR compliance but still shared responsibility with the developer(s)</t>
  </si>
  <si>
    <t>Asked if website was compliant with GDPR with privacy alert</t>
  </si>
  <si>
    <t>Advised that privacy alert was only one aspect of GDPR compliance and emphasized the dev's reponsibility to ensure compliance</t>
  </si>
  <si>
    <t>Is Flutter compliant with HIPAA?</t>
  </si>
  <si>
    <r>
      <rPr>
        <rFont val="Lato"/>
        <color theme="1"/>
      </rPr>
      <t xml:space="preserve">Yes, Flutter can be </t>
    </r>
    <r>
      <rPr>
        <rFont val="Lato"/>
        <i/>
        <color theme="1"/>
      </rPr>
      <t>used</t>
    </r>
    <r>
      <rPr>
        <rFont val="Lato"/>
        <color theme="1"/>
      </rPr>
      <t xml:space="preserve"> in a HIPPA compliant way. But the better question is "Is my company HIPAA Compliant"?</t>
    </r>
  </si>
  <si>
    <t>How do you comply with GDPR on a website that uses cookies and local storage? What types of messages do you have to display to the user?</t>
  </si>
  <si>
    <r>
      <rPr>
        <rFont val="Lato"/>
        <color theme="1"/>
      </rPr>
      <t xml:space="preserve">You do not need to display a message/banner if you </t>
    </r>
    <r>
      <rPr>
        <rFont val="Lato"/>
        <i/>
        <color theme="1"/>
        <u/>
      </rPr>
      <t>only</t>
    </r>
    <r>
      <rPr>
        <rFont val="Lato"/>
        <color theme="1"/>
      </rPr>
      <t xml:space="preserve"> use the cookies for essential functionality (like logging in). To use cookies for non-essential purposes, you need to ask the user for their consent and give them the ability to opt-out.</t>
    </r>
  </si>
  <si>
    <t>User wanted to know if using 2 factor authentication for an application meant that you need not worry if a password or username is stolen.</t>
  </si>
  <si>
    <t>Answerer gives a long discussion on the habits of privacy and how they ened to strive to keep usernames and passwords secrets.</t>
  </si>
  <si>
    <t>What is the simplest acceptable privacy policy to comply with GDPR?</t>
  </si>
  <si>
    <t>This answer is not comprehensible.</t>
  </si>
  <si>
    <t>User wanted to know how cookie consent banners work and if websites can access for 3rd party cookies. This question is broken into 3 subquestions in reference to websites and banners.</t>
  </si>
  <si>
    <t>Answerer gives a discussion of HTTP vs jacascript cookies and how the request/response works and is collected. They also go into a long discussion on the other three subquestions from a technical standpoint.</t>
  </si>
  <si>
    <t>What data do I have to encry in order to respect GDPR?</t>
  </si>
  <si>
    <r>
      <rPr>
        <rFont val="Lato"/>
        <color theme="1"/>
      </rPr>
      <t xml:space="preserve">GDPR is not about encryptoin, per se, it's about </t>
    </r>
    <r>
      <rPr>
        <rFont val="Lato"/>
        <i/>
        <color theme="1"/>
      </rPr>
      <t>consent</t>
    </r>
    <r>
      <rPr>
        <rFont val="Lato"/>
        <color theme="1"/>
      </rPr>
      <t>.</t>
    </r>
  </si>
  <si>
    <t>Top answer score was 1 (there was no accepted answer)</t>
  </si>
  <si>
    <t>User wanted to know if the MailChimp API's new GDPR fields can collect user consent in some aspect rather than being embedded.</t>
  </si>
  <si>
    <t>Highest Rated Answerer explained how to set GDPR options for the application in the API.</t>
  </si>
  <si>
    <t>no accepted answer (used most voted answer which was 11)</t>
  </si>
  <si>
    <t>Is it possible to not have GDPR requirements apply to your website if are using Heroku, without preventing EU web traffic?</t>
  </si>
  <si>
    <t>Respondant says that you ought to check your hosting location (is it in the UE?), and to refer to https://gdpr-info.eu for information about GDPR.</t>
  </si>
  <si>
    <t>User wanted to know how to anonymize data for google analytics on IOS, in particular through anonymized IP and disabling IDFA.</t>
  </si>
  <si>
    <t>Answerer links to the support page for google with a snippet on how google analytics works for this purpose.</t>
  </si>
  <si>
    <t>Developer wants t oknow how to test MoPub SDK for GDPR without being a citizen of Europe.</t>
  </si>
  <si>
    <t>User recommended using a VPN to spoof a European IP address as to obtain the consent dialog.</t>
  </si>
  <si>
    <t>User wants to know how to safely dispose of singleton instances with ASP.NET core as to not void shutdown privacy. They also add a code snippet of their attempt.</t>
  </si>
  <si>
    <t>Developer explains how disposable objects work and gives a code snippet for validation.</t>
  </si>
  <si>
    <t>User wanted to know the cyber security issues and difference between Elasticsearch, Appache Metron and Appache Spot.</t>
  </si>
  <si>
    <t>Developer gives a snippet for each service, comparing and contrasting them.</t>
  </si>
  <si>
    <t>User wants to know an easy and secure way to discover how many people are visiting the website and wants to moniter trafffic.</t>
  </si>
  <si>
    <t>User recommends some open source analytics, but mentions that they are limited in support.</t>
  </si>
  <si>
    <t>User wants to now the security of a post request and how the encryption is done with SHA256.</t>
  </si>
  <si>
    <t>Developer provides a code snippet with some examples and then dissects the question to provide a large amount of information relevant to post requests and privacy.</t>
  </si>
  <si>
    <t>User wants to know if a build pattern is completed and to measure security if your not returning permission objects to be saved.</t>
  </si>
  <si>
    <t>Answerer provides some documentation on the annotation process for copilter plugins and how they work in java.</t>
  </si>
  <si>
    <t>User wants to know where a CSP header should be attached to in their documentation, website and company.</t>
  </si>
  <si>
    <t>Answerer dicusses how CSP specifications only need "execution context" and how it is not needed on things such as REST API responses.</t>
  </si>
  <si>
    <t>GDPR compliance, creating a Facebook plugin</t>
  </si>
  <si>
    <t>Use FB.XFBML.parse() to load after asking user for consent</t>
  </si>
  <si>
    <t>"What does Google Play do with the Privacy Policy Link I provide it with?"</t>
  </si>
  <si>
    <t>Demonstrated that Google will place the Privacy Policy under the app description in the App Store</t>
  </si>
  <si>
    <t>GPDR compliance, encrypting secure data(usernames)</t>
  </si>
  <si>
    <t>Use a site-wide salt (since usernames are all unique) -top reply disagreed</t>
  </si>
  <si>
    <t>How to implement CSP (Content Security Policy)</t>
  </si>
  <si>
    <t>Gave a detailed description of CSP and how to implement</t>
  </si>
  <si>
    <t>Asking why Exposing database IDs is insecure</t>
  </si>
  <si>
    <t>Insecure Direct Object References, advised to control access to the names of databases</t>
  </si>
  <si>
    <t>Google Play - are privacy policy and terms/conditions required?</t>
  </si>
  <si>
    <t>Explained that it depends on the region for privacy policy, but terms/conditions are not required by Google</t>
  </si>
  <si>
    <r>
      <rPr>
        <rFont val="Lato"/>
      </rPr>
      <t xml:space="preserve">GPDR consequences, wondering why information was redacted from </t>
    </r>
    <r>
      <rPr>
        <rFont val="Lato"/>
        <color rgb="FF1155CC"/>
        <u/>
      </rPr>
      <t>whois.icann.org</t>
    </r>
  </si>
  <si>
    <t>Asked if GCP DialogFlow is HIPAA compliant</t>
  </si>
  <si>
    <t xml:space="preserve">Explained that it can be HIPAA compliant, but it is still up to the developer to not break compliance </t>
  </si>
  <si>
    <t>Moblie security, preventing spoofing of security tokens</t>
  </si>
  <si>
    <t>Advised user to use Mobile App Attestation to prevent spoofing</t>
  </si>
  <si>
    <t>How to implement cookies on a website to comply with GDPR (looking for policy guidance).</t>
  </si>
  <si>
    <t>Make sure that the user is well-informed about what it means when they accept cookies.</t>
  </si>
  <si>
    <t>Google Play Store privacy policy for an app that doesn't collect user data.</t>
  </si>
  <si>
    <t>Respondant recommends using a privacy policy generator.</t>
  </si>
  <si>
    <t>Is react-devtools secure (considering it was "made" by Facebook)</t>
  </si>
  <si>
    <t>Explained that React is open source and auditable by anyone</t>
  </si>
  <si>
    <t>Is a violation of the Google Play Store policies to forward a user to book sale webpage from within an android app?</t>
  </si>
  <si>
    <t>Yes, that violates the policies for the Google Play Store, however you can still send users to that website if you do so through an "ad".</t>
  </si>
  <si>
    <t>Why does Google Analytics collect data without prior consent? Does that violate GDPR and/or CCPA?</t>
  </si>
  <si>
    <t>The respondant recommends that the poster read a particular Google Analystics support page. It seems that this does not violate GDPR or CCPA, because it is not actually collecting user data (the poster was mistaken).</t>
  </si>
  <si>
    <t>How to check if a user has permission to view a file if they access the specific URL? Using Google Cloud Storage and Django.</t>
  </si>
  <si>
    <t>Create a signed URL with Google Cloud Storage and authorize individual users through Django for a certain period of time.</t>
  </si>
  <si>
    <t>Asking if it's okay to store data in a "seeder" class (using Laravel)</t>
  </si>
  <si>
    <t>Warned that sensitive data should not be stored in such a manner</t>
  </si>
  <si>
    <t>Asking how to make it so a user has to allow cookies before they are saved (using ASP.NET introduced before GDPR)</t>
  </si>
  <si>
    <r>
      <rPr>
        <rFont val="Lato"/>
      </rPr>
      <t xml:space="preserve">Advised to use a newer version of </t>
    </r>
    <r>
      <rPr>
        <rFont val="Lato"/>
        <color rgb="FF1155CC"/>
        <u/>
      </rPr>
      <t>ASP.NET</t>
    </r>
    <r>
      <rPr>
        <rFont val="Lato"/>
      </rPr>
      <t xml:space="preserve"> that supports cookies with user consent</t>
    </r>
  </si>
  <si>
    <r>
      <rPr>
        <rFont val="Lato"/>
        <color rgb="FF000000"/>
        <sz val="9.0"/>
        <u/>
      </rPr>
      <t>https://stackoverflow.com/questions/50486708/how-to-add-gdpr-consent-dialog-in-app-and-gdpr-related-confusions</t>
    </r>
    <r>
      <rPr>
        <rFont val="Lato"/>
        <color rgb="FF000000"/>
        <sz val="9.0"/>
      </rPr>
      <t xml:space="preserve"> </t>
    </r>
  </si>
  <si>
    <t>Question about appropriate Github usage - personal account linked to corporate email</t>
  </si>
  <si>
    <t>Explained how to use custom routing in Github to send emails about personal projects to personal address</t>
  </si>
  <si>
    <t>Developer wants to know how to test MoPub SDK for GDPR without being a citizen of Europe.</t>
  </si>
  <si>
    <t>Asked if using the Windows win23com library introduces privacy issues</t>
  </si>
  <si>
    <t>Explained that the library does not upload the data processed, so it does not introduce any security issues</t>
  </si>
  <si>
    <t>Concerned about using a Python library(plotly) because charts might be public</t>
  </si>
  <si>
    <t>Explained that the charts are only public if a certain "chart_studio" is used</t>
  </si>
  <si>
    <t>Needed to make an embeddable, but private video using the Vimeo API</t>
  </si>
  <si>
    <t xml:space="preserve">Advised to use an encrypted HLS(HTTP Live Streaming) URL for the video </t>
  </si>
  <si>
    <t>2 (1 self answer)</t>
  </si>
  <si>
    <t xml:space="preserve">GDPR compliance while using SharePoint - how to clear a worker's information when they leave the company </t>
  </si>
  <si>
    <t>Linked to Microsoft's official example on removing a user using SharePoint- essentially removes all personal identifier while optionally keeping a randomized User ID</t>
  </si>
  <si>
    <t>How to tell if a user is a resident of CA as opposed to just located in CA (using Google AdMob)</t>
  </si>
  <si>
    <t>Advised that AdMob has a built-in option to determine if users are CA residents</t>
  </si>
  <si>
    <t>How to tell if a user is a resident of CA for both iOS and Android development</t>
  </si>
  <si>
    <t>Given several different options but suggested using MMC code on Android or grabbing the IP address(answer did not entirely meet question specifications)</t>
  </si>
  <si>
    <t>Getting privacy warnings through Chrome when building website with Caddy Server</t>
  </si>
  <si>
    <t>Explained that a more secure certificate was needed, not a self-signed one through Caddy</t>
  </si>
  <si>
    <t>"Why do we have to fix security vulnerabilities on the test scope dependencies?"</t>
  </si>
  <si>
    <t xml:space="preserve">Explained how the development process should include troubleshooting at all stages in order to prevent any security vulnerabilities </t>
  </si>
  <si>
    <t>Asking how to detect if a user has device-level privacy settings enabled</t>
  </si>
  <si>
    <t>Linked to Google's official page on complying with CCPA for apps</t>
  </si>
  <si>
    <t xml:space="preserve">Concerned that using RASA NLU would share sensitive data </t>
  </si>
  <si>
    <t>Explained that unless specifically desired, all information is local to the client</t>
  </si>
  <si>
    <t>"Are there any security concerns with sharing the client secrets of a Google API project?"</t>
  </si>
  <si>
    <t>Linked to Google's TOS which demonstrated that sharing such a file would break terms of service</t>
  </si>
  <si>
    <t>Does port forwarding  pose any security issues when hosting a website on your own computer?</t>
  </si>
  <si>
    <t>Generally speaking, no. The potential danger lies with an exploitable flaw in your application, not the open port. Using a cloud provider may be a safer solution than running it on your own PC.</t>
  </si>
  <si>
    <t>How do websites securely generate a "share with others" link, such that only those with the link will be able to view that webpage or file?</t>
  </si>
  <si>
    <t>A cryptographic pseudo-random number (generated with java.security.SecureRandom, for example) is  appended to end of the link, such as that it would not be possible to guess the full URL.</t>
  </si>
  <si>
    <t>How to create a privacy policy for a Google Play Android app that uses background geolocation data.</t>
  </si>
  <si>
    <t>Refer to the specific privacy regulations where your app will be available when writing your privacy policy. You may also consider the privacy policies used by apps similar to yours. Your privacy policy must be hosted somewhere else (not on Google Play).</t>
  </si>
  <si>
    <t>Top answer score was 44 (there was no accepted answer)</t>
  </si>
  <si>
    <t>Is the Amazon Chime SDK compliant with GDPR? (The Chime info page is unclear).</t>
  </si>
  <si>
    <t>After reaching out to AWS, they implied that you can implement Amazon Chime SDK in GDPR-compliant way.</t>
  </si>
  <si>
    <t>Why are user-delegation SAS tokens more secure than account keys?</t>
  </si>
  <si>
    <t>User-delegation SAS tokens do not rely on permissions only being included in the token itself, where as that is not true for account keys.</t>
  </si>
  <si>
    <r>
      <rPr>
        <rFont val="Lato"/>
        <color theme="1"/>
      </rPr>
      <t xml:space="preserve">Yes, Flutter can be </t>
    </r>
    <r>
      <rPr>
        <rFont val="Lato"/>
        <i/>
        <color theme="1"/>
      </rPr>
      <t>used</t>
    </r>
    <r>
      <rPr>
        <rFont val="Lato"/>
        <color theme="1"/>
      </rPr>
      <t xml:space="preserve"> in a HIPPA compliant way. But the better question is "Is my company HIPAA Compliant"?</t>
    </r>
  </si>
  <si>
    <t>Protecting personal data on a webpage (social security number).</t>
  </si>
  <si>
    <t>Prevent the webbrowswer from caching the value; do not cache the value yourself; prevent XSS attacks on your application.</t>
  </si>
  <si>
    <r>
      <rPr>
        <rFont val="Lato"/>
        <color theme="1"/>
      </rPr>
      <t xml:space="preserve">You do not need to display a message/banner if you </t>
    </r>
    <r>
      <rPr>
        <rFont val="Lato"/>
        <i/>
        <color theme="1"/>
        <u/>
      </rPr>
      <t>only</t>
    </r>
    <r>
      <rPr>
        <rFont val="Lato"/>
        <color theme="1"/>
      </rPr>
      <t xml:space="preserve"> use the cookies for essential functionality (like logging in). To use cookies for non-essential purposes, you need to ask the user for their consent and give them the ability to opt-out.</t>
    </r>
  </si>
  <si>
    <t>Security risks when using Angular in the way the poster shows.</t>
  </si>
  <si>
    <t>This issue can be resolved with proper encapsulation.</t>
  </si>
  <si>
    <t>Can you change the default data-retention settings for Firebase Analytics?</t>
  </si>
  <si>
    <t>It is up to the data owner to define the data retention time.</t>
  </si>
  <si>
    <t>How to secure a TPM chip with a measured boot.</t>
  </si>
  <si>
    <t>Session-based encryption can mitigate man-in-the-middle attacks.</t>
  </si>
  <si>
    <t>Does AdMob need to comply with GDPR?</t>
  </si>
  <si>
    <t>Yes, if you are operating in GDPR-compliant countries</t>
  </si>
  <si>
    <t>Top answer score was 5 (there was no accepted answer)</t>
  </si>
  <si>
    <t>Privacy concerns about WebRTC videochat</t>
  </si>
  <si>
    <t>IP addresses can not be fully secured when using WebRTC if you do not use a TURN server.</t>
  </si>
  <si>
    <t>Severity of Ubuntu security risks if you do not use a firewall</t>
  </si>
  <si>
    <t>You should absolutely enable your firewall, it's an important layer of security.</t>
  </si>
  <si>
    <r>
      <rPr>
        <rFont val="Lato"/>
        <color theme="1"/>
      </rPr>
      <t xml:space="preserve">GDPR is not about encryptoin, per se, it's about </t>
    </r>
    <r>
      <rPr>
        <rFont val="Lato"/>
        <i/>
        <color theme="1"/>
      </rPr>
      <t>consent</t>
    </r>
    <r>
      <rPr>
        <rFont val="Lato"/>
        <color theme="1"/>
      </rPr>
      <t>.</t>
    </r>
  </si>
  <si>
    <t>When using Next.js, is it safe to store a JSON file in the src to store confidential data?</t>
  </si>
  <si>
    <t>Yes, it safe to do so.</t>
  </si>
  <si>
    <t>How do you configure IntelliJ such that it is not a security liability?</t>
  </si>
  <si>
    <t>There is no evidence that IntelliJ is a security vulnerability.</t>
  </si>
  <si>
    <t>Is it safe to use browser cookies to autheticate a web app?</t>
  </si>
  <si>
    <t>No, that is not nearly safe enough. Respondant recommends reading the Session Management Cheat Sheet by OWASP.</t>
  </si>
  <si>
    <t>What is the level of security when using Larval API and Nuxt.js for authentication on a website?</t>
  </si>
  <si>
    <t>Authentication can be  done securely here by useing the middleware that is provided.</t>
  </si>
  <si>
    <t>How can you design API URLs that don't expost PII?</t>
  </si>
  <si>
    <t>Rather than putting sensitive data in the URL, place it in the request header.</t>
  </si>
  <si>
    <t>AWS networking and how to prevent security ingress</t>
  </si>
  <si>
    <t>Respondant directs the poster to an AWS support document.</t>
  </si>
  <si>
    <t>GDPR compliance when using Google Analytics and Gatsby.js</t>
  </si>
  <si>
    <t>Refer to the official Gatsby.js documentation.</t>
  </si>
  <si>
    <t>With iOS, how can you choose what type of connection and key exhange to use in CoreBluetooth?</t>
  </si>
  <si>
    <t xml:space="preserve">Unfortunately, you do not have any control over the pairing or bodning process in the current version of iOS. </t>
  </si>
  <si>
    <t>How "private" are private repos on Github?</t>
  </si>
  <si>
    <t>Github is a secure place to store your code, but storing credentials in your repo is a huge security risk regardless of where your code is hosted.</t>
  </si>
  <si>
    <t>How to comply with Apple App Store privacy policies and disclsoure requirements, speficially "App Tracking Transparency".</t>
  </si>
  <si>
    <t>When setting up your app for the App Store, make sure to select the appropriate options for your app.</t>
  </si>
  <si>
    <t>Resolution to a security issue with Vaadin 8 and Highcharts.</t>
  </si>
  <si>
    <t>Respondant recommends that they user get in touch tiwht the Vaadin security team directly.</t>
  </si>
  <si>
    <r>
      <rPr>
        <rFont val="Lato"/>
      </rPr>
      <t xml:space="preserve">Advised to use a newer version of </t>
    </r>
    <r>
      <rPr>
        <rFont val="Lato"/>
        <color rgb="FF1155CC"/>
        <u/>
      </rPr>
      <t>ASP.NET</t>
    </r>
    <r>
      <rPr>
        <rFont val="Lato"/>
      </rPr>
      <t xml:space="preserve"> that supports cookies with user consent</t>
    </r>
  </si>
  <si>
    <t>COPPA concerns about the YouTube API</t>
  </si>
  <si>
    <t>Respondant link to the updated YouTube API document.</t>
  </si>
  <si>
    <t>Security of using PyScript to connect with AWS</t>
  </si>
  <si>
    <t>PyScript will expose your credentials in Python code that runs in the browser. This cannot be secured.</t>
  </si>
  <si>
    <t>Viewer Amount</t>
  </si>
  <si>
    <t>Date Range</t>
  </si>
  <si>
    <t>PRE introduction GDPR (2014-03-12)</t>
  </si>
  <si>
    <t>66,000 - 65000</t>
  </si>
  <si>
    <t>180 - 170</t>
  </si>
  <si>
    <t>YES</t>
  </si>
  <si>
    <t>65,000 - 53,001</t>
  </si>
  <si>
    <t>0 in range</t>
  </si>
  <si>
    <t>169 - 160</t>
  </si>
  <si>
    <t>NO</t>
  </si>
  <si>
    <t>53,000 - 52,001</t>
  </si>
  <si>
    <t>159 - 150</t>
  </si>
  <si>
    <t>52,000 - 37,001</t>
  </si>
  <si>
    <t>148 - 140</t>
  </si>
  <si>
    <t>PRE enacted GDPR  (2018-05-25)</t>
  </si>
  <si>
    <t>37,000 - 36,001</t>
  </si>
  <si>
    <t>139 - 130</t>
  </si>
  <si>
    <t>35,000 - 18,001</t>
  </si>
  <si>
    <t>129 - 120</t>
  </si>
  <si>
    <t>18,000 - 17,001</t>
  </si>
  <si>
    <t>119 - 110</t>
  </si>
  <si>
    <t>17,000 - 15,001</t>
  </si>
  <si>
    <t>109 - 100</t>
  </si>
  <si>
    <t>15,000 - 14,001</t>
  </si>
  <si>
    <t>99 - 90</t>
  </si>
  <si>
    <t>14,000 - 10,001</t>
  </si>
  <si>
    <t>89 - 90</t>
  </si>
  <si>
    <t>10,000 - 9,001</t>
  </si>
  <si>
    <t>79 - 70</t>
  </si>
  <si>
    <t>69 - 60</t>
  </si>
  <si>
    <t>9,000 - 8,001</t>
  </si>
  <si>
    <t>59 - 50</t>
  </si>
  <si>
    <t>8,000 - 7,001</t>
  </si>
  <si>
    <t>49 - 40</t>
  </si>
  <si>
    <t>7,000 - 6,001</t>
  </si>
  <si>
    <t>39 - 30</t>
  </si>
  <si>
    <t>6,000 - 5,001</t>
  </si>
  <si>
    <t>29 - 20</t>
  </si>
  <si>
    <t>5,000 - 4,001</t>
  </si>
  <si>
    <t>19 - 10</t>
  </si>
  <si>
    <t>4,000 - 3,001</t>
  </si>
  <si>
    <t>9 - 0</t>
  </si>
  <si>
    <t>3,000 -2,001</t>
  </si>
  <si>
    <t>100 / 100</t>
  </si>
  <si>
    <t>2,000 - 1,001</t>
  </si>
  <si>
    <t>1,000 - 0</t>
  </si>
  <si>
    <t>4,999 - 0</t>
  </si>
  <si>
    <t>Pre GDPR? 2018-5-25</t>
  </si>
  <si>
    <t>Pre CCPA? 2020-1-1</t>
  </si>
  <si>
    <t>Question Titles</t>
  </si>
  <si>
    <r>
      <rPr>
        <rFont val="Arial"/>
        <color rgb="FFFFFFFF"/>
        <u/>
      </rPr>
      <t>https://stackoverflow.com/questions/50486708/how-to-add-gdpr-consent-dialog-in-app-and-gdpr-related-confusions</t>
    </r>
    <r>
      <rPr>
        <rFont val="Arial"/>
        <color rgb="FFFFFFFF"/>
      </rPr>
      <t xml:space="preserve"> </t>
    </r>
  </si>
  <si>
    <t>2018-05-13</t>
  </si>
  <si>
    <t>2018-05-04</t>
  </si>
  <si>
    <t>2018-04-22</t>
  </si>
  <si>
    <t>2021-05-086</t>
  </si>
  <si>
    <t>Caloppa</t>
  </si>
  <si>
    <t>breach</t>
  </si>
  <si>
    <t>Score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</si>
</sst>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color theme="1"/>
      <name val="Arial"/>
      <scheme val="minor"/>
    </font>
    <font>
      <b/>
      <sz val="24.0"/>
      <color rgb="FFFFFFFF"/>
      <name val="Lato"/>
    </font>
    <font>
      <b/>
      <sz val="14.0"/>
      <color rgb="FFFFFFFF"/>
      <name val="Lato"/>
    </font>
    <font>
      <b/>
      <color rgb="FFFFFFFF"/>
      <name val="Lato"/>
    </font>
    <font>
      <u/>
      <color rgb="FF000000"/>
      <name val="Lato"/>
    </font>
    <font>
      <color theme="1"/>
      <name val="Lato"/>
    </font>
    <font>
      <u/>
      <color rgb="FF000000"/>
      <name val="Lato"/>
    </font>
    <font>
      <u/>
      <color rgb="FF000000"/>
      <name val="Lato"/>
    </font>
    <font>
      <u/>
      <color rgb="FF000000"/>
      <name val="Lato"/>
    </font>
    <font>
      <color rgb="FF000000"/>
      <name val="Lato"/>
    </font>
    <font>
      <u/>
      <color rgb="FF000000"/>
      <name val="Lato"/>
    </font>
    <font>
      <u/>
      <sz val="9.0"/>
      <color rgb="FF000000"/>
      <name val="Lato"/>
    </font>
    <font>
      <b/>
      <color theme="1"/>
      <name val="Lato"/>
    </font>
    <font>
      <b/>
      <sz val="18.0"/>
      <color theme="1"/>
      <name val="Lato"/>
    </font>
    <font>
      <u/>
      <sz val="9.0"/>
      <color rgb="FF000000"/>
      <name val="Lato"/>
    </font>
    <font>
      <u/>
      <sz val="9.0"/>
      <color rgb="FF000000"/>
      <name val="Lato"/>
    </font>
    <font>
      <u/>
      <color rgb="FF0000FF"/>
      <name val="Lato"/>
    </font>
    <font>
      <color rgb="FF000000"/>
      <name val="Docs-Lato"/>
    </font>
    <font>
      <sz val="9.0"/>
      <color theme="1"/>
      <name val="Lato"/>
    </font>
    <font>
      <color theme="1"/>
      <name val="Arial"/>
    </font>
    <font>
      <u/>
      <color rgb="FF0000FF"/>
      <name val="Lato"/>
    </font>
    <font>
      <sz val="9.0"/>
      <color rgb="FF000000"/>
      <name val="Lato"/>
    </font>
    <font>
      <b/>
      <sz val="12.0"/>
      <color rgb="FFFFFFFF"/>
      <name val="Lato"/>
    </font>
    <font>
      <color rgb="FFFFFFFF"/>
      <name val="Lato"/>
    </font>
    <font>
      <b/>
      <color rgb="FFFFFFFF"/>
      <name val="Arial"/>
    </font>
    <font>
      <color rgb="FFFFFFFF"/>
      <name val="Arial"/>
    </font>
    <font>
      <u/>
      <color rgb="FFFFFFFF"/>
      <name val="Arial"/>
    </font>
    <font>
      <u/>
      <color rgb="FFFFFFFF"/>
      <name val="Arial"/>
    </font>
    <font>
      <color rgb="FF000000"/>
      <name val="Arial"/>
    </font>
    <font>
      <u/>
      <color rgb="FFFFFFFF"/>
      <name val="Arial"/>
    </font>
    <font>
      <u/>
      <color rgb="FF0000FF"/>
      <name val="Arial"/>
    </font>
    <font>
      <u/>
      <color rgb="FF0000FF"/>
      <name val="Arial"/>
    </font>
  </fonts>
  <fills count="27">
    <fill>
      <patternFill patternType="none"/>
    </fill>
    <fill>
      <patternFill patternType="lightGray"/>
    </fill>
    <fill>
      <patternFill patternType="solid">
        <fgColor rgb="FF666666"/>
        <bgColor rgb="FF666666"/>
      </patternFill>
    </fill>
    <fill>
      <patternFill patternType="solid">
        <fgColor rgb="FF000000"/>
        <bgColor rgb="FF000000"/>
      </patternFill>
    </fill>
    <fill>
      <patternFill patternType="solid">
        <fgColor rgb="FFCCCCCC"/>
        <bgColor rgb="FFCCCCCC"/>
      </patternFill>
    </fill>
    <fill>
      <patternFill patternType="solid">
        <fgColor rgb="FFA4C2F4"/>
        <bgColor rgb="FFA4C2F4"/>
      </patternFill>
    </fill>
    <fill>
      <patternFill patternType="solid">
        <fgColor rgb="FFD9D9D9"/>
        <bgColor rgb="FFD9D9D9"/>
      </patternFill>
    </fill>
    <fill>
      <patternFill patternType="solid">
        <fgColor rgb="FFB6D7A8"/>
        <bgColor rgb="FFB6D7A8"/>
      </patternFill>
    </fill>
    <fill>
      <patternFill patternType="solid">
        <fgColor rgb="FFB4A7D6"/>
        <bgColor rgb="FFB4A7D6"/>
      </patternFill>
    </fill>
    <fill>
      <patternFill patternType="solid">
        <fgColor rgb="FF1155CC"/>
        <bgColor rgb="FF1155CC"/>
      </patternFill>
    </fill>
    <fill>
      <patternFill patternType="solid">
        <fgColor rgb="FF990000"/>
        <bgColor rgb="FF990000"/>
      </patternFill>
    </fill>
    <fill>
      <patternFill patternType="solid">
        <fgColor rgb="FF38761D"/>
        <bgColor rgb="FF38761D"/>
      </patternFill>
    </fill>
    <fill>
      <patternFill patternType="solid">
        <fgColor rgb="FFBF9000"/>
        <bgColor rgb="FFBF9000"/>
      </patternFill>
    </fill>
    <fill>
      <patternFill patternType="solid">
        <fgColor rgb="FFB45F06"/>
        <bgColor rgb="FFB45F06"/>
      </patternFill>
    </fill>
    <fill>
      <patternFill patternType="solid">
        <fgColor rgb="FFFFFFFF"/>
        <bgColor rgb="FFFFFFFF"/>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351C75"/>
        <bgColor rgb="FF351C75"/>
      </patternFill>
    </fill>
    <fill>
      <patternFill patternType="solid">
        <fgColor rgb="FFD9D2E9"/>
        <bgColor rgb="FFD9D2E9"/>
      </patternFill>
    </fill>
    <fill>
      <patternFill patternType="solid">
        <fgColor rgb="FF3D85C6"/>
        <bgColor rgb="FF3D85C6"/>
      </patternFill>
    </fill>
    <fill>
      <patternFill patternType="solid">
        <fgColor rgb="FF9FC5E8"/>
        <bgColor rgb="FF9FC5E8"/>
      </patternFill>
    </fill>
    <fill>
      <patternFill patternType="solid">
        <fgColor rgb="FF45818E"/>
        <bgColor rgb="FF45818E"/>
      </patternFill>
    </fill>
    <fill>
      <patternFill patternType="solid">
        <fgColor rgb="FFA2C4C9"/>
        <bgColor rgb="FFA2C4C9"/>
      </patternFill>
    </fill>
    <fill>
      <patternFill patternType="solid">
        <fgColor rgb="FF6AA84F"/>
        <bgColor rgb="FF6AA84F"/>
      </patternFill>
    </fill>
  </fills>
  <borders count="3">
    <border/>
    <border>
      <right style="thin">
        <color rgb="FF000000"/>
      </right>
    </border>
    <border>
      <left style="thin">
        <color rgb="FF000000"/>
      </lef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2" numFmtId="0" xfId="0" applyAlignment="1" applyFill="1" applyFont="1">
      <alignment horizontal="center" vertical="bottom"/>
    </xf>
    <xf borderId="0" fillId="2" fontId="3" numFmtId="0" xfId="0" applyAlignment="1" applyFont="1">
      <alignment horizontal="center" readingOrder="0" shrinkToFit="0" vertical="bottom" wrapText="1"/>
    </xf>
    <xf borderId="0" fillId="2" fontId="3" numFmtId="0" xfId="0" applyAlignment="1" applyFont="1">
      <alignment horizontal="center" shrinkToFit="0" vertical="bottom" wrapText="1"/>
    </xf>
    <xf borderId="0" fillId="2" fontId="3" numFmtId="0" xfId="0" applyAlignment="1" applyFont="1">
      <alignment horizontal="center" vertical="bottom"/>
    </xf>
    <xf borderId="0" fillId="2" fontId="4" numFmtId="0" xfId="0" applyAlignment="1" applyFont="1">
      <alignment horizontal="center" readingOrder="0" shrinkToFit="0" vertical="bottom" wrapText="1"/>
    </xf>
    <xf borderId="0" fillId="3" fontId="1" numFmtId="0" xfId="0" applyFill="1" applyFont="1"/>
    <xf borderId="0" fillId="4" fontId="5" numFmtId="0" xfId="0" applyAlignment="1" applyFill="1" applyFont="1">
      <alignment shrinkToFit="0" vertical="bottom" wrapText="0"/>
    </xf>
    <xf borderId="0" fillId="4" fontId="6" numFmtId="0" xfId="0" applyAlignment="1" applyFont="1">
      <alignment horizontal="center" vertical="bottom"/>
    </xf>
    <xf borderId="0" fillId="4" fontId="6" numFmtId="164" xfId="0" applyAlignment="1" applyFont="1" applyNumberFormat="1">
      <alignment horizontal="center" vertical="bottom"/>
    </xf>
    <xf borderId="0" fillId="4" fontId="6" numFmtId="0" xfId="0" applyAlignment="1" applyFont="1">
      <alignment horizontal="center" readingOrder="0" vertical="bottom"/>
    </xf>
    <xf borderId="0" fillId="4" fontId="6" numFmtId="0" xfId="0" applyAlignment="1" applyFont="1">
      <alignment horizontal="center" vertical="bottom"/>
    </xf>
    <xf borderId="0" fillId="4" fontId="7" numFmtId="0" xfId="0" applyAlignment="1" applyFont="1">
      <alignment readingOrder="0" shrinkToFit="0" vertical="bottom" wrapText="0"/>
    </xf>
    <xf borderId="0" fillId="4" fontId="6" numFmtId="164" xfId="0" applyAlignment="1" applyFont="1" applyNumberFormat="1">
      <alignment horizontal="center" readingOrder="0" vertical="bottom"/>
    </xf>
    <xf borderId="0" fillId="4" fontId="8" numFmtId="0" xfId="0" applyAlignment="1" applyFont="1">
      <alignment readingOrder="0" vertical="bottom"/>
    </xf>
    <xf borderId="0" fillId="4" fontId="9" numFmtId="0" xfId="0" applyAlignment="1" applyFont="1">
      <alignment readingOrder="0" shrinkToFit="0" vertical="bottom" wrapText="0"/>
    </xf>
    <xf borderId="0" fillId="4" fontId="10" numFmtId="164" xfId="0" applyAlignment="1" applyFont="1" applyNumberFormat="1">
      <alignment horizontal="center" readingOrder="0" shrinkToFit="0" wrapText="0"/>
    </xf>
    <xf borderId="0" fillId="4" fontId="6" numFmtId="0" xfId="0" applyAlignment="1" applyFont="1">
      <alignment horizontal="center" readingOrder="0" shrinkToFit="0" vertical="bottom" wrapText="1"/>
    </xf>
    <xf quotePrefix="1" borderId="0" fillId="4" fontId="10" numFmtId="0" xfId="0" applyAlignment="1" applyFont="1">
      <alignment readingOrder="0" shrinkToFit="0" vertical="bottom" wrapText="0"/>
    </xf>
    <xf borderId="0" fillId="4" fontId="11" numFmtId="0" xfId="0" applyAlignment="1" applyFont="1">
      <alignment readingOrder="0" vertical="bottom"/>
    </xf>
    <xf borderId="0" fillId="4" fontId="6" numFmtId="49" xfId="0" applyAlignment="1" applyFont="1" applyNumberFormat="1">
      <alignment horizontal="center" readingOrder="0" vertical="bottom"/>
    </xf>
    <xf quotePrefix="1" borderId="0" fillId="4" fontId="6" numFmtId="0" xfId="0" applyAlignment="1" applyFont="1">
      <alignment horizontal="center" vertical="bottom"/>
    </xf>
    <xf quotePrefix="1" borderId="0" fillId="4" fontId="6" numFmtId="0" xfId="0" applyAlignment="1" applyFont="1">
      <alignment horizontal="center" readingOrder="0" vertical="bottom"/>
    </xf>
    <xf borderId="1" fillId="2" fontId="2" numFmtId="0" xfId="0" applyAlignment="1" applyBorder="1" applyFont="1">
      <alignment horizontal="center" vertical="bottom"/>
    </xf>
    <xf borderId="1" fillId="2" fontId="3" numFmtId="0" xfId="0" applyAlignment="1" applyBorder="1" applyFont="1">
      <alignment horizontal="center" readingOrder="0" shrinkToFit="0" vertical="bottom" wrapText="1"/>
    </xf>
    <xf borderId="2" fillId="2" fontId="3" numFmtId="0" xfId="0" applyAlignment="1" applyBorder="1" applyFont="1">
      <alignment horizontal="center" readingOrder="0" shrinkToFit="0" vertical="bottom" wrapText="1"/>
    </xf>
    <xf borderId="0" fillId="3" fontId="6" numFmtId="0" xfId="0" applyFont="1"/>
    <xf borderId="0" fillId="0" fontId="6" numFmtId="0" xfId="0" applyFont="1"/>
    <xf borderId="1" fillId="4" fontId="12" numFmtId="0" xfId="0" applyAlignment="1" applyBorder="1" applyFont="1">
      <alignment readingOrder="0" shrinkToFit="0" vertical="bottom" wrapText="0"/>
    </xf>
    <xf borderId="1" fillId="5" fontId="6" numFmtId="0" xfId="0" applyAlignment="1" applyBorder="1" applyFill="1" applyFont="1">
      <alignment readingOrder="0" shrinkToFit="0" wrapText="1"/>
    </xf>
    <xf borderId="2" fillId="5" fontId="6" numFmtId="0" xfId="0" applyAlignment="1" applyBorder="1" applyFont="1">
      <alignment readingOrder="0" shrinkToFit="0" wrapText="1"/>
    </xf>
    <xf borderId="0" fillId="6" fontId="6" numFmtId="0" xfId="0" applyAlignment="1" applyFill="1" applyFont="1">
      <alignment horizontal="center" readingOrder="0" shrinkToFit="0" wrapText="1"/>
    </xf>
    <xf borderId="0" fillId="6" fontId="13" numFmtId="0" xfId="0" applyAlignment="1" applyFont="1">
      <alignment horizontal="center" readingOrder="0" shrinkToFit="0" wrapText="1"/>
    </xf>
    <xf borderId="0" fillId="6" fontId="14" numFmtId="0" xfId="0" applyAlignment="1" applyFont="1">
      <alignment horizontal="center" readingOrder="0"/>
    </xf>
    <xf borderId="1" fillId="4" fontId="15" numFmtId="0" xfId="0" applyAlignment="1" applyBorder="1" applyFont="1">
      <alignment readingOrder="0" shrinkToFit="0" vertical="bottom" wrapText="0"/>
    </xf>
    <xf borderId="1" fillId="4" fontId="16" numFmtId="0" xfId="0" applyAlignment="1" applyBorder="1" applyFont="1">
      <alignment shrinkToFit="0" vertical="bottom" wrapText="0"/>
    </xf>
    <xf borderId="1" fillId="7" fontId="17" numFmtId="0" xfId="0" applyAlignment="1" applyBorder="1" applyFill="1" applyFont="1">
      <alignment readingOrder="0" shrinkToFit="0" wrapText="1"/>
    </xf>
    <xf borderId="2" fillId="7" fontId="6" numFmtId="0" xfId="0" applyAlignment="1" applyBorder="1" applyFont="1">
      <alignment readingOrder="0" shrinkToFit="0" wrapText="1"/>
    </xf>
    <xf borderId="1" fillId="7" fontId="6" numFmtId="0" xfId="0" applyAlignment="1" applyBorder="1" applyFont="1">
      <alignment readingOrder="0" shrinkToFit="0" wrapText="1"/>
    </xf>
    <xf borderId="0" fillId="6" fontId="18" numFmtId="0" xfId="0" applyAlignment="1" applyFont="1">
      <alignment horizontal="center" readingOrder="0"/>
    </xf>
    <xf borderId="1" fillId="8" fontId="6" numFmtId="0" xfId="0" applyAlignment="1" applyBorder="1" applyFill="1" applyFont="1">
      <alignment readingOrder="0" shrinkToFit="0" wrapText="1"/>
    </xf>
    <xf borderId="2" fillId="8" fontId="6" numFmtId="0" xfId="0" applyAlignment="1" applyBorder="1" applyFont="1">
      <alignment readingOrder="0" shrinkToFit="0" wrapText="1"/>
    </xf>
    <xf borderId="2" fillId="8" fontId="6" numFmtId="0" xfId="0" applyAlignment="1" applyBorder="1" applyFont="1">
      <alignment readingOrder="0" shrinkToFit="0" wrapText="1"/>
    </xf>
    <xf borderId="1" fillId="4" fontId="19" numFmtId="0" xfId="0" applyAlignment="1" applyBorder="1" applyFont="1">
      <alignment readingOrder="0" shrinkToFit="0" vertical="bottom" wrapText="0"/>
    </xf>
    <xf borderId="1" fillId="5" fontId="6" numFmtId="0" xfId="0" applyAlignment="1" applyBorder="1" applyFont="1">
      <alignment readingOrder="0" shrinkToFit="0" wrapText="1"/>
    </xf>
    <xf borderId="1" fillId="7" fontId="20" numFmtId="0" xfId="0" applyAlignment="1" applyBorder="1" applyFont="1">
      <alignment readingOrder="0" shrinkToFit="0" wrapText="1"/>
    </xf>
    <xf borderId="2" fillId="7" fontId="21" numFmtId="0" xfId="0" applyAlignment="1" applyBorder="1" applyFont="1">
      <alignment readingOrder="0" shrinkToFit="0" wrapText="1"/>
    </xf>
    <xf quotePrefix="1" borderId="1" fillId="4" fontId="22" numFmtId="0" xfId="0" applyAlignment="1" applyBorder="1" applyFont="1">
      <alignment readingOrder="0" shrinkToFit="0" vertical="bottom" wrapText="0"/>
    </xf>
    <xf borderId="1" fillId="3" fontId="6" numFmtId="0" xfId="0" applyBorder="1" applyFont="1"/>
    <xf borderId="2" fillId="3" fontId="6" numFmtId="0" xfId="0" applyBorder="1" applyFont="1"/>
    <xf borderId="0" fillId="3" fontId="6" numFmtId="0" xfId="0" applyAlignment="1" applyFont="1">
      <alignment shrinkToFit="0" wrapText="1"/>
    </xf>
    <xf borderId="1" fillId="0" fontId="6" numFmtId="0" xfId="0" applyBorder="1" applyFont="1"/>
    <xf borderId="2" fillId="0" fontId="6" numFmtId="0" xfId="0" applyBorder="1" applyFont="1"/>
    <xf borderId="0" fillId="0" fontId="6" numFmtId="0" xfId="0" applyAlignment="1" applyFont="1">
      <alignment shrinkToFit="0" wrapText="1"/>
    </xf>
    <xf borderId="0" fillId="9" fontId="23" numFmtId="0" xfId="0" applyAlignment="1" applyFill="1" applyFont="1">
      <alignment horizontal="center" readingOrder="0" shrinkToFit="0" vertical="bottom" wrapText="1"/>
    </xf>
    <xf borderId="0" fillId="3" fontId="23" numFmtId="0" xfId="0" applyAlignment="1" applyFont="1">
      <alignment horizontal="center" readingOrder="0" shrinkToFit="0" vertical="bottom" wrapText="1"/>
    </xf>
    <xf borderId="0" fillId="10" fontId="23" numFmtId="0" xfId="0" applyAlignment="1" applyFill="1" applyFont="1">
      <alignment horizontal="center" readingOrder="0" shrinkToFit="0" vertical="bottom" wrapText="1"/>
    </xf>
    <xf borderId="0" fillId="11" fontId="23" numFmtId="0" xfId="0" applyAlignment="1" applyFill="1" applyFont="1">
      <alignment horizontal="center" readingOrder="0" shrinkToFit="0" vertical="bottom" wrapText="1"/>
    </xf>
    <xf borderId="0" fillId="12" fontId="23" numFmtId="0" xfId="0" applyAlignment="1" applyFill="1" applyFont="1">
      <alignment horizontal="center" readingOrder="0" shrinkToFit="0" vertical="bottom" wrapText="1"/>
    </xf>
    <xf borderId="0" fillId="13" fontId="23" numFmtId="0" xfId="0" applyAlignment="1" applyFill="1" applyFont="1">
      <alignment horizontal="center" readingOrder="0" shrinkToFit="0" vertical="bottom" wrapText="1"/>
    </xf>
    <xf borderId="0" fillId="14" fontId="23" numFmtId="0" xfId="0" applyAlignment="1" applyFill="1" applyFont="1">
      <alignment horizontal="center" readingOrder="0" shrinkToFit="0" vertical="bottom" wrapText="1"/>
    </xf>
    <xf borderId="0" fillId="14" fontId="23" numFmtId="0" xfId="0" applyAlignment="1" applyFont="1">
      <alignment horizontal="center" shrinkToFit="0" vertical="bottom" wrapText="1"/>
    </xf>
    <xf borderId="0" fillId="14" fontId="20" numFmtId="0" xfId="0" applyAlignment="1" applyFont="1">
      <alignment vertical="bottom"/>
    </xf>
    <xf borderId="0" fillId="15" fontId="6" numFmtId="0" xfId="0" applyAlignment="1" applyFill="1" applyFont="1">
      <alignment horizontal="center" readingOrder="0" shrinkToFit="0" vertical="bottom" wrapText="1"/>
    </xf>
    <xf borderId="0" fillId="15" fontId="6" numFmtId="0" xfId="0" applyAlignment="1" applyFont="1">
      <alignment horizontal="center" readingOrder="0" vertical="bottom"/>
    </xf>
    <xf borderId="0" fillId="3" fontId="6" numFmtId="164" xfId="0" applyAlignment="1" applyFont="1" applyNumberFormat="1">
      <alignment horizontal="center" readingOrder="0" vertical="bottom"/>
    </xf>
    <xf borderId="0" fillId="16" fontId="6" numFmtId="3" xfId="0" applyAlignment="1" applyFill="1" applyFont="1" applyNumberFormat="1">
      <alignment horizontal="center" vertical="bottom"/>
    </xf>
    <xf borderId="0" fillId="16" fontId="6" numFmtId="0" xfId="0" applyAlignment="1" applyFont="1">
      <alignment horizontal="center" vertical="bottom"/>
    </xf>
    <xf borderId="0" fillId="17" fontId="20" numFmtId="0" xfId="0" applyAlignment="1" applyFill="1" applyFont="1">
      <alignment horizontal="center" readingOrder="0" vertical="bottom"/>
    </xf>
    <xf borderId="0" fillId="18" fontId="20" numFmtId="0" xfId="0" applyAlignment="1" applyFill="1" applyFont="1">
      <alignment horizontal="center" readingOrder="0" vertical="bottom"/>
    </xf>
    <xf borderId="0" fillId="19" fontId="20" numFmtId="0" xfId="0" applyAlignment="1" applyFill="1" applyFont="1">
      <alignment horizontal="center" readingOrder="0" vertical="bottom"/>
    </xf>
    <xf borderId="0" fillId="14" fontId="20" numFmtId="0" xfId="0" applyAlignment="1" applyFont="1">
      <alignment horizontal="center" vertical="bottom"/>
    </xf>
    <xf borderId="0" fillId="3" fontId="6" numFmtId="9" xfId="0" applyAlignment="1" applyFont="1" applyNumberFormat="1">
      <alignment horizontal="center" readingOrder="0" vertical="bottom"/>
    </xf>
    <xf borderId="0" fillId="20" fontId="23" numFmtId="0" xfId="0" applyAlignment="1" applyFill="1" applyFont="1">
      <alignment horizontal="center" readingOrder="0" shrinkToFit="0" vertical="bottom" wrapText="1"/>
    </xf>
    <xf borderId="0" fillId="20" fontId="23" numFmtId="0" xfId="0" applyAlignment="1" applyFont="1">
      <alignment horizontal="center" shrinkToFit="0" vertical="bottom" wrapText="1"/>
    </xf>
    <xf borderId="0" fillId="3" fontId="6" numFmtId="0" xfId="0" applyAlignment="1" applyFont="1">
      <alignment vertical="bottom"/>
    </xf>
    <xf borderId="0" fillId="21" fontId="20" numFmtId="0" xfId="0" applyAlignment="1" applyFill="1" applyFont="1">
      <alignment horizontal="center" vertical="bottom"/>
    </xf>
    <xf borderId="0" fillId="3" fontId="20" numFmtId="0" xfId="0" applyAlignment="1" applyFont="1">
      <alignment vertical="bottom"/>
    </xf>
    <xf borderId="0" fillId="3" fontId="24" numFmtId="0" xfId="0" applyAlignment="1" applyFont="1">
      <alignment horizontal="center" readingOrder="0" vertical="bottom"/>
    </xf>
    <xf borderId="0" fillId="14" fontId="6" numFmtId="3" xfId="0" applyAlignment="1" applyFont="1" applyNumberFormat="1">
      <alignment horizontal="center" vertical="bottom"/>
    </xf>
    <xf borderId="0" fillId="14" fontId="6" numFmtId="0" xfId="0" applyAlignment="1" applyFont="1">
      <alignment horizontal="center" vertical="bottom"/>
    </xf>
    <xf borderId="0" fillId="3" fontId="6" numFmtId="0" xfId="0" applyAlignment="1" applyFont="1">
      <alignment horizontal="center" readingOrder="0" vertical="bottom"/>
    </xf>
    <xf borderId="0" fillId="14" fontId="6" numFmtId="164" xfId="0" applyAlignment="1" applyFont="1" applyNumberFormat="1">
      <alignment horizontal="center" readingOrder="0" vertical="bottom"/>
    </xf>
    <xf borderId="0" fillId="14" fontId="6" numFmtId="0" xfId="0" applyFont="1"/>
    <xf borderId="0" fillId="14" fontId="6" numFmtId="0" xfId="0" applyAlignment="1" applyFont="1">
      <alignment horizontal="center" readingOrder="0" vertical="bottom"/>
    </xf>
    <xf borderId="0" fillId="14" fontId="20" numFmtId="0" xfId="0" applyAlignment="1" applyFont="1">
      <alignment horizontal="center" readingOrder="0" vertical="bottom"/>
    </xf>
    <xf borderId="0" fillId="22" fontId="25" numFmtId="0" xfId="0" applyAlignment="1" applyFill="1" applyFont="1">
      <alignment horizontal="center" vertical="bottom"/>
    </xf>
    <xf borderId="0" fillId="22" fontId="25" numFmtId="0" xfId="0" applyAlignment="1" applyFont="1">
      <alignment horizontal="center" readingOrder="0" shrinkToFit="0" vertical="bottom" wrapText="1"/>
    </xf>
    <xf borderId="0" fillId="22" fontId="25" numFmtId="0" xfId="0" applyAlignment="1" applyFont="1">
      <alignment horizontal="center" shrinkToFit="0" vertical="bottom" wrapText="1"/>
    </xf>
    <xf quotePrefix="1" borderId="0" fillId="23" fontId="26" numFmtId="0" xfId="0" applyAlignment="1" applyFill="1" applyFont="1">
      <alignment readingOrder="0" shrinkToFit="0" vertical="bottom" wrapText="0"/>
    </xf>
    <xf borderId="0" fillId="23" fontId="20" numFmtId="0" xfId="0" applyAlignment="1" applyFont="1">
      <alignment horizontal="center" readingOrder="0" vertical="bottom"/>
    </xf>
    <xf borderId="0" fillId="23" fontId="20" numFmtId="164" xfId="0" applyAlignment="1" applyFont="1" applyNumberFormat="1">
      <alignment horizontal="center" readingOrder="0" vertical="bottom"/>
    </xf>
    <xf borderId="0" fillId="23" fontId="20" numFmtId="0" xfId="0" applyAlignment="1" applyFont="1">
      <alignment horizontal="left" readingOrder="0" vertical="bottom"/>
    </xf>
    <xf borderId="0" fillId="23" fontId="27" numFmtId="0" xfId="0" applyAlignment="1" applyFont="1">
      <alignment readingOrder="0" shrinkToFit="0" vertical="bottom" wrapText="0"/>
    </xf>
    <xf borderId="0" fillId="23" fontId="28" numFmtId="0" xfId="0" applyAlignment="1" applyFont="1">
      <alignment readingOrder="0" shrinkToFit="0" vertical="bottom" wrapText="0"/>
    </xf>
    <xf borderId="0" fillId="23" fontId="29" numFmtId="164" xfId="0" applyAlignment="1" applyFont="1" applyNumberFormat="1">
      <alignment horizontal="center" readingOrder="0" shrinkToFit="0" wrapText="0"/>
    </xf>
    <xf quotePrefix="1" borderId="0" fillId="23" fontId="20" numFmtId="0" xfId="0" applyAlignment="1" applyFont="1">
      <alignment horizontal="center" vertical="bottom"/>
    </xf>
    <xf borderId="0" fillId="23" fontId="20" numFmtId="0" xfId="0" applyAlignment="1" applyFont="1">
      <alignment horizontal="center" readingOrder="0" shrinkToFit="0" vertical="bottom" wrapText="1"/>
    </xf>
    <xf borderId="0" fillId="23" fontId="30" numFmtId="0" xfId="0" applyAlignment="1" applyFont="1">
      <alignment shrinkToFit="0" vertical="bottom" wrapText="0"/>
    </xf>
    <xf borderId="0" fillId="23" fontId="20" numFmtId="0" xfId="0" applyAlignment="1" applyFont="1">
      <alignment horizontal="center" vertical="bottom"/>
    </xf>
    <xf borderId="0" fillId="23" fontId="20" numFmtId="164" xfId="0" applyAlignment="1" applyFont="1" applyNumberFormat="1">
      <alignment horizontal="center" vertical="bottom"/>
    </xf>
    <xf quotePrefix="1" borderId="0" fillId="23" fontId="20" numFmtId="0" xfId="0" applyAlignment="1" applyFont="1">
      <alignment horizontal="center" readingOrder="0" vertical="bottom"/>
    </xf>
    <xf borderId="0" fillId="3" fontId="26" numFmtId="0" xfId="0" applyAlignment="1" applyFont="1">
      <alignment readingOrder="0" shrinkToFit="0" vertical="bottom" wrapText="0"/>
    </xf>
    <xf borderId="0" fillId="3" fontId="20" numFmtId="0" xfId="0" applyAlignment="1" applyFont="1">
      <alignment horizontal="center" readingOrder="0" vertical="bottom"/>
    </xf>
    <xf borderId="0" fillId="3" fontId="20" numFmtId="164" xfId="0" applyAlignment="1" applyFont="1" applyNumberFormat="1">
      <alignment horizontal="center" readingOrder="0" vertical="bottom"/>
    </xf>
    <xf borderId="0" fillId="0" fontId="1" numFmtId="0" xfId="0" applyAlignment="1" applyFont="1">
      <alignment horizontal="left"/>
    </xf>
    <xf borderId="0" fillId="24" fontId="25" numFmtId="0" xfId="0" applyAlignment="1" applyFill="1" applyFont="1">
      <alignment horizontal="center" vertical="bottom"/>
    </xf>
    <xf borderId="0" fillId="24" fontId="25" numFmtId="0" xfId="0" applyAlignment="1" applyFont="1">
      <alignment horizontal="center" readingOrder="0" shrinkToFit="0" vertical="bottom" wrapText="1"/>
    </xf>
    <xf borderId="0" fillId="24" fontId="25" numFmtId="0" xfId="0" applyAlignment="1" applyFont="1">
      <alignment horizontal="center" shrinkToFit="0" vertical="bottom" wrapText="1"/>
    </xf>
    <xf borderId="0" fillId="25" fontId="31" numFmtId="0" xfId="0" applyAlignment="1" applyFill="1" applyFont="1">
      <alignment readingOrder="0" vertical="bottom"/>
    </xf>
    <xf borderId="0" fillId="25" fontId="20" numFmtId="0" xfId="0" applyAlignment="1" applyFont="1">
      <alignment horizontal="center" readingOrder="0" vertical="bottom"/>
    </xf>
    <xf borderId="0" fillId="25" fontId="20" numFmtId="164" xfId="0" applyAlignment="1" applyFont="1" applyNumberFormat="1">
      <alignment horizontal="center" readingOrder="0" vertical="bottom"/>
    </xf>
    <xf borderId="0" fillId="25" fontId="32" numFmtId="0" xfId="0" applyAlignment="1" applyFont="1">
      <alignment readingOrder="0" vertical="bottom"/>
    </xf>
    <xf borderId="0" fillId="25" fontId="20" numFmtId="3" xfId="0" applyAlignment="1" applyFont="1" applyNumberFormat="1">
      <alignment horizontal="center" readingOrder="0" vertical="bottom"/>
    </xf>
    <xf borderId="0" fillId="25" fontId="20" numFmtId="0" xfId="0" applyAlignment="1" applyFont="1">
      <alignment vertical="bottom"/>
    </xf>
    <xf borderId="0" fillId="25" fontId="20" numFmtId="0" xfId="0" applyAlignment="1" applyFont="1">
      <alignment horizontal="center" vertical="bottom"/>
    </xf>
    <xf borderId="0" fillId="26" fontId="25" numFmtId="0" xfId="0" applyAlignment="1" applyFill="1" applyFont="1">
      <alignment horizontal="center" vertical="bottom"/>
    </xf>
    <xf borderId="0" fillId="7" fontId="2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stackoverflow.com/questions/54610253/what-does-google-play-do-with-the-privacy-policy-link-i-provide-it-with" TargetMode="External"/><Relationship Id="rId42" Type="http://schemas.openxmlformats.org/officeDocument/2006/relationships/hyperlink" Target="https://stackoverflow.com/questions/55856386/it-is-ok-to-store-real-data-in-laravel-seeder-class/55857241" TargetMode="External"/><Relationship Id="rId41" Type="http://schemas.openxmlformats.org/officeDocument/2006/relationships/hyperlink" Target="https://stackoverflow.com/questions/55269652/how-should-a-web-application-ensure-security-when-serving-confidential-media-fil" TargetMode="External"/><Relationship Id="rId44" Type="http://schemas.openxmlformats.org/officeDocument/2006/relationships/hyperlink" Target="https://stackoverflow.com/questions/55022181/codeigniter-ci-session-cookie-gdpr-problem" TargetMode="External"/><Relationship Id="rId43" Type="http://schemas.openxmlformats.org/officeDocument/2006/relationships/hyperlink" Target="https://stackoverflow.com/questions/55828904/how-to-start-an-asp-net-cookie-session-programmatically-only" TargetMode="External"/><Relationship Id="rId46" Type="http://schemas.openxmlformats.org/officeDocument/2006/relationships/hyperlink" Target="https://stackoverflow.com/questions/56386307/loading-of-a-resource-blocked-by-content-security-policy" TargetMode="External"/><Relationship Id="rId45" Type="http://schemas.openxmlformats.org/officeDocument/2006/relationships/hyperlink" Target="https://stackoverflow.com/questions/50486708/how-to-add-gdpr-consent-dialog-in-app-and-gdpr-related-confusions" TargetMode="External"/><Relationship Id="rId48" Type="http://schemas.openxmlformats.org/officeDocument/2006/relationships/hyperlink" Target="https://stackoverflow.com/questions/56606092/do-you-need-a-privacy-policy-and-terms-conditions-for-your-android-app/56606152" TargetMode="External"/><Relationship Id="rId47" Type="http://schemas.openxmlformats.org/officeDocument/2006/relationships/hyperlink" Target="https://stackoverflow.com/questions/56658096/personal-github-account-linked-to-employer-question-about-privacy" TargetMode="External"/><Relationship Id="rId49" Type="http://schemas.openxmlformats.org/officeDocument/2006/relationships/hyperlink" Target="https://stackoverflow.com/questions/57531798/does-using-win32com-library-carry-over-privacy-problems" TargetMode="External"/><Relationship Id="rId101" Type="http://schemas.openxmlformats.org/officeDocument/2006/relationships/drawing" Target="../drawings/drawing2.xml"/><Relationship Id="rId100" Type="http://schemas.openxmlformats.org/officeDocument/2006/relationships/hyperlink" Target="https://stackoverflow.com/questions/73360533/corebluetooth-ios-pairing-security-issues" TargetMode="External"/><Relationship Id="rId31" Type="http://schemas.openxmlformats.org/officeDocument/2006/relationships/hyperlink" Target="https://stackoverflow.com/questions/52600450/how-would-gdpr-apply-if-my-app-doesnt-store-anything-from-users" TargetMode="External"/><Relationship Id="rId30" Type="http://schemas.openxmlformats.org/officeDocument/2006/relationships/hyperlink" Target="https://stackoverflow.com/questions/6613429/how-to-ensure-that-builder-pattern-is-completed" TargetMode="External"/><Relationship Id="rId33" Type="http://schemas.openxmlformats.org/officeDocument/2006/relationships/hyperlink" Target="https://stackoverflow.com/questions/51384538/facebook-social-plugins-gdpr" TargetMode="External"/><Relationship Id="rId32" Type="http://schemas.openxmlformats.org/officeDocument/2006/relationships/hyperlink" Target="https://stackoverflow.com/questions/54203764/content-security-policy-csp-header-onto-each-file-or-only-the-actual-html-pag" TargetMode="External"/><Relationship Id="rId35" Type="http://schemas.openxmlformats.org/officeDocument/2006/relationships/hyperlink" Target="https://stackoverflow.com/questions/396164/exposing-database-ids-security-risk" TargetMode="External"/><Relationship Id="rId34" Type="http://schemas.openxmlformats.org/officeDocument/2006/relationships/hyperlink" Target="https://stackoverflow.com/questions/53307857/how-to-store-the-username-in-database-under-gdpr" TargetMode="External"/><Relationship Id="rId37" Type="http://schemas.openxmlformats.org/officeDocument/2006/relationships/hyperlink" Target="https://stackoverflow.com/questions/54212217/mobileapps-security-issue" TargetMode="External"/><Relationship Id="rId36" Type="http://schemas.openxmlformats.org/officeDocument/2006/relationships/hyperlink" Target="https://stackoverflow.com/questions/54266431/whats-the-meaning-of-redacted-for-privacy" TargetMode="External"/><Relationship Id="rId39" Type="http://schemas.openxmlformats.org/officeDocument/2006/relationships/hyperlink" Target="https://stackoverflow.com/questions/54549807/can-i-trust-react-devtools-not-to-breach-my-privacy" TargetMode="External"/><Relationship Id="rId38" Type="http://schemas.openxmlformats.org/officeDocument/2006/relationships/hyperlink" Target="https://stackoverflow.com/questions/54364758/gdpr-on-contact-form-where-im-not-storing-any-data" TargetMode="External"/><Relationship Id="rId20" Type="http://schemas.openxmlformats.org/officeDocument/2006/relationships/hyperlink" Target="https://stackoverflow.com/questions/50467257/general-user-security" TargetMode="External"/><Relationship Id="rId22" Type="http://schemas.openxmlformats.org/officeDocument/2006/relationships/hyperlink" Target="https://stackoverflow.com/questions/50114923/mailchimp-api-gdpr-fields" TargetMode="External"/><Relationship Id="rId21" Type="http://schemas.openxmlformats.org/officeDocument/2006/relationships/hyperlink" Target="https://stackoverflow.com/questions/71608141/how-do-cookie-consent-banners-work-on-the-background-can-a-website-that-sets-3r/71716524" TargetMode="External"/><Relationship Id="rId24" Type="http://schemas.openxmlformats.org/officeDocument/2006/relationships/hyperlink" Target="https://stackoverflow.com/questions/50358006/how-to-test-gdpr-if-im-not-in-europe" TargetMode="External"/><Relationship Id="rId23" Type="http://schemas.openxmlformats.org/officeDocument/2006/relationships/hyperlink" Target="https://stackoverflow.com/questions/50392242/how-anonymize-google-analytics-for-ios-for-gdpr-rgpd-purpose/65405440" TargetMode="External"/><Relationship Id="rId26" Type="http://schemas.openxmlformats.org/officeDocument/2006/relationships/hyperlink" Target="https://stackoverflow.com/questions/51501578/how-to-correctly-and-safely-dispose-of-singletons-instances-registered-in-the-co" TargetMode="External"/><Relationship Id="rId25" Type="http://schemas.openxmlformats.org/officeDocument/2006/relationships/hyperlink" Target="https://stackoverflow.com/questions/50168862/general-data-protection-regulation-gdpr-heroku" TargetMode="External"/><Relationship Id="rId28" Type="http://schemas.openxmlformats.org/officeDocument/2006/relationships/hyperlink" Target="https://stackoverflow.com/questions/51909384/simple-privacy-oriented-website-metrics" TargetMode="External"/><Relationship Id="rId27" Type="http://schemas.openxmlformats.org/officeDocument/2006/relationships/hyperlink" Target="https://stackoverflow.com/questions/51626811/what-are-the-technical-differences-between-elasticsearch-apache-metron-and-apa" TargetMode="External"/><Relationship Id="rId29" Type="http://schemas.openxmlformats.org/officeDocument/2006/relationships/hyperlink" Target="https://stackoverflow.com/questions/51977007/security-of-post-request" TargetMode="External"/><Relationship Id="rId95" Type="http://schemas.openxmlformats.org/officeDocument/2006/relationships/hyperlink" Target="https://stackoverflow.com/questions/72351184/application-authentication-security-using-browser-cookies" TargetMode="External"/><Relationship Id="rId94" Type="http://schemas.openxmlformats.org/officeDocument/2006/relationships/hyperlink" Target="https://stackoverflow.com/questions/72324359/next-js-security-of-directory-structure-and-json-secrets" TargetMode="External"/><Relationship Id="rId97" Type="http://schemas.openxmlformats.org/officeDocument/2006/relationships/hyperlink" Target="https://stackoverflow.com/questions/73588684/gtag-why-does-google-analytics-collects-data-even-if-not-granted" TargetMode="External"/><Relationship Id="rId96" Type="http://schemas.openxmlformats.org/officeDocument/2006/relationships/hyperlink" Target="https://stackoverflow.com/questions/73215908/is-it-a-violation-of-google-play-policies-to-forward-the-user-to-a-book-sale-pag" TargetMode="External"/><Relationship Id="rId11" Type="http://schemas.openxmlformats.org/officeDocument/2006/relationships/hyperlink" Target="https://stackoverflow.com/questions/45031444/gdpr-compliance" TargetMode="External"/><Relationship Id="rId99" Type="http://schemas.openxmlformats.org/officeDocument/2006/relationships/hyperlink" Target="https://stackoverflow.com/questions/73243695/aws-networking-security-group-ingress-question" TargetMode="External"/><Relationship Id="rId10" Type="http://schemas.openxmlformats.org/officeDocument/2006/relationships/hyperlink" Target="https://stackoverflow.com/questions/46137909/what-are-the-best-practices-for-applying-security-on-full-text-search-results" TargetMode="External"/><Relationship Id="rId98" Type="http://schemas.openxmlformats.org/officeDocument/2006/relationships/hyperlink" Target="https://stackoverflow.com/questions/71029698/how-design-api-urls-to-comply-with-gdpr-and-owasp-and-avoid-personal-identifiabl" TargetMode="External"/><Relationship Id="rId13" Type="http://schemas.openxmlformats.org/officeDocument/2006/relationships/hyperlink" Target="https://stackoverflow.com/questions/48292054/what-is-ssl-security-policy-for-elb" TargetMode="External"/><Relationship Id="rId12" Type="http://schemas.openxmlformats.org/officeDocument/2006/relationships/hyperlink" Target="https://stackoverflow.com/questions/46706540/showing-apk-are-required-to-have-a-privacy-policy-set-playstore" TargetMode="External"/><Relationship Id="rId91" Type="http://schemas.openxmlformats.org/officeDocument/2006/relationships/hyperlink" Target="https://stackoverflow.com/questions/59412711/how-to-set-made-for-children-in-youtube-api" TargetMode="External"/><Relationship Id="rId90" Type="http://schemas.openxmlformats.org/officeDocument/2006/relationships/hyperlink" Target="https://stackoverflow.com/questions/70751172/is-webrtc-too-privacy-invasive-to-use-for-video-chat-without-turn-servers" TargetMode="External"/><Relationship Id="rId93" Type="http://schemas.openxmlformats.org/officeDocument/2006/relationships/hyperlink" Target="https://stackoverflow.com/questions/72084234/security-pyscript" TargetMode="External"/><Relationship Id="rId92" Type="http://schemas.openxmlformats.org/officeDocument/2006/relationships/hyperlink" Target="https://stackoverflow.com/questions/71376354/ubuntu-20-04-what-are-the-security-risks-without-firewall" TargetMode="External"/><Relationship Id="rId15" Type="http://schemas.openxmlformats.org/officeDocument/2006/relationships/hyperlink" Target="https://stackoverflow.com/questions/49964012/privacy-policy-for-apps-that-do-not-collect-datas" TargetMode="External"/><Relationship Id="rId14" Type="http://schemas.openxmlformats.org/officeDocument/2006/relationships/hyperlink" Target="https://stackoverflow.com/questions/49113846/how-generous-are-privacy-related-permissions-on-android-and-ios" TargetMode="External"/><Relationship Id="rId17" Type="http://schemas.openxmlformats.org/officeDocument/2006/relationships/hyperlink" Target="https://stackoverflow.com/questions/50176941/cookies-suggestion-ideas-for-the-eu-general-data-protection-regulation-gdpr" TargetMode="External"/><Relationship Id="rId16" Type="http://schemas.openxmlformats.org/officeDocument/2006/relationships/hyperlink" Target="https://stackoverflow.com/questions/50053991/github-potential-security-vulnerability-error-for-hoek-node-module" TargetMode="External"/><Relationship Id="rId19" Type="http://schemas.openxmlformats.org/officeDocument/2006/relationships/hyperlink" Target="https://stackoverflow.com/questions/50407580/consent-for-sharing-data-with-a-third-party-gdpr" TargetMode="External"/><Relationship Id="rId18" Type="http://schemas.openxmlformats.org/officeDocument/2006/relationships/hyperlink" Target="https://stackoverflow.com/questions/50314236/is-an-app-that-only-use-localstorage-has-to-be-gdpr-compliance" TargetMode="External"/><Relationship Id="rId84" Type="http://schemas.openxmlformats.org/officeDocument/2006/relationships/hyperlink" Target="https://stackoverflow.com/questions/68657926/security-issue-with-vaadin-8-and-outdated-highcharts-library" TargetMode="External"/><Relationship Id="rId83" Type="http://schemas.openxmlformats.org/officeDocument/2006/relationships/hyperlink" Target="https://stackoverflow.com/questions/68137030/app-tracking-transparency-privacy-checkboxes-and-app-store-release-rejection" TargetMode="External"/><Relationship Id="rId86" Type="http://schemas.openxmlformats.org/officeDocument/2006/relationships/hyperlink" Target="https://stackoverflow.com/questions/69427955/are-there-any-security-risks-using-subjects-in-angular-this-way" TargetMode="External"/><Relationship Id="rId85" Type="http://schemas.openxmlformats.org/officeDocument/2006/relationships/hyperlink" Target="https://stackoverflow.com/questions/69314183/what-is-the-right-way-to-protect-the-social-security-number-in-a-web-page" TargetMode="External"/><Relationship Id="rId88" Type="http://schemas.openxmlformats.org/officeDocument/2006/relationships/hyperlink" Target="https://stackoverflow.com/questions/69694635/cookie-consent-logic-following-gdpr-guidelines" TargetMode="External"/><Relationship Id="rId87" Type="http://schemas.openxmlformats.org/officeDocument/2006/relationships/hyperlink" Target="https://stackoverflow.com/questions/69825587/security-of-a-tpm-chip-with-measured-boot" TargetMode="External"/><Relationship Id="rId89" Type="http://schemas.openxmlformats.org/officeDocument/2006/relationships/hyperlink" Target="https://stackoverflow.com/questions/70493899/privacy-policy-for-the-app-on-google-play-that-doesnt-collect-any-user-data" TargetMode="External"/><Relationship Id="rId80" Type="http://schemas.openxmlformats.org/officeDocument/2006/relationships/hyperlink" Target="https://stackoverflow.com/questions/65428721/does-using-heroku-impose-gdpr-requirements-on-my-app" TargetMode="External"/><Relationship Id="rId82" Type="http://schemas.openxmlformats.org/officeDocument/2006/relationships/hyperlink" Target="https://stackoverflow.com/questions/67378867/user-delegation-key-vs-account-key-security" TargetMode="External"/><Relationship Id="rId81" Type="http://schemas.openxmlformats.org/officeDocument/2006/relationships/hyperlink" Target="https://stackoverflow.com/questions/67113042/security-concerns-with-private-repos-in-github" TargetMode="External"/><Relationship Id="rId1" Type="http://schemas.openxmlformats.org/officeDocument/2006/relationships/hyperlink" Target="https://stackoverflow.com/questions/41466449/apple-rejected-my-app-5-1-1-legal-privacy-data-collection-and-storage" TargetMode="External"/><Relationship Id="rId2" Type="http://schemas.openxmlformats.org/officeDocument/2006/relationships/hyperlink" Target="https://stackoverflow.com/questions/42141408/how-i-can-add-privacy-policy-to-my-app-not-only-on-store-listing" TargetMode="External"/><Relationship Id="rId3" Type="http://schemas.openxmlformats.org/officeDocument/2006/relationships/hyperlink" Target="https://stackoverflow.com/questions/42504271/google-play-privacy-policy" TargetMode="External"/><Relationship Id="rId4" Type="http://schemas.openxmlformats.org/officeDocument/2006/relationships/hyperlink" Target="https://stackoverflow.com/questions/43317859/new-google-playstore-privacy-policy-requirements" TargetMode="External"/><Relationship Id="rId9" Type="http://schemas.openxmlformats.org/officeDocument/2006/relationships/hyperlink" Target="https://stackoverflow.com/questions/45788036/smart-contracts-confidentiality-and-privacy" TargetMode="External"/><Relationship Id="rId5" Type="http://schemas.openxmlformats.org/officeDocument/2006/relationships/hyperlink" Target="https://stackoverflow.com/questions/37479403/is-using-an-outdated-c-compiler-a-security-risk" TargetMode="External"/><Relationship Id="rId6" Type="http://schemas.openxmlformats.org/officeDocument/2006/relationships/hyperlink" Target="https://stackoverflow.com/questions/44616531/privacy-on-hyperledger-fabric-v1-0" TargetMode="External"/><Relationship Id="rId7" Type="http://schemas.openxmlformats.org/officeDocument/2006/relationships/hyperlink" Target="https://stackoverflow.com/questions/44614634/android-app-privacy-policy-issue/44614755" TargetMode="External"/><Relationship Id="rId8" Type="http://schemas.openxmlformats.org/officeDocument/2006/relationships/hyperlink" Target="https://stackoverflow.com/questions/45422449/how-can-i-make-firebase-analytics-coppa-compliant-using-unity" TargetMode="External"/><Relationship Id="rId73" Type="http://schemas.openxmlformats.org/officeDocument/2006/relationships/hyperlink" Target="https://stackoverflow.com/questions/64839578/simplest-privacy-policy" TargetMode="External"/><Relationship Id="rId72" Type="http://schemas.openxmlformats.org/officeDocument/2006/relationships/hyperlink" Target="https://stackoverflow.com/questions/63405889/admob-is-it-mandatory-to-use-the-new-gdpr-forms" TargetMode="External"/><Relationship Id="rId75" Type="http://schemas.openxmlformats.org/officeDocument/2006/relationships/hyperlink" Target="https://stackoverflow.com/questions/65616579/how-can-i-configure-intellij-to-not-be-a-security-problem" TargetMode="External"/><Relationship Id="rId74" Type="http://schemas.openxmlformats.org/officeDocument/2006/relationships/hyperlink" Target="https://stackoverflow.com/questions/64100144/gdpr-and-personal-data" TargetMode="External"/><Relationship Id="rId77" Type="http://schemas.openxmlformats.org/officeDocument/2006/relationships/hyperlink" Target="https://stackoverflow.com/questions/65372057/share-link-generation-security/65372827" TargetMode="External"/><Relationship Id="rId76" Type="http://schemas.openxmlformats.org/officeDocument/2006/relationships/hyperlink" Target="https://stackoverflow.com/questions/65641257/security-concern-using-nuxt-js-and-laravel-api" TargetMode="External"/><Relationship Id="rId79" Type="http://schemas.openxmlformats.org/officeDocument/2006/relationships/hyperlink" Target="https://stackoverflow.com/questions/66343512/how-to-generate-and-add-privacy-policy-on-google-play" TargetMode="External"/><Relationship Id="rId78" Type="http://schemas.openxmlformats.org/officeDocument/2006/relationships/hyperlink" Target="https://stackoverflow.com/questions/64933239/gatsbyjs-google-analytics-gdpr" TargetMode="External"/><Relationship Id="rId71" Type="http://schemas.openxmlformats.org/officeDocument/2006/relationships/hyperlink" Target="https://stackoverflow.com/questions/63808146/remove-firebase-analytics-data-after-13-months-for-gdpr-compliance" TargetMode="External"/><Relationship Id="rId70" Type="http://schemas.openxmlformats.org/officeDocument/2006/relationships/hyperlink" Target="https://stackoverflow.com/questions/63328935/how-do-i-comply-with-gdpr-on-a-website-using-cookies-and-local-storage" TargetMode="External"/><Relationship Id="rId62" Type="http://schemas.openxmlformats.org/officeDocument/2006/relationships/hyperlink" Target="https://stackoverflow.com/questions/58934277/how-to-make-my-android-app-california-consumer-privacy-act-compliance" TargetMode="External"/><Relationship Id="rId61" Type="http://schemas.openxmlformats.org/officeDocument/2006/relationships/hyperlink" Target="https://stackoverflow.com/questions/58506328/ccpa-detect-do-not-track-google-account-web-app-activity-off" TargetMode="External"/><Relationship Id="rId64" Type="http://schemas.openxmlformats.org/officeDocument/2006/relationships/hyperlink" Target="https://stackoverflow.com/questions/62204603/am-i-doing-handling-the-gdpr-privacy-alert-correctly-inside-my-code" TargetMode="External"/><Relationship Id="rId63" Type="http://schemas.openxmlformats.org/officeDocument/2006/relationships/hyperlink" Target="https://stackoverflow.com/questions/62771281/does-amazon-web-services-aws-support-gdpr" TargetMode="External"/><Relationship Id="rId66" Type="http://schemas.openxmlformats.org/officeDocument/2006/relationships/hyperlink" Target="https://stackoverflow.com/questions/62667655/data-privacy-rasa-nlu" TargetMode="External"/><Relationship Id="rId65" Type="http://schemas.openxmlformats.org/officeDocument/2006/relationships/hyperlink" Target="https://stackoverflow.com/questions/62315535/are-there-any-security-concerns-with-sharing-the-client-secrets-of-a-google-api" TargetMode="External"/><Relationship Id="rId68" Type="http://schemas.openxmlformats.org/officeDocument/2006/relationships/hyperlink" Target="https://stackoverflow.com/questions/62084565/is-amazon-chime-gdpr-compliant" TargetMode="External"/><Relationship Id="rId67" Type="http://schemas.openxmlformats.org/officeDocument/2006/relationships/hyperlink" Target="https://stackoverflow.com/questions/62765382/does-port-forwarding-pose-any-security-issues" TargetMode="External"/><Relationship Id="rId60" Type="http://schemas.openxmlformats.org/officeDocument/2006/relationships/hyperlink" Target="https://stackoverflow.com/questions/58991454/how-to-resolve-newly-appear-action-california-consumer-privacy-act-ccpa" TargetMode="External"/><Relationship Id="rId69" Type="http://schemas.openxmlformats.org/officeDocument/2006/relationships/hyperlink" Target="https://stackoverflow.com/questions/63067763/is-it-okay-to-use-flutter-for-hipaa-compliant-app" TargetMode="External"/><Relationship Id="rId51" Type="http://schemas.openxmlformats.org/officeDocument/2006/relationships/hyperlink" Target="https://stackoverflow.com/questions/58261125/privacy-of-data-using-plotly" TargetMode="External"/><Relationship Id="rId50" Type="http://schemas.openxmlformats.org/officeDocument/2006/relationships/hyperlink" Target="https://stackoverflow.com/questions/58208624/is-dialogflow-hipaa-compliant" TargetMode="External"/><Relationship Id="rId53" Type="http://schemas.openxmlformats.org/officeDocument/2006/relationships/hyperlink" Target="https://stackoverflow.com/questions/57715852/gtm-ga-and-anonymizing-or-not-via-checking-a-gdpr-cookie" TargetMode="External"/><Relationship Id="rId52" Type="http://schemas.openxmlformats.org/officeDocument/2006/relationships/hyperlink" Target="https://stackoverflow.com/questions/58284892/vimeo-api-privacy-which-settings-allow-video-to-be-visible-from-a-mobile-app" TargetMode="External"/><Relationship Id="rId55" Type="http://schemas.openxmlformats.org/officeDocument/2006/relationships/hyperlink" Target="https://stackoverflow.com/questions/58922961/swift-ios-admob-how-to-determine-if-the-user-is-a-california-state-resident-to" TargetMode="External"/><Relationship Id="rId54" Type="http://schemas.openxmlformats.org/officeDocument/2006/relationships/hyperlink" Target="https://stackoverflow.com/questions/58393785/gdpr-and-sharepoint-user-lookups" TargetMode="External"/><Relationship Id="rId57" Type="http://schemas.openxmlformats.org/officeDocument/2006/relationships/hyperlink" Target="https://stackoverflow.com/questions/59340274/https-connection-gives-privacy-error-in-browser-caddy-server" TargetMode="External"/><Relationship Id="rId56" Type="http://schemas.openxmlformats.org/officeDocument/2006/relationships/hyperlink" Target="https://stackoverflow.com/questions/59371612/ccpa-how-to-detect-the-californian-users-concerned-by-the-ccpa" TargetMode="External"/><Relationship Id="rId59" Type="http://schemas.openxmlformats.org/officeDocument/2006/relationships/hyperlink" Target="https://stackoverflow.com/questions/70586997/why-do-we-have-to-fix-security-vulnerabilities-on-the-test-scope-dependencies" TargetMode="External"/><Relationship Id="rId58" Type="http://schemas.openxmlformats.org/officeDocument/2006/relationships/hyperlink" Target="https://stackoverflow.com/questions/59490612/gdpr-consent-screen-and-codin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stackoverflow.com/questions/54549807/can-i-trust-react-devtools-not-to-breach-my-privacy" TargetMode="External"/><Relationship Id="rId42" Type="http://schemas.openxmlformats.org/officeDocument/2006/relationships/hyperlink" Target="https://stackoverflow.com/questions/55269652/how-should-a-web-application-ensure-security-when-serving-confidential-media-fil" TargetMode="External"/><Relationship Id="rId41" Type="http://schemas.openxmlformats.org/officeDocument/2006/relationships/hyperlink" Target="https://stackoverflow.com/questions/54610253/what-does-google-play-do-with-the-privacy-policy-link-i-provide-it-with" TargetMode="External"/><Relationship Id="rId44" Type="http://schemas.openxmlformats.org/officeDocument/2006/relationships/hyperlink" Target="https://stackoverflow.com/questions/55828904/how-to-start-an-asp-net-cookie-session-programmatically-only" TargetMode="External"/><Relationship Id="rId43" Type="http://schemas.openxmlformats.org/officeDocument/2006/relationships/hyperlink" Target="https://stackoverflow.com/questions/55856386/it-is-ok-to-store-real-data-in-laravel-seeder-class/55857241" TargetMode="External"/><Relationship Id="rId46" Type="http://schemas.openxmlformats.org/officeDocument/2006/relationships/hyperlink" Target="https://stackoverflow.com/questions/55022181/codeigniter-ci-session-cookie-gdpr-problem" TargetMode="External"/><Relationship Id="rId45" Type="http://schemas.openxmlformats.org/officeDocument/2006/relationships/hyperlink" Target="http://asp.net/" TargetMode="External"/><Relationship Id="rId104" Type="http://schemas.openxmlformats.org/officeDocument/2006/relationships/drawing" Target="../drawings/drawing3.xml"/><Relationship Id="rId48" Type="http://schemas.openxmlformats.org/officeDocument/2006/relationships/hyperlink" Target="https://stackoverflow.com/questions/56386307/loading-of-a-resource-blocked-by-content-security-policy" TargetMode="External"/><Relationship Id="rId47" Type="http://schemas.openxmlformats.org/officeDocument/2006/relationships/hyperlink" Target="https://stackoverflow.com/questions/50486708/how-to-add-gdpr-consent-dialog-in-app-and-gdpr-related-confusions" TargetMode="External"/><Relationship Id="rId49" Type="http://schemas.openxmlformats.org/officeDocument/2006/relationships/hyperlink" Target="https://stackoverflow.com/questions/56658096/personal-github-account-linked-to-employer-question-about-privacy" TargetMode="External"/><Relationship Id="rId103" Type="http://schemas.openxmlformats.org/officeDocument/2006/relationships/hyperlink" Target="https://stackoverflow.com/questions/73360533/corebluetooth-ios-pairing-security-issues" TargetMode="External"/><Relationship Id="rId102" Type="http://schemas.openxmlformats.org/officeDocument/2006/relationships/hyperlink" Target="https://stackoverflow.com/questions/73243695/aws-networking-security-group-ingress-question" TargetMode="External"/><Relationship Id="rId101" Type="http://schemas.openxmlformats.org/officeDocument/2006/relationships/hyperlink" Target="https://stackoverflow.com/questions/71029698/how-design-api-urls-to-comply-with-gdpr-and-owasp-and-avoid-personal-identifiabl" TargetMode="External"/><Relationship Id="rId100" Type="http://schemas.openxmlformats.org/officeDocument/2006/relationships/hyperlink" Target="https://stackoverflow.com/questions/73588684/gtag-why-does-google-analytics-collects-data-even-if-not-granted" TargetMode="External"/><Relationship Id="rId31" Type="http://schemas.openxmlformats.org/officeDocument/2006/relationships/hyperlink" Target="https://stackoverflow.com/questions/52600450/how-would-gdpr-apply-if-my-app-doesnt-store-anything-from-users" TargetMode="External"/><Relationship Id="rId30" Type="http://schemas.openxmlformats.org/officeDocument/2006/relationships/hyperlink" Target="https://stackoverflow.com/questions/6613429/how-to-ensure-that-builder-pattern-is-completed" TargetMode="External"/><Relationship Id="rId33" Type="http://schemas.openxmlformats.org/officeDocument/2006/relationships/hyperlink" Target="https://stackoverflow.com/questions/51384538/facebook-social-plugins-gdpr" TargetMode="External"/><Relationship Id="rId32" Type="http://schemas.openxmlformats.org/officeDocument/2006/relationships/hyperlink" Target="https://stackoverflow.com/questions/54203764/content-security-policy-csp-header-onto-each-file-or-only-the-actual-html-pag" TargetMode="External"/><Relationship Id="rId35" Type="http://schemas.openxmlformats.org/officeDocument/2006/relationships/hyperlink" Target="https://stackoverflow.com/questions/396164/exposing-database-ids-security-risk" TargetMode="External"/><Relationship Id="rId34" Type="http://schemas.openxmlformats.org/officeDocument/2006/relationships/hyperlink" Target="https://stackoverflow.com/questions/53307857/how-to-store-the-username-in-database-under-gdpr" TargetMode="External"/><Relationship Id="rId37" Type="http://schemas.openxmlformats.org/officeDocument/2006/relationships/hyperlink" Target="http://whois.icann.org/" TargetMode="External"/><Relationship Id="rId36" Type="http://schemas.openxmlformats.org/officeDocument/2006/relationships/hyperlink" Target="https://stackoverflow.com/questions/54266431/whats-the-meaning-of-redacted-for-privacy" TargetMode="External"/><Relationship Id="rId39" Type="http://schemas.openxmlformats.org/officeDocument/2006/relationships/hyperlink" Target="https://stackoverflow.com/questions/54364758/gdpr-on-contact-form-where-im-not-storing-any-data" TargetMode="External"/><Relationship Id="rId38" Type="http://schemas.openxmlformats.org/officeDocument/2006/relationships/hyperlink" Target="https://stackoverflow.com/questions/54212217/mobileapps-security-issue" TargetMode="External"/><Relationship Id="rId20" Type="http://schemas.openxmlformats.org/officeDocument/2006/relationships/hyperlink" Target="https://stackoverflow.com/questions/50407580/consent-for-sharing-data-with-a-third-party-gdpr" TargetMode="External"/><Relationship Id="rId22" Type="http://schemas.openxmlformats.org/officeDocument/2006/relationships/hyperlink" Target="https://stackoverflow.com/questions/71608141/how-do-cookie-consent-banners-work-on-the-background-can-a-website-that-sets-3r/71716524" TargetMode="External"/><Relationship Id="rId21" Type="http://schemas.openxmlformats.org/officeDocument/2006/relationships/hyperlink" Target="https://stackoverflow.com/questions/50467257/general-user-security" TargetMode="External"/><Relationship Id="rId24" Type="http://schemas.openxmlformats.org/officeDocument/2006/relationships/hyperlink" Target="https://stackoverflow.com/questions/50392242/how-anonymize-google-analytics-for-ios-for-gdpr-rgpd-purpose/65405440" TargetMode="External"/><Relationship Id="rId23" Type="http://schemas.openxmlformats.org/officeDocument/2006/relationships/hyperlink" Target="https://stackoverflow.com/questions/50114923/mailchimp-api-gdpr-fields" TargetMode="External"/><Relationship Id="rId26" Type="http://schemas.openxmlformats.org/officeDocument/2006/relationships/hyperlink" Target="https://stackoverflow.com/questions/50168862/general-data-protection-regulation-gdpr-heroku" TargetMode="External"/><Relationship Id="rId25" Type="http://schemas.openxmlformats.org/officeDocument/2006/relationships/hyperlink" Target="https://stackoverflow.com/questions/50358006/how-to-test-gdpr-if-im-not-in-europe" TargetMode="External"/><Relationship Id="rId28" Type="http://schemas.openxmlformats.org/officeDocument/2006/relationships/hyperlink" Target="https://stackoverflow.com/questions/51909384/simple-privacy-oriented-website-metrics" TargetMode="External"/><Relationship Id="rId27" Type="http://schemas.openxmlformats.org/officeDocument/2006/relationships/hyperlink" Target="https://stackoverflow.com/questions/51626811/what-are-the-technical-differences-between-elasticsearch-apache-metron-and-apa" TargetMode="External"/><Relationship Id="rId29" Type="http://schemas.openxmlformats.org/officeDocument/2006/relationships/hyperlink" Target="https://stackoverflow.com/questions/51977007/security-of-post-request" TargetMode="External"/><Relationship Id="rId95" Type="http://schemas.openxmlformats.org/officeDocument/2006/relationships/hyperlink" Target="https://stackoverflow.com/questions/71376354/ubuntu-20-04-what-are-the-security-risks-without-firewall" TargetMode="External"/><Relationship Id="rId94" Type="http://schemas.openxmlformats.org/officeDocument/2006/relationships/hyperlink" Target="https://stackoverflow.com/questions/59412711/how-to-set-made-for-children-in-youtube-api" TargetMode="External"/><Relationship Id="rId97" Type="http://schemas.openxmlformats.org/officeDocument/2006/relationships/hyperlink" Target="https://stackoverflow.com/questions/72324359/next-js-security-of-directory-structure-and-json-secrets" TargetMode="External"/><Relationship Id="rId96" Type="http://schemas.openxmlformats.org/officeDocument/2006/relationships/hyperlink" Target="https://stackoverflow.com/questions/72084234/security-pyscript" TargetMode="External"/><Relationship Id="rId11" Type="http://schemas.openxmlformats.org/officeDocument/2006/relationships/hyperlink" Target="https://stackoverflow.com/questions/46137909/what-are-the-best-practices-for-applying-security-on-full-text-search-results" TargetMode="External"/><Relationship Id="rId99" Type="http://schemas.openxmlformats.org/officeDocument/2006/relationships/hyperlink" Target="https://stackoverflow.com/questions/73215908/is-it-a-violation-of-google-play-policies-to-forward-the-user-to-a-book-sale-pag" TargetMode="External"/><Relationship Id="rId10" Type="http://schemas.openxmlformats.org/officeDocument/2006/relationships/hyperlink" Target="https://stackoverflow.com/questions/45788036/smart-contracts-confidentiality-and-privacy" TargetMode="External"/><Relationship Id="rId98" Type="http://schemas.openxmlformats.org/officeDocument/2006/relationships/hyperlink" Target="https://stackoverflow.com/questions/72351184/application-authentication-security-using-browser-cookies" TargetMode="External"/><Relationship Id="rId13" Type="http://schemas.openxmlformats.org/officeDocument/2006/relationships/hyperlink" Target="https://stackoverflow.com/questions/46706540/showing-apk-are-required-to-have-a-privacy-policy-set-playstore" TargetMode="External"/><Relationship Id="rId12" Type="http://schemas.openxmlformats.org/officeDocument/2006/relationships/hyperlink" Target="https://stackoverflow.com/questions/45031444/gdpr-compliance" TargetMode="External"/><Relationship Id="rId91" Type="http://schemas.openxmlformats.org/officeDocument/2006/relationships/hyperlink" Target="https://stackoverflow.com/questions/69694635/cookie-consent-logic-following-gdpr-guidelines" TargetMode="External"/><Relationship Id="rId90" Type="http://schemas.openxmlformats.org/officeDocument/2006/relationships/hyperlink" Target="https://stackoverflow.com/questions/69825587/security-of-a-tpm-chip-with-measured-boot" TargetMode="External"/><Relationship Id="rId93" Type="http://schemas.openxmlformats.org/officeDocument/2006/relationships/hyperlink" Target="https://stackoverflow.com/questions/70751172/is-webrtc-too-privacy-invasive-to-use-for-video-chat-without-turn-servers" TargetMode="External"/><Relationship Id="rId92" Type="http://schemas.openxmlformats.org/officeDocument/2006/relationships/hyperlink" Target="https://stackoverflow.com/questions/70493899/privacy-policy-for-the-app-on-google-play-that-doesnt-collect-any-user-data" TargetMode="External"/><Relationship Id="rId15" Type="http://schemas.openxmlformats.org/officeDocument/2006/relationships/hyperlink" Target="https://stackoverflow.com/questions/49113846/how-generous-are-privacy-related-permissions-on-android-and-ios" TargetMode="External"/><Relationship Id="rId14" Type="http://schemas.openxmlformats.org/officeDocument/2006/relationships/hyperlink" Target="https://stackoverflow.com/questions/48292054/what-is-ssl-security-policy-for-elb" TargetMode="External"/><Relationship Id="rId17" Type="http://schemas.openxmlformats.org/officeDocument/2006/relationships/hyperlink" Target="https://stackoverflow.com/questions/50053991/github-potential-security-vulnerability-error-for-hoek-node-module" TargetMode="External"/><Relationship Id="rId16" Type="http://schemas.openxmlformats.org/officeDocument/2006/relationships/hyperlink" Target="https://stackoverflow.com/questions/49964012/privacy-policy-for-apps-that-do-not-collect-datas" TargetMode="External"/><Relationship Id="rId19" Type="http://schemas.openxmlformats.org/officeDocument/2006/relationships/hyperlink" Target="https://stackoverflow.com/questions/50314236/is-an-app-that-only-use-localstorage-has-to-be-gdpr-compliance" TargetMode="External"/><Relationship Id="rId18" Type="http://schemas.openxmlformats.org/officeDocument/2006/relationships/hyperlink" Target="https://stackoverflow.com/questions/50176941/cookies-suggestion-ideas-for-the-eu-general-data-protection-regulation-gdpr" TargetMode="External"/><Relationship Id="rId84" Type="http://schemas.openxmlformats.org/officeDocument/2006/relationships/hyperlink" Target="https://stackoverflow.com/questions/67378867/user-delegation-key-vs-account-key-security" TargetMode="External"/><Relationship Id="rId83" Type="http://schemas.openxmlformats.org/officeDocument/2006/relationships/hyperlink" Target="https://stackoverflow.com/questions/67113042/security-concerns-with-private-repos-in-github" TargetMode="External"/><Relationship Id="rId86" Type="http://schemas.openxmlformats.org/officeDocument/2006/relationships/hyperlink" Target="https://stackoverflow.com/questions/68657926/security-issue-with-vaadin-8-and-outdated-highcharts-library" TargetMode="External"/><Relationship Id="rId85" Type="http://schemas.openxmlformats.org/officeDocument/2006/relationships/hyperlink" Target="https://stackoverflow.com/questions/68137030/app-tracking-transparency-privacy-checkboxes-and-app-store-release-rejection" TargetMode="External"/><Relationship Id="rId88" Type="http://schemas.openxmlformats.org/officeDocument/2006/relationships/hyperlink" Target="http://asp.net/" TargetMode="External"/><Relationship Id="rId87" Type="http://schemas.openxmlformats.org/officeDocument/2006/relationships/hyperlink" Target="https://stackoverflow.com/questions/69314183/what-is-the-right-way-to-protect-the-social-security-number-in-a-web-page" TargetMode="External"/><Relationship Id="rId89" Type="http://schemas.openxmlformats.org/officeDocument/2006/relationships/hyperlink" Target="https://stackoverflow.com/questions/69427955/are-there-any-security-risks-using-subjects-in-angular-this-way" TargetMode="External"/><Relationship Id="rId80" Type="http://schemas.openxmlformats.org/officeDocument/2006/relationships/hyperlink" Target="https://stackoverflow.com/questions/64933239/gatsbyjs-google-analytics-gdpr" TargetMode="External"/><Relationship Id="rId82" Type="http://schemas.openxmlformats.org/officeDocument/2006/relationships/hyperlink" Target="https://stackoverflow.com/questions/65428721/does-using-heroku-impose-gdpr-requirements-on-my-app" TargetMode="External"/><Relationship Id="rId81" Type="http://schemas.openxmlformats.org/officeDocument/2006/relationships/hyperlink" Target="https://stackoverflow.com/questions/66343512/how-to-generate-and-add-privacy-policy-on-google-play" TargetMode="External"/><Relationship Id="rId1" Type="http://schemas.openxmlformats.org/officeDocument/2006/relationships/hyperlink" Target="https://stackoverflow.com/questions/41466449/apple-rejected-my-app-5-1-1-legal-privacy-data-collection-and-storage" TargetMode="External"/><Relationship Id="rId2" Type="http://schemas.openxmlformats.org/officeDocument/2006/relationships/hyperlink" Target="https://stackoverflow.com/questions/42141408/how-i-can-add-privacy-policy-to-my-app-not-only-on-store-listing" TargetMode="External"/><Relationship Id="rId3" Type="http://schemas.openxmlformats.org/officeDocument/2006/relationships/hyperlink" Target="https://stackoverflow.com/questions/42504271/google-play-privacy-policy" TargetMode="External"/><Relationship Id="rId4" Type="http://schemas.openxmlformats.org/officeDocument/2006/relationships/hyperlink" Target="https://stackoverflow.com/questions/43317859/new-google-playstore-privacy-policy-requirements" TargetMode="External"/><Relationship Id="rId9" Type="http://schemas.openxmlformats.org/officeDocument/2006/relationships/hyperlink" Target="http://whois.icann.org/" TargetMode="External"/><Relationship Id="rId5" Type="http://schemas.openxmlformats.org/officeDocument/2006/relationships/hyperlink" Target="https://stackoverflow.com/questions/37479403/is-using-an-outdated-c-compiler-a-security-risk" TargetMode="External"/><Relationship Id="rId6" Type="http://schemas.openxmlformats.org/officeDocument/2006/relationships/hyperlink" Target="https://stackoverflow.com/questions/44616531/privacy-on-hyperledger-fabric-v1-0" TargetMode="External"/><Relationship Id="rId7" Type="http://schemas.openxmlformats.org/officeDocument/2006/relationships/hyperlink" Target="https://stackoverflow.com/questions/44614634/android-app-privacy-policy-issue/44614755" TargetMode="External"/><Relationship Id="rId8" Type="http://schemas.openxmlformats.org/officeDocument/2006/relationships/hyperlink" Target="https://stackoverflow.com/questions/45422449/how-can-i-make-firebase-analytics-coppa-compliant-using-unity" TargetMode="External"/><Relationship Id="rId73" Type="http://schemas.openxmlformats.org/officeDocument/2006/relationships/hyperlink" Target="https://stackoverflow.com/questions/63808146/remove-firebase-analytics-data-after-13-months-for-gdpr-compliance" TargetMode="External"/><Relationship Id="rId72" Type="http://schemas.openxmlformats.org/officeDocument/2006/relationships/hyperlink" Target="https://stackoverflow.com/questions/63328935/how-do-i-comply-with-gdpr-on-a-website-using-cookies-and-local-storage" TargetMode="External"/><Relationship Id="rId75" Type="http://schemas.openxmlformats.org/officeDocument/2006/relationships/hyperlink" Target="https://stackoverflow.com/questions/64839578/simplest-privacy-policy" TargetMode="External"/><Relationship Id="rId74" Type="http://schemas.openxmlformats.org/officeDocument/2006/relationships/hyperlink" Target="https://stackoverflow.com/questions/63405889/admob-is-it-mandatory-to-use-the-new-gdpr-forms" TargetMode="External"/><Relationship Id="rId77" Type="http://schemas.openxmlformats.org/officeDocument/2006/relationships/hyperlink" Target="https://stackoverflow.com/questions/65616579/how-can-i-configure-intellij-to-not-be-a-security-problem" TargetMode="External"/><Relationship Id="rId76" Type="http://schemas.openxmlformats.org/officeDocument/2006/relationships/hyperlink" Target="https://stackoverflow.com/questions/64100144/gdpr-and-personal-data" TargetMode="External"/><Relationship Id="rId79" Type="http://schemas.openxmlformats.org/officeDocument/2006/relationships/hyperlink" Target="https://stackoverflow.com/questions/65372057/share-link-generation-security/65372827" TargetMode="External"/><Relationship Id="rId78" Type="http://schemas.openxmlformats.org/officeDocument/2006/relationships/hyperlink" Target="https://stackoverflow.com/questions/65641257/security-concern-using-nuxt-js-and-laravel-api" TargetMode="External"/><Relationship Id="rId71" Type="http://schemas.openxmlformats.org/officeDocument/2006/relationships/hyperlink" Target="https://stackoverflow.com/questions/63067763/is-it-okay-to-use-flutter-for-hipaa-compliant-app" TargetMode="External"/><Relationship Id="rId70" Type="http://schemas.openxmlformats.org/officeDocument/2006/relationships/hyperlink" Target="https://stackoverflow.com/questions/62084565/is-amazon-chime-gdpr-compliant" TargetMode="External"/><Relationship Id="rId62" Type="http://schemas.openxmlformats.org/officeDocument/2006/relationships/hyperlink" Target="https://stackoverflow.com/questions/58506328/ccpa-detect-do-not-track-google-account-web-app-activity-off" TargetMode="External"/><Relationship Id="rId61" Type="http://schemas.openxmlformats.org/officeDocument/2006/relationships/hyperlink" Target="https://stackoverflow.com/questions/70586997/why-do-we-have-to-fix-security-vulnerabilities-on-the-test-scope-dependencies" TargetMode="External"/><Relationship Id="rId64" Type="http://schemas.openxmlformats.org/officeDocument/2006/relationships/hyperlink" Target="https://stackoverflow.com/questions/58934277/how-to-make-my-android-app-california-consumer-privacy-act-compliance" TargetMode="External"/><Relationship Id="rId63" Type="http://schemas.openxmlformats.org/officeDocument/2006/relationships/hyperlink" Target="https://stackoverflow.com/questions/58991454/how-to-resolve-newly-appear-action-california-consumer-privacy-act-ccpa" TargetMode="External"/><Relationship Id="rId66" Type="http://schemas.openxmlformats.org/officeDocument/2006/relationships/hyperlink" Target="https://stackoverflow.com/questions/62204603/am-i-doing-handling-the-gdpr-privacy-alert-correctly-inside-my-code" TargetMode="External"/><Relationship Id="rId65" Type="http://schemas.openxmlformats.org/officeDocument/2006/relationships/hyperlink" Target="https://stackoverflow.com/questions/62771281/does-amazon-web-services-aws-support-gdpr" TargetMode="External"/><Relationship Id="rId68" Type="http://schemas.openxmlformats.org/officeDocument/2006/relationships/hyperlink" Target="https://stackoverflow.com/questions/62667655/data-privacy-rasa-nlu" TargetMode="External"/><Relationship Id="rId67" Type="http://schemas.openxmlformats.org/officeDocument/2006/relationships/hyperlink" Target="https://stackoverflow.com/questions/62315535/are-there-any-security-concerns-with-sharing-the-client-secrets-of-a-google-api" TargetMode="External"/><Relationship Id="rId60" Type="http://schemas.openxmlformats.org/officeDocument/2006/relationships/hyperlink" Target="https://stackoverflow.com/questions/59490612/gdpr-consent-screen-and-coding" TargetMode="External"/><Relationship Id="rId69" Type="http://schemas.openxmlformats.org/officeDocument/2006/relationships/hyperlink" Target="https://stackoverflow.com/questions/62765382/does-port-forwarding-pose-any-security-issues" TargetMode="External"/><Relationship Id="rId51" Type="http://schemas.openxmlformats.org/officeDocument/2006/relationships/hyperlink" Target="https://stackoverflow.com/questions/57531798/does-using-win32com-library-carry-over-privacy-problems" TargetMode="External"/><Relationship Id="rId50" Type="http://schemas.openxmlformats.org/officeDocument/2006/relationships/hyperlink" Target="https://stackoverflow.com/questions/56606092/do-you-need-a-privacy-policy-and-terms-conditions-for-your-android-app/56606152" TargetMode="External"/><Relationship Id="rId53" Type="http://schemas.openxmlformats.org/officeDocument/2006/relationships/hyperlink" Target="https://stackoverflow.com/questions/58261125/privacy-of-data-using-plotly" TargetMode="External"/><Relationship Id="rId52" Type="http://schemas.openxmlformats.org/officeDocument/2006/relationships/hyperlink" Target="https://stackoverflow.com/questions/58208624/is-dialogflow-hipaa-compliant" TargetMode="External"/><Relationship Id="rId55" Type="http://schemas.openxmlformats.org/officeDocument/2006/relationships/hyperlink" Target="https://stackoverflow.com/questions/57715852/gtm-ga-and-anonymizing-or-not-via-checking-a-gdpr-cookie" TargetMode="External"/><Relationship Id="rId54" Type="http://schemas.openxmlformats.org/officeDocument/2006/relationships/hyperlink" Target="https://stackoverflow.com/questions/58284892/vimeo-api-privacy-which-settings-allow-video-to-be-visible-from-a-mobile-app" TargetMode="External"/><Relationship Id="rId57" Type="http://schemas.openxmlformats.org/officeDocument/2006/relationships/hyperlink" Target="https://stackoverflow.com/questions/58922961/swift-ios-admob-how-to-determine-if-the-user-is-a-california-state-resident-to" TargetMode="External"/><Relationship Id="rId56" Type="http://schemas.openxmlformats.org/officeDocument/2006/relationships/hyperlink" Target="https://stackoverflow.com/questions/58393785/gdpr-and-sharepoint-user-lookups" TargetMode="External"/><Relationship Id="rId59" Type="http://schemas.openxmlformats.org/officeDocument/2006/relationships/hyperlink" Target="https://stackoverflow.com/questions/59340274/https-connection-gives-privacy-error-in-browser-caddy-server" TargetMode="External"/><Relationship Id="rId58" Type="http://schemas.openxmlformats.org/officeDocument/2006/relationships/hyperlink" Target="https://stackoverflow.com/questions/59371612/ccpa-how-to-detect-the-californian-users-concerned-by-the-ccp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stackoverflow.com/questions/65641257/security-concern-using-nuxt-js-and-laravel-api" TargetMode="External"/><Relationship Id="rId42" Type="http://schemas.openxmlformats.org/officeDocument/2006/relationships/hyperlink" Target="https://stackoverflow.com/questions/62765382/does-port-forwarding-pose-any-security-issues" TargetMode="External"/><Relationship Id="rId41" Type="http://schemas.openxmlformats.org/officeDocument/2006/relationships/hyperlink" Target="https://stackoverflow.com/questions/65616579/how-can-i-configure-intellij-to-not-be-a-security-problem" TargetMode="External"/><Relationship Id="rId44" Type="http://schemas.openxmlformats.org/officeDocument/2006/relationships/hyperlink" Target="https://stackoverflow.com/questions/46137909/what-are-the-best-practices-for-applying-security-on-full-text-search-results" TargetMode="External"/><Relationship Id="rId43" Type="http://schemas.openxmlformats.org/officeDocument/2006/relationships/hyperlink" Target="https://stackoverflow.com/questions/62315535/are-there-any-security-concerns-with-sharing-the-client-secrets-of-a-google-api" TargetMode="External"/><Relationship Id="rId46" Type="http://schemas.openxmlformats.org/officeDocument/2006/relationships/hyperlink" Target="https://stackoverflow.com/questions/54212217/mobileapps-security-issue" TargetMode="External"/><Relationship Id="rId45" Type="http://schemas.openxmlformats.org/officeDocument/2006/relationships/hyperlink" Target="https://stackoverflow.com/questions/55269652/how-should-a-web-application-ensure-security-when-serving-confidential-media-fil" TargetMode="External"/><Relationship Id="rId48" Type="http://schemas.openxmlformats.org/officeDocument/2006/relationships/hyperlink" Target="https://stackoverflow.com/questions/51626811/what-are-the-technical-differences-between-elasticsearch-apache-metron-and-apa" TargetMode="External"/><Relationship Id="rId47" Type="http://schemas.openxmlformats.org/officeDocument/2006/relationships/hyperlink" Target="https://stackoverflow.com/questions/51977007/security-of-post-request" TargetMode="External"/><Relationship Id="rId49" Type="http://schemas.openxmlformats.org/officeDocument/2006/relationships/hyperlink" Target="https://stackoverflow.com/questions/50467257/general-user-security" TargetMode="External"/><Relationship Id="rId31" Type="http://schemas.openxmlformats.org/officeDocument/2006/relationships/hyperlink" Target="https://stackoverflow.com/questions/72351184/application-authentication-security-using-browser-cookies" TargetMode="External"/><Relationship Id="rId30" Type="http://schemas.openxmlformats.org/officeDocument/2006/relationships/hyperlink" Target="https://stackoverflow.com/questions/56386307/loading-of-a-resource-blocked-by-content-security-policy" TargetMode="External"/><Relationship Id="rId33" Type="http://schemas.openxmlformats.org/officeDocument/2006/relationships/hyperlink" Target="https://stackoverflow.com/questions/70586997/why-do-we-have-to-fix-security-vulnerabilities-on-the-test-scope-dependencies" TargetMode="External"/><Relationship Id="rId32" Type="http://schemas.openxmlformats.org/officeDocument/2006/relationships/hyperlink" Target="https://stackoverflow.com/questions/72324359/next-js-security-of-directory-structure-and-json-secrets" TargetMode="External"/><Relationship Id="rId35" Type="http://schemas.openxmlformats.org/officeDocument/2006/relationships/hyperlink" Target="https://stackoverflow.com/questions/69427955/are-there-any-security-risks-using-subjects-in-angular-this-way" TargetMode="External"/><Relationship Id="rId34" Type="http://schemas.openxmlformats.org/officeDocument/2006/relationships/hyperlink" Target="https://stackoverflow.com/questions/69825587/security-of-a-tpm-chip-with-measured-boot" TargetMode="External"/><Relationship Id="rId37" Type="http://schemas.openxmlformats.org/officeDocument/2006/relationships/hyperlink" Target="https://stackoverflow.com/questions/68657926/security-issue-with-vaadin-8-and-outdated-highcharts-library" TargetMode="External"/><Relationship Id="rId36" Type="http://schemas.openxmlformats.org/officeDocument/2006/relationships/hyperlink" Target="https://stackoverflow.com/questions/69314183/what-is-the-right-way-to-protect-the-social-security-number-in-a-web-page" TargetMode="External"/><Relationship Id="rId39" Type="http://schemas.openxmlformats.org/officeDocument/2006/relationships/hyperlink" Target="https://stackoverflow.com/questions/67113042/security-concerns-with-private-repos-in-github" TargetMode="External"/><Relationship Id="rId38" Type="http://schemas.openxmlformats.org/officeDocument/2006/relationships/hyperlink" Target="https://stackoverflow.com/questions/67378867/user-delegation-key-vs-account-key-security" TargetMode="External"/><Relationship Id="rId20" Type="http://schemas.openxmlformats.org/officeDocument/2006/relationships/hyperlink" Target="https://stackoverflow.com/questions/54549807/can-i-trust-react-devtools-not-to-breach-my-privacy" TargetMode="External"/><Relationship Id="rId22" Type="http://schemas.openxmlformats.org/officeDocument/2006/relationships/hyperlink" Target="https://stackoverflow.com/questions/396164/exposing-database-ids-security-risk" TargetMode="External"/><Relationship Id="rId21" Type="http://schemas.openxmlformats.org/officeDocument/2006/relationships/hyperlink" Target="https://stackoverflow.com/questions/45422449/how-can-i-make-firebase-analytics-coppa-compliant-using-unity" TargetMode="External"/><Relationship Id="rId24" Type="http://schemas.openxmlformats.org/officeDocument/2006/relationships/hyperlink" Target="https://stackoverflow.com/questions/54203764/content-security-policy-csp-header-onto-each-file-or-only-the-actual-html-pag" TargetMode="External"/><Relationship Id="rId23" Type="http://schemas.openxmlformats.org/officeDocument/2006/relationships/hyperlink" Target="https://stackoverflow.com/questions/37479403/is-using-an-outdated-c-compiler-a-security-risk" TargetMode="External"/><Relationship Id="rId26" Type="http://schemas.openxmlformats.org/officeDocument/2006/relationships/hyperlink" Target="https://stackoverflow.com/questions/73360533/corebluetooth-ios-pairing-security-issues" TargetMode="External"/><Relationship Id="rId25" Type="http://schemas.openxmlformats.org/officeDocument/2006/relationships/hyperlink" Target="https://stackoverflow.com/questions/50053991/github-potential-security-vulnerability-error-for-hoek-node-module" TargetMode="External"/><Relationship Id="rId28" Type="http://schemas.openxmlformats.org/officeDocument/2006/relationships/hyperlink" Target="https://stackoverflow.com/questions/72084234/security-pyscript" TargetMode="External"/><Relationship Id="rId27" Type="http://schemas.openxmlformats.org/officeDocument/2006/relationships/hyperlink" Target="https://stackoverflow.com/questions/73243695/aws-networking-security-group-ingress-question" TargetMode="External"/><Relationship Id="rId29" Type="http://schemas.openxmlformats.org/officeDocument/2006/relationships/hyperlink" Target="https://stackoverflow.com/questions/71376354/ubuntu-20-04-what-are-the-security-risks-without-firewall" TargetMode="External"/><Relationship Id="rId11" Type="http://schemas.openxmlformats.org/officeDocument/2006/relationships/hyperlink" Target="https://stackoverflow.com/questions/58922961/swift-ios-admob-how-to-determine-if-the-user-is-a-california-state-resident-to" TargetMode="External"/><Relationship Id="rId10" Type="http://schemas.openxmlformats.org/officeDocument/2006/relationships/hyperlink" Target="https://stackoverflow.com/questions/63328935/how-do-i-comply-with-gdpr-on-a-website-using-cookies-and-local-storage" TargetMode="External"/><Relationship Id="rId13" Type="http://schemas.openxmlformats.org/officeDocument/2006/relationships/hyperlink" Target="https://stackoverflow.com/questions/42141408/how-i-can-add-privacy-policy-to-my-app-not-only-on-store-listing" TargetMode="External"/><Relationship Id="rId12" Type="http://schemas.openxmlformats.org/officeDocument/2006/relationships/hyperlink" Target="https://stackoverflow.com/questions/49964012/privacy-policy-for-apps-that-do-not-collect-datas" TargetMode="External"/><Relationship Id="rId15" Type="http://schemas.openxmlformats.org/officeDocument/2006/relationships/hyperlink" Target="https://stackoverflow.com/questions/51501578/how-to-correctly-and-safely-dispose-of-singletons-instances-registered-in-the-co" TargetMode="External"/><Relationship Id="rId14" Type="http://schemas.openxmlformats.org/officeDocument/2006/relationships/hyperlink" Target="https://stackoverflow.com/questions/46706540/showing-apk-are-required-to-have-a-privacy-policy-set-playstore" TargetMode="External"/><Relationship Id="rId17" Type="http://schemas.openxmlformats.org/officeDocument/2006/relationships/hyperlink" Target="https://stackoverflow.com/questions/58284892/vimeo-api-privacy-which-settings-allow-video-to-be-visible-from-a-mobile-app" TargetMode="External"/><Relationship Id="rId16" Type="http://schemas.openxmlformats.org/officeDocument/2006/relationships/hyperlink" Target="https://stackoverflow.com/questions/44616531/privacy-on-hyperledger-fabric-v1-0" TargetMode="External"/><Relationship Id="rId19" Type="http://schemas.openxmlformats.org/officeDocument/2006/relationships/hyperlink" Target="https://stackoverflow.com/questions/41466449/apple-rejected-my-app-5-1-1-legal-privacy-data-collection-and-storage" TargetMode="External"/><Relationship Id="rId18" Type="http://schemas.openxmlformats.org/officeDocument/2006/relationships/hyperlink" Target="https://stackoverflow.com/questions/54266431/whats-the-meaning-of-redacted-for-privacy" TargetMode="External"/><Relationship Id="rId80" Type="http://schemas.openxmlformats.org/officeDocument/2006/relationships/drawing" Target="../drawings/drawing5.xml"/><Relationship Id="rId1" Type="http://schemas.openxmlformats.org/officeDocument/2006/relationships/hyperlink" Target="https://stackoverflow.com/questions/50486708/how-to-add-gdpr-consent-dialog-in-app-and-gdpr-related-confusions" TargetMode="External"/><Relationship Id="rId2" Type="http://schemas.openxmlformats.org/officeDocument/2006/relationships/hyperlink" Target="https://stackoverflow.com/questions/50407580/consent-for-sharing-data-with-a-third-party-gdpr" TargetMode="External"/><Relationship Id="rId3" Type="http://schemas.openxmlformats.org/officeDocument/2006/relationships/hyperlink" Target="https://stackoverflow.com/questions/59490612/gdpr-consent-screen-and-coding" TargetMode="External"/><Relationship Id="rId4" Type="http://schemas.openxmlformats.org/officeDocument/2006/relationships/hyperlink" Target="https://stackoverflow.com/questions/53307857/how-to-store-the-username-in-database-under-gdpr" TargetMode="External"/><Relationship Id="rId9" Type="http://schemas.openxmlformats.org/officeDocument/2006/relationships/hyperlink" Target="https://stackoverflow.com/questions/54364758/gdpr-on-contact-form-where-im-not-storing-any-data" TargetMode="External"/><Relationship Id="rId5" Type="http://schemas.openxmlformats.org/officeDocument/2006/relationships/hyperlink" Target="https://stackoverflow.com/questions/50314236/is-an-app-that-only-use-localstorage-has-to-be-gdpr-compliance" TargetMode="External"/><Relationship Id="rId6" Type="http://schemas.openxmlformats.org/officeDocument/2006/relationships/hyperlink" Target="https://stackoverflow.com/questions/50176941/cookies-suggestion-ideas-for-the-eu-general-data-protection-regulation-gdpr" TargetMode="External"/><Relationship Id="rId7" Type="http://schemas.openxmlformats.org/officeDocument/2006/relationships/hyperlink" Target="https://stackoverflow.com/questions/52600450/how-would-gdpr-apply-if-my-app-doesnt-store-anything-from-users" TargetMode="External"/><Relationship Id="rId8" Type="http://schemas.openxmlformats.org/officeDocument/2006/relationships/hyperlink" Target="https://stackoverflow.com/questions/71029698/how-design-api-urls-to-comply-with-gdpr-and-owasp-and-avoid-personal-identifiabl" TargetMode="External"/><Relationship Id="rId73" Type="http://schemas.openxmlformats.org/officeDocument/2006/relationships/hyperlink" Target="https://stackoverflow.com/questions/59412711/how-to-set-made-for-children-in-youtube-api" TargetMode="External"/><Relationship Id="rId72" Type="http://schemas.openxmlformats.org/officeDocument/2006/relationships/hyperlink" Target="https://stackoverflow.com/questions/71608141/how-do-cookie-consent-banners-work-on-the-background-can-a-website-that-sets-3r/71716524" TargetMode="External"/><Relationship Id="rId75" Type="http://schemas.openxmlformats.org/officeDocument/2006/relationships/hyperlink" Target="https://stackoverflow.com/questions/55856386/it-is-ok-to-store-real-data-in-laravel-seeder-class/55857241" TargetMode="External"/><Relationship Id="rId74" Type="http://schemas.openxmlformats.org/officeDocument/2006/relationships/hyperlink" Target="https://stackoverflow.com/questions/55828904/how-to-start-an-asp-net-cookie-session-programmatically-only" TargetMode="External"/><Relationship Id="rId77" Type="http://schemas.openxmlformats.org/officeDocument/2006/relationships/hyperlink" Target="https://stackoverflow.com/questions/56606092/do-you-need-a-privacy-policy-and-terms-conditions-for-your-android-app/56606152" TargetMode="External"/><Relationship Id="rId76" Type="http://schemas.openxmlformats.org/officeDocument/2006/relationships/hyperlink" Target="https://stackoverflow.com/questions/6613429/how-to-ensure-that-builder-pattern-is-completed" TargetMode="External"/><Relationship Id="rId79" Type="http://schemas.openxmlformats.org/officeDocument/2006/relationships/hyperlink" Target="https://stackoverflow.com/questions/73215908/is-it-a-violation-of-google-play-policies-to-forward-the-user-to-a-book-sale-pag" TargetMode="External"/><Relationship Id="rId78" Type="http://schemas.openxmlformats.org/officeDocument/2006/relationships/hyperlink" Target="https://stackoverflow.com/questions/44614634/android-app-privacy-policy-issue/44614755" TargetMode="External"/><Relationship Id="rId71" Type="http://schemas.openxmlformats.org/officeDocument/2006/relationships/hyperlink" Target="https://stackoverflow.com/questions/50392242/how-anonymize-google-analytics-for-ios-for-gdpr-rgpd-purpose/65405440" TargetMode="External"/><Relationship Id="rId70" Type="http://schemas.openxmlformats.org/officeDocument/2006/relationships/hyperlink" Target="https://stackoverflow.com/questions/73588684/gtag-why-does-google-analytics-collects-data-even-if-not-granted" TargetMode="External"/><Relationship Id="rId62" Type="http://schemas.openxmlformats.org/officeDocument/2006/relationships/hyperlink" Target="https://stackoverflow.com/questions/58393785/gdpr-and-sharepoint-user-lookups" TargetMode="External"/><Relationship Id="rId61" Type="http://schemas.openxmlformats.org/officeDocument/2006/relationships/hyperlink" Target="https://stackoverflow.com/questions/51384538/facebook-social-plugins-gdpr" TargetMode="External"/><Relationship Id="rId64" Type="http://schemas.openxmlformats.org/officeDocument/2006/relationships/hyperlink" Target="https://stackoverflow.com/questions/50168862/general-data-protection-regulation-gdpr-heroku" TargetMode="External"/><Relationship Id="rId63" Type="http://schemas.openxmlformats.org/officeDocument/2006/relationships/hyperlink" Target="https://stackoverflow.com/questions/65428721/does-using-heroku-impose-gdpr-requirements-on-my-app" TargetMode="External"/><Relationship Id="rId66" Type="http://schemas.openxmlformats.org/officeDocument/2006/relationships/hyperlink" Target="https://stackoverflow.com/questions/69694635/cookie-consent-logic-following-gdpr-guidelines" TargetMode="External"/><Relationship Id="rId65" Type="http://schemas.openxmlformats.org/officeDocument/2006/relationships/hyperlink" Target="https://stackoverflow.com/questions/57715852/gtm-ga-and-anonymizing-or-not-via-checking-a-gdpr-cookie" TargetMode="External"/><Relationship Id="rId68" Type="http://schemas.openxmlformats.org/officeDocument/2006/relationships/hyperlink" Target="https://stackoverflow.com/questions/63808146/remove-firebase-analytics-data-after-13-months-for-gdpr-compliance" TargetMode="External"/><Relationship Id="rId67" Type="http://schemas.openxmlformats.org/officeDocument/2006/relationships/hyperlink" Target="https://stackoverflow.com/questions/63405889/admob-is-it-mandatory-to-use-the-new-gdpr-forms" TargetMode="External"/><Relationship Id="rId60" Type="http://schemas.openxmlformats.org/officeDocument/2006/relationships/hyperlink" Target="https://stackoverflow.com/questions/55022181/codeigniter-ci-session-cookie-gdpr-problem" TargetMode="External"/><Relationship Id="rId69" Type="http://schemas.openxmlformats.org/officeDocument/2006/relationships/hyperlink" Target="https://stackoverflow.com/questions/50358006/how-to-test-gdpr-if-im-not-in-europe" TargetMode="External"/><Relationship Id="rId51" Type="http://schemas.openxmlformats.org/officeDocument/2006/relationships/hyperlink" Target="https://stackoverflow.com/questions/58934277/how-to-make-my-android-app-california-consumer-privacy-act-compliance" TargetMode="External"/><Relationship Id="rId50" Type="http://schemas.openxmlformats.org/officeDocument/2006/relationships/hyperlink" Target="https://stackoverflow.com/questions/48292054/what-is-ssl-security-policy-for-elb" TargetMode="External"/><Relationship Id="rId53" Type="http://schemas.openxmlformats.org/officeDocument/2006/relationships/hyperlink" Target="https://stackoverflow.com/questions/59371612/ccpa-how-to-detect-the-californian-users-concerned-by-the-ccpa" TargetMode="External"/><Relationship Id="rId52" Type="http://schemas.openxmlformats.org/officeDocument/2006/relationships/hyperlink" Target="https://stackoverflow.com/questions/58991454/how-to-resolve-newly-appear-action-california-consumer-privacy-act-ccpa" TargetMode="External"/><Relationship Id="rId55" Type="http://schemas.openxmlformats.org/officeDocument/2006/relationships/hyperlink" Target="https://stackoverflow.com/questions/45031444/gdpr-compliance" TargetMode="External"/><Relationship Id="rId54" Type="http://schemas.openxmlformats.org/officeDocument/2006/relationships/hyperlink" Target="https://stackoverflow.com/questions/58506328/ccpa-detect-do-not-track-google-account-web-app-activity-off" TargetMode="External"/><Relationship Id="rId57" Type="http://schemas.openxmlformats.org/officeDocument/2006/relationships/hyperlink" Target="https://stackoverflow.com/questions/62084565/is-amazon-chime-gdpr-compliant" TargetMode="External"/><Relationship Id="rId56" Type="http://schemas.openxmlformats.org/officeDocument/2006/relationships/hyperlink" Target="https://stackoverflow.com/questions/64933239/gatsbyjs-google-analytics-gdpr" TargetMode="External"/><Relationship Id="rId59" Type="http://schemas.openxmlformats.org/officeDocument/2006/relationships/hyperlink" Target="https://stackoverflow.com/questions/62771281/does-amazon-web-services-aws-support-gdpr" TargetMode="External"/><Relationship Id="rId58" Type="http://schemas.openxmlformats.org/officeDocument/2006/relationships/hyperlink" Target="https://stackoverflow.com/questions/64100144/gdpr-and-personal-data" TargetMode="Externa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stackoverflow.com/questions/70493899/privacy-policy-for-the-app-on-google-play-that-doesnt-collect-any-user-data" TargetMode="External"/><Relationship Id="rId10" Type="http://schemas.openxmlformats.org/officeDocument/2006/relationships/hyperlink" Target="https://stackoverflow.com/questions/58261125/privacy-of-data-using-plotly" TargetMode="External"/><Relationship Id="rId13" Type="http://schemas.openxmlformats.org/officeDocument/2006/relationships/hyperlink" Target="https://stackoverflow.com/questions/68137030/app-tracking-transparency-privacy-checkboxes-and-app-store-release-rejection" TargetMode="External"/><Relationship Id="rId12" Type="http://schemas.openxmlformats.org/officeDocument/2006/relationships/hyperlink" Target="https://stackoverflow.com/questions/70751172/is-webrtc-too-privacy-invasive-to-use-for-video-chat-without-turn-servers" TargetMode="External"/><Relationship Id="rId15" Type="http://schemas.openxmlformats.org/officeDocument/2006/relationships/hyperlink" Target="https://stackoverflow.com/questions/56658096/personal-github-account-linked-to-employer-question-about-privacy" TargetMode="External"/><Relationship Id="rId14" Type="http://schemas.openxmlformats.org/officeDocument/2006/relationships/hyperlink" Target="https://stackoverflow.com/questions/62667655/data-privacy-rasa-nlu" TargetMode="External"/><Relationship Id="rId17" Type="http://schemas.openxmlformats.org/officeDocument/2006/relationships/hyperlink" Target="https://stackoverflow.com/questions/51909384/simple-privacy-oriented-website-metrics" TargetMode="External"/><Relationship Id="rId16" Type="http://schemas.openxmlformats.org/officeDocument/2006/relationships/hyperlink" Target="https://stackoverflow.com/questions/59340274/https-connection-gives-privacy-error-in-browser-caddy-server" TargetMode="External"/><Relationship Id="rId19" Type="http://schemas.openxmlformats.org/officeDocument/2006/relationships/hyperlink" Target="https://stackoverflow.com/questions/45788036/smart-contracts-confidentiality-and-privacy" TargetMode="External"/><Relationship Id="rId18" Type="http://schemas.openxmlformats.org/officeDocument/2006/relationships/hyperlink" Target="https://stackoverflow.com/questions/49113846/how-generous-are-privacy-related-permissions-on-android-and-ios" TargetMode="External"/><Relationship Id="rId1" Type="http://schemas.openxmlformats.org/officeDocument/2006/relationships/hyperlink" Target="https://stackoverflow.com/questions/63067763/is-it-okay-to-use-flutter-for-hipaa-compliant-app" TargetMode="External"/><Relationship Id="rId2" Type="http://schemas.openxmlformats.org/officeDocument/2006/relationships/hyperlink" Target="https://stackoverflow.com/questions/62084565/is-amazon-chime-gdpr-compliant" TargetMode="External"/><Relationship Id="rId3" Type="http://schemas.openxmlformats.org/officeDocument/2006/relationships/hyperlink" Target="https://stackoverflow.com/questions/58208624/is-dialogflow-hipaa-compliant" TargetMode="External"/><Relationship Id="rId4" Type="http://schemas.openxmlformats.org/officeDocument/2006/relationships/hyperlink" Target="https://stackoverflow.com/questions/45422449/how-can-i-make-firebase-analytics-coppa-compliant-using-unity" TargetMode="External"/><Relationship Id="rId9" Type="http://schemas.openxmlformats.org/officeDocument/2006/relationships/hyperlink" Target="https://stackoverflow.com/questions/57531798/does-using-win32com-library-carry-over-privacy-problems" TargetMode="External"/><Relationship Id="rId5" Type="http://schemas.openxmlformats.org/officeDocument/2006/relationships/hyperlink" Target="https://stackoverflow.com/questions/54549807/can-i-trust-react-devtools-not-to-breach-my-privacy" TargetMode="External"/><Relationship Id="rId6" Type="http://schemas.openxmlformats.org/officeDocument/2006/relationships/hyperlink" Target="https://stackoverflow.com/questions/64839578/simplest-privacy-policy" TargetMode="External"/><Relationship Id="rId7" Type="http://schemas.openxmlformats.org/officeDocument/2006/relationships/hyperlink" Target="https://stackoverflow.com/questions/62204603/am-i-doing-handling-the-gdpr-privacy-alert-correctly-inside-my-code" TargetMode="External"/><Relationship Id="rId8" Type="http://schemas.openxmlformats.org/officeDocument/2006/relationships/hyperlink" Target="https://stackoverflow.com/questions/54610253/what-does-google-play-do-with-the-privacy-policy-link-i-provide-it-with"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s>
  <sheetData>
    <row r="1">
      <c r="A1" s="1" t="s">
        <v>0</v>
      </c>
      <c r="B1"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9.38"/>
    <col customWidth="1" min="5" max="5" width="13.88"/>
    <col customWidth="1" min="10" max="10" width="1.88"/>
  </cols>
  <sheetData>
    <row r="1">
      <c r="A1" s="3" t="s">
        <v>2</v>
      </c>
      <c r="B1" s="4" t="s">
        <v>3</v>
      </c>
      <c r="C1" s="5" t="s">
        <v>4</v>
      </c>
      <c r="D1" s="5" t="s">
        <v>5</v>
      </c>
      <c r="E1" s="6" t="s">
        <v>6</v>
      </c>
      <c r="F1" s="7" t="s">
        <v>7</v>
      </c>
      <c r="G1" s="7" t="s">
        <v>8</v>
      </c>
      <c r="H1" s="7" t="s">
        <v>9</v>
      </c>
      <c r="I1" s="7" t="s">
        <v>10</v>
      </c>
      <c r="J1" s="8"/>
    </row>
    <row r="2">
      <c r="A2" s="9" t="s">
        <v>11</v>
      </c>
      <c r="B2" s="10">
        <v>4.0</v>
      </c>
      <c r="C2" s="10">
        <v>10949.0</v>
      </c>
      <c r="D2" s="11">
        <v>42739.0</v>
      </c>
      <c r="E2" s="10" t="s">
        <v>12</v>
      </c>
      <c r="F2" s="10" t="s">
        <v>13</v>
      </c>
      <c r="G2" s="12" t="s">
        <v>13</v>
      </c>
      <c r="H2" s="13" t="s">
        <v>14</v>
      </c>
      <c r="I2" s="12" t="s">
        <v>14</v>
      </c>
      <c r="J2" s="8"/>
    </row>
    <row r="3">
      <c r="A3" s="14" t="s">
        <v>15</v>
      </c>
      <c r="B3" s="12">
        <v>7.0</v>
      </c>
      <c r="C3" s="12">
        <v>17113.0</v>
      </c>
      <c r="D3" s="15">
        <v>42775.0</v>
      </c>
      <c r="E3" s="12" t="s">
        <v>16</v>
      </c>
      <c r="F3" s="12" t="s">
        <v>14</v>
      </c>
      <c r="G3" s="12" t="s">
        <v>13</v>
      </c>
      <c r="H3" s="13" t="s">
        <v>14</v>
      </c>
      <c r="I3" s="12" t="s">
        <v>14</v>
      </c>
      <c r="J3" s="8"/>
    </row>
    <row r="4">
      <c r="A4" s="16" t="s">
        <v>17</v>
      </c>
      <c r="B4" s="12">
        <v>0.0</v>
      </c>
      <c r="C4" s="12">
        <v>540.0</v>
      </c>
      <c r="D4" s="15">
        <v>42806.0</v>
      </c>
      <c r="E4" s="12" t="s">
        <v>16</v>
      </c>
      <c r="F4" s="12" t="s">
        <v>14</v>
      </c>
      <c r="G4" s="12" t="s">
        <v>13</v>
      </c>
      <c r="H4" s="13" t="s">
        <v>14</v>
      </c>
      <c r="I4" s="12" t="s">
        <v>14</v>
      </c>
      <c r="J4" s="8"/>
    </row>
    <row r="5">
      <c r="A5" s="16" t="s">
        <v>18</v>
      </c>
      <c r="B5" s="12">
        <v>0.0</v>
      </c>
      <c r="C5" s="12">
        <v>1296.0</v>
      </c>
      <c r="D5" s="15">
        <v>42848.0</v>
      </c>
      <c r="E5" s="12" t="s">
        <v>16</v>
      </c>
      <c r="F5" s="12" t="s">
        <v>14</v>
      </c>
      <c r="G5" s="12" t="s">
        <v>13</v>
      </c>
      <c r="H5" s="13" t="s">
        <v>14</v>
      </c>
      <c r="I5" s="12" t="s">
        <v>14</v>
      </c>
      <c r="J5" s="8"/>
    </row>
    <row r="6">
      <c r="A6" s="9" t="s">
        <v>19</v>
      </c>
      <c r="B6" s="10">
        <v>141.0</v>
      </c>
      <c r="C6" s="10">
        <v>10390.0</v>
      </c>
      <c r="D6" s="15">
        <v>42882.0</v>
      </c>
      <c r="E6" s="10" t="s">
        <v>20</v>
      </c>
      <c r="F6" s="10" t="s">
        <v>14</v>
      </c>
      <c r="G6" s="12" t="s">
        <v>13</v>
      </c>
      <c r="H6" s="13" t="s">
        <v>14</v>
      </c>
      <c r="I6" s="12" t="s">
        <v>14</v>
      </c>
      <c r="J6" s="8"/>
    </row>
    <row r="7">
      <c r="A7" s="9" t="s">
        <v>21</v>
      </c>
      <c r="B7" s="10">
        <v>4.0</v>
      </c>
      <c r="C7" s="10">
        <v>830.0</v>
      </c>
      <c r="D7" s="11">
        <v>42904.0</v>
      </c>
      <c r="E7" s="10" t="s">
        <v>12</v>
      </c>
      <c r="F7" s="10" t="s">
        <v>14</v>
      </c>
      <c r="G7" s="12" t="s">
        <v>13</v>
      </c>
      <c r="H7" s="13" t="s">
        <v>14</v>
      </c>
      <c r="I7" s="12" t="s">
        <v>14</v>
      </c>
      <c r="J7" s="8"/>
    </row>
    <row r="8">
      <c r="A8" s="14" t="s">
        <v>22</v>
      </c>
      <c r="B8" s="12">
        <v>2.0</v>
      </c>
      <c r="C8" s="12">
        <v>221.0</v>
      </c>
      <c r="D8" s="15">
        <v>42943.0</v>
      </c>
      <c r="E8" s="12" t="s">
        <v>16</v>
      </c>
      <c r="F8" s="12" t="s">
        <v>14</v>
      </c>
      <c r="G8" s="12" t="s">
        <v>13</v>
      </c>
      <c r="H8" s="13" t="s">
        <v>14</v>
      </c>
      <c r="I8" s="12" t="s">
        <v>14</v>
      </c>
      <c r="J8" s="8"/>
    </row>
    <row r="9">
      <c r="A9" s="14" t="s">
        <v>23</v>
      </c>
      <c r="B9" s="12">
        <v>2.0</v>
      </c>
      <c r="C9" s="12">
        <v>1221.0</v>
      </c>
      <c r="D9" s="15">
        <v>42947.0</v>
      </c>
      <c r="E9" s="12" t="s">
        <v>24</v>
      </c>
      <c r="F9" s="10" t="s">
        <v>13</v>
      </c>
      <c r="G9" s="12" t="s">
        <v>13</v>
      </c>
      <c r="H9" s="13" t="s">
        <v>14</v>
      </c>
      <c r="I9" s="12" t="s">
        <v>14</v>
      </c>
      <c r="J9" s="8"/>
    </row>
    <row r="10">
      <c r="A10" s="16" t="s">
        <v>25</v>
      </c>
      <c r="B10" s="12">
        <v>0.0</v>
      </c>
      <c r="C10" s="12">
        <v>240.0</v>
      </c>
      <c r="D10" s="15">
        <v>42968.0</v>
      </c>
      <c r="E10" s="12" t="s">
        <v>12</v>
      </c>
      <c r="F10" s="12" t="s">
        <v>14</v>
      </c>
      <c r="G10" s="12" t="s">
        <v>13</v>
      </c>
      <c r="H10" s="13" t="s">
        <v>14</v>
      </c>
      <c r="I10" s="12" t="s">
        <v>14</v>
      </c>
      <c r="J10" s="8"/>
    </row>
    <row r="11">
      <c r="A11" s="14" t="s">
        <v>26</v>
      </c>
      <c r="B11" s="12">
        <v>1.0</v>
      </c>
      <c r="C11" s="12">
        <v>401.0</v>
      </c>
      <c r="D11" s="15">
        <v>42988.0</v>
      </c>
      <c r="E11" s="12" t="s">
        <v>27</v>
      </c>
      <c r="F11" s="12" t="s">
        <v>13</v>
      </c>
      <c r="G11" s="12" t="s">
        <v>13</v>
      </c>
      <c r="H11" s="13" t="s">
        <v>14</v>
      </c>
      <c r="I11" s="12" t="s">
        <v>13</v>
      </c>
      <c r="J11" s="8"/>
    </row>
    <row r="12">
      <c r="A12" s="14" t="s">
        <v>28</v>
      </c>
      <c r="B12" s="12">
        <v>24.0</v>
      </c>
      <c r="C12" s="12">
        <v>5022.0</v>
      </c>
      <c r="D12" s="15">
        <v>43000.0</v>
      </c>
      <c r="E12" s="12" t="s">
        <v>29</v>
      </c>
      <c r="F12" s="12" t="s">
        <v>14</v>
      </c>
      <c r="G12" s="12" t="s">
        <v>13</v>
      </c>
      <c r="H12" s="13" t="s">
        <v>14</v>
      </c>
      <c r="I12" s="12" t="s">
        <v>14</v>
      </c>
      <c r="J12" s="8"/>
    </row>
    <row r="13">
      <c r="A13" s="17" t="s">
        <v>30</v>
      </c>
      <c r="B13" s="12">
        <v>1.0</v>
      </c>
      <c r="C13" s="12">
        <v>314.0</v>
      </c>
      <c r="D13" s="15">
        <v>43020.0</v>
      </c>
      <c r="E13" s="12" t="s">
        <v>16</v>
      </c>
      <c r="F13" s="12" t="s">
        <v>14</v>
      </c>
      <c r="G13" s="12" t="s">
        <v>13</v>
      </c>
      <c r="H13" s="13" t="s">
        <v>14</v>
      </c>
      <c r="I13" s="12" t="s">
        <v>14</v>
      </c>
      <c r="J13" s="8"/>
    </row>
    <row r="14">
      <c r="A14" s="14" t="s">
        <v>31</v>
      </c>
      <c r="B14" s="12">
        <v>1.0</v>
      </c>
      <c r="C14" s="12">
        <v>2428.0</v>
      </c>
      <c r="D14" s="15">
        <v>43117.0</v>
      </c>
      <c r="E14" s="12" t="s">
        <v>32</v>
      </c>
      <c r="F14" s="12" t="s">
        <v>14</v>
      </c>
      <c r="G14" s="12" t="s">
        <v>13</v>
      </c>
      <c r="H14" s="13" t="s">
        <v>14</v>
      </c>
      <c r="I14" s="10" t="s">
        <v>13</v>
      </c>
      <c r="J14" s="8"/>
    </row>
    <row r="15">
      <c r="A15" s="16" t="s">
        <v>33</v>
      </c>
      <c r="B15" s="12">
        <v>0.0</v>
      </c>
      <c r="C15" s="12">
        <v>51.0</v>
      </c>
      <c r="D15" s="15">
        <v>43164.0</v>
      </c>
      <c r="E15" s="12" t="s">
        <v>12</v>
      </c>
      <c r="F15" s="12" t="s">
        <v>14</v>
      </c>
      <c r="G15" s="12" t="s">
        <v>13</v>
      </c>
      <c r="H15" s="13" t="s">
        <v>14</v>
      </c>
      <c r="I15" s="12" t="s">
        <v>13</v>
      </c>
      <c r="J15" s="8"/>
    </row>
    <row r="16">
      <c r="A16" s="14" t="s">
        <v>34</v>
      </c>
      <c r="B16" s="12">
        <v>7.0</v>
      </c>
      <c r="C16" s="12">
        <v>5118.0</v>
      </c>
      <c r="D16" s="15">
        <v>43212.0</v>
      </c>
      <c r="E16" s="12" t="s">
        <v>16</v>
      </c>
      <c r="F16" s="12" t="s">
        <v>14</v>
      </c>
      <c r="G16" s="12" t="s">
        <v>13</v>
      </c>
      <c r="H16" s="13" t="s">
        <v>14</v>
      </c>
      <c r="I16" s="12" t="s">
        <v>13</v>
      </c>
      <c r="J16" s="8"/>
    </row>
    <row r="17">
      <c r="A17" s="14" t="s">
        <v>35</v>
      </c>
      <c r="B17" s="12">
        <v>19.0</v>
      </c>
      <c r="C17" s="12">
        <v>8422.0</v>
      </c>
      <c r="D17" s="15">
        <v>43217.0</v>
      </c>
      <c r="E17" s="12" t="s">
        <v>20</v>
      </c>
      <c r="F17" s="10" t="s">
        <v>14</v>
      </c>
      <c r="G17" s="12" t="s">
        <v>13</v>
      </c>
      <c r="H17" s="13" t="s">
        <v>14</v>
      </c>
      <c r="I17" s="12" t="s">
        <v>13</v>
      </c>
      <c r="J17" s="8"/>
    </row>
    <row r="18">
      <c r="A18" s="14" t="s">
        <v>36</v>
      </c>
      <c r="B18" s="12">
        <v>3.0</v>
      </c>
      <c r="C18" s="12">
        <v>1537.0</v>
      </c>
      <c r="D18" s="15">
        <v>43224.0</v>
      </c>
      <c r="E18" s="12" t="s">
        <v>29</v>
      </c>
      <c r="F18" s="12" t="s">
        <v>14</v>
      </c>
      <c r="G18" s="12" t="s">
        <v>13</v>
      </c>
      <c r="H18" s="13" t="s">
        <v>14</v>
      </c>
      <c r="I18" s="12" t="s">
        <v>13</v>
      </c>
      <c r="J18" s="8"/>
    </row>
    <row r="19">
      <c r="A19" s="14" t="s">
        <v>37</v>
      </c>
      <c r="B19" s="12">
        <v>4.0</v>
      </c>
      <c r="C19" s="12">
        <v>5268.0</v>
      </c>
      <c r="D19" s="15">
        <v>43233.0</v>
      </c>
      <c r="E19" s="12" t="s">
        <v>29</v>
      </c>
      <c r="F19" s="12" t="s">
        <v>14</v>
      </c>
      <c r="G19" s="12" t="s">
        <v>13</v>
      </c>
      <c r="H19" s="13" t="s">
        <v>14</v>
      </c>
      <c r="I19" s="12" t="s">
        <v>13</v>
      </c>
      <c r="J19" s="8"/>
    </row>
    <row r="20">
      <c r="A20" s="17" t="s">
        <v>38</v>
      </c>
      <c r="B20" s="12">
        <v>5.0</v>
      </c>
      <c r="C20" s="12">
        <v>513.0</v>
      </c>
      <c r="D20" s="15">
        <v>43238.0</v>
      </c>
      <c r="E20" s="12" t="s">
        <v>29</v>
      </c>
      <c r="F20" s="12" t="s">
        <v>14</v>
      </c>
      <c r="G20" s="12" t="s">
        <v>13</v>
      </c>
      <c r="H20" s="13" t="s">
        <v>14</v>
      </c>
      <c r="I20" s="12" t="s">
        <v>13</v>
      </c>
      <c r="J20" s="8"/>
    </row>
    <row r="21">
      <c r="A21" s="14" t="s">
        <v>39</v>
      </c>
      <c r="B21" s="12">
        <v>1.0</v>
      </c>
      <c r="C21" s="12">
        <v>32.0</v>
      </c>
      <c r="D21" s="15">
        <v>43242.0</v>
      </c>
      <c r="E21" s="12" t="s">
        <v>20</v>
      </c>
      <c r="F21" s="12" t="s">
        <v>13</v>
      </c>
      <c r="G21" s="12" t="s">
        <v>13</v>
      </c>
      <c r="H21" s="13" t="s">
        <v>14</v>
      </c>
      <c r="I21" s="10" t="s">
        <v>13</v>
      </c>
      <c r="J21" s="8"/>
    </row>
    <row r="22">
      <c r="A22" s="14" t="s">
        <v>40</v>
      </c>
      <c r="B22" s="12">
        <v>3.0</v>
      </c>
      <c r="C22" s="12">
        <v>2335.0</v>
      </c>
      <c r="D22" s="15">
        <v>43245.0</v>
      </c>
      <c r="E22" s="12" t="s">
        <v>41</v>
      </c>
      <c r="F22" s="12" t="s">
        <v>13</v>
      </c>
      <c r="G22" s="12" t="s">
        <v>13</v>
      </c>
      <c r="H22" s="13" t="s">
        <v>14</v>
      </c>
      <c r="I22" s="10" t="s">
        <v>13</v>
      </c>
      <c r="J22" s="8"/>
    </row>
    <row r="23">
      <c r="A23" s="17" t="s">
        <v>42</v>
      </c>
      <c r="B23" s="12">
        <v>18.0</v>
      </c>
      <c r="C23" s="12">
        <v>9216.0</v>
      </c>
      <c r="D23" s="15">
        <v>43260.0</v>
      </c>
      <c r="E23" s="12" t="s">
        <v>29</v>
      </c>
      <c r="F23" s="10" t="s">
        <v>13</v>
      </c>
      <c r="G23" s="12" t="s">
        <v>13</v>
      </c>
      <c r="H23" s="12" t="s">
        <v>13</v>
      </c>
      <c r="I23" s="12" t="s">
        <v>14</v>
      </c>
      <c r="J23" s="8"/>
    </row>
    <row r="24">
      <c r="A24" s="14" t="s">
        <v>43</v>
      </c>
      <c r="B24" s="12">
        <v>5.0</v>
      </c>
      <c r="C24" s="12">
        <v>551.0</v>
      </c>
      <c r="D24" s="15">
        <v>43271.0</v>
      </c>
      <c r="E24" s="12" t="s">
        <v>41</v>
      </c>
      <c r="F24" s="12" t="s">
        <v>13</v>
      </c>
      <c r="G24" s="12" t="s">
        <v>13</v>
      </c>
      <c r="H24" s="13" t="s">
        <v>14</v>
      </c>
      <c r="I24" s="10" t="s">
        <v>13</v>
      </c>
      <c r="J24" s="8"/>
    </row>
    <row r="25">
      <c r="A25" s="14" t="s">
        <v>44</v>
      </c>
      <c r="B25" s="12">
        <v>6.0</v>
      </c>
      <c r="C25" s="12">
        <v>3284.0</v>
      </c>
      <c r="D25" s="15">
        <v>43275.0</v>
      </c>
      <c r="E25" s="12" t="s">
        <v>29</v>
      </c>
      <c r="F25" s="12" t="s">
        <v>13</v>
      </c>
      <c r="G25" s="12" t="s">
        <v>13</v>
      </c>
      <c r="H25" s="13" t="s">
        <v>14</v>
      </c>
      <c r="I25" s="10" t="s">
        <v>13</v>
      </c>
      <c r="J25" s="8"/>
    </row>
    <row r="26">
      <c r="A26" s="14" t="s">
        <v>45</v>
      </c>
      <c r="B26" s="12">
        <v>0.0</v>
      </c>
      <c r="C26" s="12">
        <v>689.0</v>
      </c>
      <c r="D26" s="15">
        <v>43282.0</v>
      </c>
      <c r="E26" s="12" t="s">
        <v>29</v>
      </c>
      <c r="F26" s="12" t="s">
        <v>13</v>
      </c>
      <c r="G26" s="12" t="s">
        <v>13</v>
      </c>
      <c r="H26" s="13" t="s">
        <v>14</v>
      </c>
      <c r="I26" s="10" t="s">
        <v>13</v>
      </c>
      <c r="J26" s="8"/>
    </row>
    <row r="27">
      <c r="A27" s="14" t="s">
        <v>46</v>
      </c>
      <c r="B27" s="12">
        <v>8.0</v>
      </c>
      <c r="C27" s="12">
        <v>7752.0</v>
      </c>
      <c r="D27" s="15">
        <v>43305.0</v>
      </c>
      <c r="E27" s="12" t="s">
        <v>47</v>
      </c>
      <c r="F27" s="12" t="s">
        <v>13</v>
      </c>
      <c r="G27" s="12" t="s">
        <v>13</v>
      </c>
      <c r="H27" s="13" t="s">
        <v>13</v>
      </c>
      <c r="I27" s="12" t="s">
        <v>13</v>
      </c>
      <c r="J27" s="8"/>
    </row>
    <row r="28">
      <c r="A28" s="14" t="s">
        <v>48</v>
      </c>
      <c r="B28" s="12">
        <v>1.0</v>
      </c>
      <c r="C28" s="12">
        <v>1258.0</v>
      </c>
      <c r="D28" s="15">
        <v>43313.0</v>
      </c>
      <c r="E28" s="12" t="s">
        <v>20</v>
      </c>
      <c r="F28" s="12" t="s">
        <v>13</v>
      </c>
      <c r="G28" s="12" t="s">
        <v>13</v>
      </c>
      <c r="H28" s="13" t="s">
        <v>14</v>
      </c>
      <c r="I28" s="10" t="s">
        <v>13</v>
      </c>
      <c r="J28" s="8"/>
    </row>
    <row r="29">
      <c r="A29" s="16" t="s">
        <v>49</v>
      </c>
      <c r="B29" s="12">
        <v>0.0</v>
      </c>
      <c r="C29" s="12">
        <v>130.0</v>
      </c>
      <c r="D29" s="15">
        <v>43330.0</v>
      </c>
      <c r="E29" s="12" t="s">
        <v>12</v>
      </c>
      <c r="F29" s="12" t="s">
        <v>13</v>
      </c>
      <c r="G29" s="12" t="s">
        <v>13</v>
      </c>
      <c r="H29" s="13" t="s">
        <v>14</v>
      </c>
      <c r="I29" s="12" t="s">
        <v>13</v>
      </c>
      <c r="J29" s="8"/>
    </row>
    <row r="30">
      <c r="A30" s="14" t="s">
        <v>50</v>
      </c>
      <c r="B30" s="12">
        <v>1.0</v>
      </c>
      <c r="C30" s="12">
        <v>445.0</v>
      </c>
      <c r="D30" s="15">
        <v>43335.0</v>
      </c>
      <c r="E30" s="12" t="s">
        <v>20</v>
      </c>
      <c r="F30" s="12" t="s">
        <v>13</v>
      </c>
      <c r="G30" s="12" t="s">
        <v>13</v>
      </c>
      <c r="H30" s="13" t="s">
        <v>14</v>
      </c>
      <c r="I30" s="10" t="s">
        <v>13</v>
      </c>
      <c r="J30" s="8"/>
    </row>
    <row r="31">
      <c r="A31" s="14" t="s">
        <v>51</v>
      </c>
      <c r="B31" s="12">
        <v>14.0</v>
      </c>
      <c r="C31" s="12">
        <v>4095.0</v>
      </c>
      <c r="D31" s="15">
        <v>43346.0</v>
      </c>
      <c r="E31" s="12" t="s">
        <v>24</v>
      </c>
      <c r="F31" s="12" t="s">
        <v>13</v>
      </c>
      <c r="G31" s="12" t="s">
        <v>13</v>
      </c>
      <c r="H31" s="13" t="s">
        <v>14</v>
      </c>
      <c r="I31" s="10" t="s">
        <v>13</v>
      </c>
      <c r="J31" s="8"/>
    </row>
    <row r="32">
      <c r="A32" s="14" t="s">
        <v>52</v>
      </c>
      <c r="B32" s="12">
        <v>2.0</v>
      </c>
      <c r="C32" s="12">
        <v>223.0</v>
      </c>
      <c r="D32" s="15">
        <v>43375.0</v>
      </c>
      <c r="E32" s="12" t="s">
        <v>29</v>
      </c>
      <c r="F32" s="12" t="s">
        <v>13</v>
      </c>
      <c r="G32" s="12" t="s">
        <v>13</v>
      </c>
      <c r="H32" s="13" t="s">
        <v>14</v>
      </c>
      <c r="I32" s="12" t="s">
        <v>13</v>
      </c>
      <c r="J32" s="8"/>
    </row>
    <row r="33">
      <c r="A33" s="14" t="s">
        <v>53</v>
      </c>
      <c r="B33" s="12">
        <v>24.0</v>
      </c>
      <c r="C33" s="12">
        <v>13763.0</v>
      </c>
      <c r="D33" s="15">
        <v>43380.0</v>
      </c>
      <c r="E33" s="10" t="s">
        <v>20</v>
      </c>
      <c r="F33" s="12" t="s">
        <v>13</v>
      </c>
      <c r="G33" s="12" t="s">
        <v>13</v>
      </c>
      <c r="H33" s="13" t="s">
        <v>14</v>
      </c>
      <c r="I33" s="12" t="s">
        <v>13</v>
      </c>
      <c r="J33" s="8"/>
    </row>
    <row r="34">
      <c r="A34" s="14" t="s">
        <v>54</v>
      </c>
      <c r="B34" s="12">
        <v>0.0</v>
      </c>
      <c r="C34" s="12">
        <v>199.0</v>
      </c>
      <c r="D34" s="15">
        <v>43383.0</v>
      </c>
      <c r="E34" s="12" t="s">
        <v>29</v>
      </c>
      <c r="F34" s="12" t="s">
        <v>13</v>
      </c>
      <c r="G34" s="12" t="s">
        <v>13</v>
      </c>
      <c r="H34" s="13" t="s">
        <v>14</v>
      </c>
      <c r="I34" s="10" t="s">
        <v>13</v>
      </c>
      <c r="J34" s="8"/>
    </row>
    <row r="35">
      <c r="A35" s="14" t="s">
        <v>55</v>
      </c>
      <c r="B35" s="12">
        <v>4.0</v>
      </c>
      <c r="C35" s="12">
        <v>1618.0</v>
      </c>
      <c r="D35" s="18">
        <v>43418.0</v>
      </c>
      <c r="E35" s="12" t="s">
        <v>29</v>
      </c>
      <c r="F35" s="12" t="s">
        <v>13</v>
      </c>
      <c r="G35" s="12" t="s">
        <v>13</v>
      </c>
      <c r="H35" s="13" t="s">
        <v>14</v>
      </c>
      <c r="I35" s="12" t="s">
        <v>13</v>
      </c>
      <c r="J35" s="8"/>
    </row>
    <row r="36">
      <c r="A36" s="9" t="s">
        <v>56</v>
      </c>
      <c r="B36" s="10">
        <v>171.0</v>
      </c>
      <c r="C36" s="10">
        <v>52178.0</v>
      </c>
      <c r="D36" s="11">
        <v>43462.0</v>
      </c>
      <c r="E36" s="10" t="s">
        <v>20</v>
      </c>
      <c r="F36" s="10" t="s">
        <v>13</v>
      </c>
      <c r="G36" s="12" t="s">
        <v>13</v>
      </c>
      <c r="H36" s="13" t="s">
        <v>14</v>
      </c>
      <c r="I36" s="12" t="s">
        <v>13</v>
      </c>
      <c r="J36" s="8"/>
    </row>
    <row r="37">
      <c r="A37" s="9" t="s">
        <v>57</v>
      </c>
      <c r="B37" s="10">
        <v>1.0</v>
      </c>
      <c r="C37" s="10">
        <v>14161.0</v>
      </c>
      <c r="D37" s="11">
        <v>43484.0</v>
      </c>
      <c r="E37" s="10" t="s">
        <v>12</v>
      </c>
      <c r="F37" s="10" t="s">
        <v>13</v>
      </c>
      <c r="G37" s="10" t="s">
        <v>13</v>
      </c>
      <c r="H37" s="13" t="s">
        <v>14</v>
      </c>
      <c r="I37" s="12" t="s">
        <v>13</v>
      </c>
      <c r="J37" s="8"/>
    </row>
    <row r="38">
      <c r="A38" s="14" t="s">
        <v>58</v>
      </c>
      <c r="B38" s="12">
        <v>1.0</v>
      </c>
      <c r="C38" s="12">
        <v>109.0</v>
      </c>
      <c r="D38" s="15">
        <v>43486.0</v>
      </c>
      <c r="E38" s="19" t="s">
        <v>20</v>
      </c>
      <c r="F38" s="12" t="s">
        <v>13</v>
      </c>
      <c r="G38" s="12" t="s">
        <v>13</v>
      </c>
      <c r="H38" s="13" t="s">
        <v>14</v>
      </c>
      <c r="I38" s="10" t="s">
        <v>13</v>
      </c>
      <c r="J38" s="8"/>
    </row>
    <row r="39">
      <c r="A39" s="14" t="s">
        <v>59</v>
      </c>
      <c r="B39" s="12">
        <v>1.0</v>
      </c>
      <c r="C39" s="12">
        <v>238.0</v>
      </c>
      <c r="D39" s="15">
        <v>43490.0</v>
      </c>
      <c r="E39" s="12" t="s">
        <v>29</v>
      </c>
      <c r="F39" s="12" t="s">
        <v>13</v>
      </c>
      <c r="G39" s="12" t="s">
        <v>13</v>
      </c>
      <c r="H39" s="13" t="s">
        <v>14</v>
      </c>
      <c r="I39" s="12" t="s">
        <v>13</v>
      </c>
      <c r="J39" s="8"/>
    </row>
    <row r="40">
      <c r="A40" s="9" t="s">
        <v>60</v>
      </c>
      <c r="B40" s="10">
        <v>5.0</v>
      </c>
      <c r="C40" s="10">
        <v>1675.0</v>
      </c>
      <c r="D40" s="11">
        <v>43502.0</v>
      </c>
      <c r="E40" s="10" t="s">
        <v>12</v>
      </c>
      <c r="F40" s="10" t="s">
        <v>14</v>
      </c>
      <c r="G40" s="12" t="s">
        <v>13</v>
      </c>
      <c r="H40" s="13" t="s">
        <v>14</v>
      </c>
      <c r="I40" s="12" t="s">
        <v>13</v>
      </c>
      <c r="J40" s="8"/>
    </row>
    <row r="41">
      <c r="A41" s="16" t="s">
        <v>61</v>
      </c>
      <c r="B41" s="12">
        <v>1.0</v>
      </c>
      <c r="C41" s="12">
        <v>953.0</v>
      </c>
      <c r="D41" s="15">
        <v>43505.0</v>
      </c>
      <c r="E41" s="12" t="s">
        <v>12</v>
      </c>
      <c r="F41" s="12" t="s">
        <v>13</v>
      </c>
      <c r="G41" s="12" t="s">
        <v>13</v>
      </c>
      <c r="H41" s="13" t="s">
        <v>14</v>
      </c>
      <c r="I41" s="10" t="s">
        <v>13</v>
      </c>
      <c r="J41" s="8"/>
    </row>
    <row r="42">
      <c r="A42" s="14" t="s">
        <v>62</v>
      </c>
      <c r="B42" s="12">
        <v>2.0</v>
      </c>
      <c r="C42" s="12">
        <v>62.0</v>
      </c>
      <c r="D42" s="15">
        <v>43529.0</v>
      </c>
      <c r="E42" s="12" t="s">
        <v>20</v>
      </c>
      <c r="F42" s="12" t="s">
        <v>13</v>
      </c>
      <c r="G42" s="12" t="s">
        <v>13</v>
      </c>
      <c r="H42" s="13" t="s">
        <v>14</v>
      </c>
      <c r="I42" s="10" t="s">
        <v>13</v>
      </c>
      <c r="J42" s="8"/>
    </row>
    <row r="43">
      <c r="A43" s="14" t="s">
        <v>63</v>
      </c>
      <c r="B43" s="12">
        <v>1.0</v>
      </c>
      <c r="C43" s="12">
        <v>264.0</v>
      </c>
      <c r="D43" s="15">
        <v>43585.0</v>
      </c>
      <c r="E43" s="12" t="s">
        <v>64</v>
      </c>
      <c r="F43" s="12" t="s">
        <v>13</v>
      </c>
      <c r="G43" s="12" t="s">
        <v>13</v>
      </c>
      <c r="H43" s="13" t="s">
        <v>14</v>
      </c>
      <c r="I43" s="10" t="s">
        <v>13</v>
      </c>
      <c r="J43" s="8"/>
    </row>
    <row r="44">
      <c r="A44" s="14" t="s">
        <v>65</v>
      </c>
      <c r="B44" s="12">
        <v>0.0</v>
      </c>
      <c r="C44" s="12">
        <v>262.0</v>
      </c>
      <c r="D44" s="15">
        <v>43587.0</v>
      </c>
      <c r="E44" s="12" t="s">
        <v>64</v>
      </c>
      <c r="F44" s="12" t="s">
        <v>13</v>
      </c>
      <c r="G44" s="12" t="s">
        <v>13</v>
      </c>
      <c r="H44" s="13" t="s">
        <v>14</v>
      </c>
      <c r="I44" s="10" t="s">
        <v>13</v>
      </c>
      <c r="J44" s="8"/>
    </row>
    <row r="45">
      <c r="A45" s="14" t="s">
        <v>66</v>
      </c>
      <c r="B45" s="12">
        <v>2.0</v>
      </c>
      <c r="C45" s="12">
        <v>2127.0</v>
      </c>
      <c r="D45" s="15">
        <v>43606.0</v>
      </c>
      <c r="E45" s="12" t="s">
        <v>29</v>
      </c>
      <c r="F45" s="12" t="s">
        <v>13</v>
      </c>
      <c r="G45" s="12" t="s">
        <v>13</v>
      </c>
      <c r="H45" s="13" t="s">
        <v>14</v>
      </c>
      <c r="I45" s="10" t="s">
        <v>13</v>
      </c>
      <c r="J45" s="8"/>
    </row>
    <row r="46">
      <c r="A46" s="20" t="s">
        <v>67</v>
      </c>
      <c r="B46" s="12">
        <v>7.0</v>
      </c>
      <c r="C46" s="12">
        <v>1426.0</v>
      </c>
      <c r="D46" s="15">
        <v>43608.0</v>
      </c>
      <c r="E46" s="12" t="s">
        <v>29</v>
      </c>
      <c r="F46" s="12" t="s">
        <v>13</v>
      </c>
      <c r="G46" s="12" t="s">
        <v>13</v>
      </c>
      <c r="H46" s="13" t="s">
        <v>14</v>
      </c>
      <c r="I46" s="12" t="s">
        <v>13</v>
      </c>
      <c r="J46" s="8"/>
    </row>
    <row r="47">
      <c r="A47" s="14" t="s">
        <v>68</v>
      </c>
      <c r="B47" s="12">
        <v>24.0</v>
      </c>
      <c r="C47" s="12">
        <v>65585.0</v>
      </c>
      <c r="D47" s="15">
        <v>43615.0</v>
      </c>
      <c r="E47" s="12" t="s">
        <v>20</v>
      </c>
      <c r="F47" s="12" t="s">
        <v>13</v>
      </c>
      <c r="G47" s="12" t="s">
        <v>13</v>
      </c>
      <c r="H47" s="13" t="s">
        <v>14</v>
      </c>
      <c r="I47" s="10" t="s">
        <v>13</v>
      </c>
      <c r="J47" s="8"/>
    </row>
    <row r="48">
      <c r="A48" s="16" t="s">
        <v>69</v>
      </c>
      <c r="B48" s="12">
        <v>0.0</v>
      </c>
      <c r="C48" s="12">
        <v>222.0</v>
      </c>
      <c r="D48" s="15">
        <v>43634.0</v>
      </c>
      <c r="E48" s="12" t="s">
        <v>12</v>
      </c>
      <c r="F48" s="12" t="s">
        <v>13</v>
      </c>
      <c r="G48" s="12" t="s">
        <v>13</v>
      </c>
      <c r="H48" s="13" t="s">
        <v>14</v>
      </c>
      <c r="I48" s="12" t="s">
        <v>13</v>
      </c>
      <c r="J48" s="8"/>
    </row>
    <row r="49">
      <c r="A49" s="17" t="s">
        <v>70</v>
      </c>
      <c r="B49" s="12">
        <v>2.0</v>
      </c>
      <c r="C49" s="12">
        <v>1285.0</v>
      </c>
      <c r="D49" s="15">
        <v>43670.0</v>
      </c>
      <c r="E49" s="12" t="s">
        <v>71</v>
      </c>
      <c r="F49" s="12" t="s">
        <v>13</v>
      </c>
      <c r="G49" s="12" t="s">
        <v>13</v>
      </c>
      <c r="H49" s="13" t="s">
        <v>14</v>
      </c>
      <c r="I49" s="10" t="s">
        <v>13</v>
      </c>
      <c r="J49" s="8"/>
    </row>
    <row r="50">
      <c r="A50" s="16" t="s">
        <v>72</v>
      </c>
      <c r="B50" s="12">
        <v>3.0</v>
      </c>
      <c r="C50" s="12">
        <v>45.0</v>
      </c>
      <c r="D50" s="15">
        <v>43693.0</v>
      </c>
      <c r="E50" s="12" t="s">
        <v>12</v>
      </c>
      <c r="F50" s="12" t="s">
        <v>13</v>
      </c>
      <c r="G50" s="12" t="s">
        <v>13</v>
      </c>
      <c r="H50" s="13" t="s">
        <v>14</v>
      </c>
      <c r="I50" s="10" t="s">
        <v>13</v>
      </c>
      <c r="J50" s="8"/>
    </row>
    <row r="51">
      <c r="A51" s="21" t="s">
        <v>73</v>
      </c>
      <c r="B51" s="12">
        <v>1.0</v>
      </c>
      <c r="C51" s="12">
        <v>672.0</v>
      </c>
      <c r="D51" s="15">
        <v>43740.0</v>
      </c>
      <c r="E51" s="12" t="s">
        <v>74</v>
      </c>
      <c r="F51" s="12" t="s">
        <v>13</v>
      </c>
      <c r="G51" s="12" t="s">
        <v>13</v>
      </c>
      <c r="H51" s="13" t="s">
        <v>14</v>
      </c>
      <c r="I51" s="10" t="s">
        <v>13</v>
      </c>
      <c r="J51" s="8"/>
    </row>
    <row r="52">
      <c r="A52" s="16" t="s">
        <v>75</v>
      </c>
      <c r="B52" s="12">
        <v>1.0</v>
      </c>
      <c r="C52" s="12">
        <v>306.0</v>
      </c>
      <c r="D52" s="15">
        <v>43744.0</v>
      </c>
      <c r="E52" s="12" t="s">
        <v>12</v>
      </c>
      <c r="F52" s="12" t="s">
        <v>13</v>
      </c>
      <c r="G52" s="12" t="s">
        <v>13</v>
      </c>
      <c r="H52" s="13" t="s">
        <v>14</v>
      </c>
      <c r="I52" s="10" t="s">
        <v>13</v>
      </c>
      <c r="J52" s="8"/>
    </row>
    <row r="53">
      <c r="A53" s="9" t="s">
        <v>76</v>
      </c>
      <c r="B53" s="10">
        <v>2.0</v>
      </c>
      <c r="C53" s="10">
        <v>2979.0</v>
      </c>
      <c r="D53" s="11">
        <v>43746.0</v>
      </c>
      <c r="E53" s="10" t="s">
        <v>12</v>
      </c>
      <c r="F53" s="10" t="s">
        <v>14</v>
      </c>
      <c r="G53" s="12" t="s">
        <v>13</v>
      </c>
      <c r="H53" s="13" t="s">
        <v>14</v>
      </c>
      <c r="I53" s="12" t="s">
        <v>13</v>
      </c>
      <c r="J53" s="8"/>
    </row>
    <row r="54">
      <c r="A54" s="14" t="s">
        <v>77</v>
      </c>
      <c r="B54" s="12">
        <v>0.0</v>
      </c>
      <c r="C54" s="12">
        <v>509.0</v>
      </c>
      <c r="D54" s="15">
        <v>43759.0</v>
      </c>
      <c r="E54" s="12" t="s">
        <v>29</v>
      </c>
      <c r="F54" s="12" t="s">
        <v>13</v>
      </c>
      <c r="G54" s="12" t="s">
        <v>13</v>
      </c>
      <c r="H54" s="13" t="s">
        <v>14</v>
      </c>
      <c r="I54" s="10" t="s">
        <v>13</v>
      </c>
      <c r="J54" s="8"/>
    </row>
    <row r="55">
      <c r="A55" s="14" t="s">
        <v>78</v>
      </c>
      <c r="B55" s="12">
        <v>1.0</v>
      </c>
      <c r="C55" s="12">
        <v>74.0</v>
      </c>
      <c r="D55" s="15">
        <v>43784.0</v>
      </c>
      <c r="E55" s="12" t="s">
        <v>29</v>
      </c>
      <c r="F55" s="12" t="s">
        <v>13</v>
      </c>
      <c r="G55" s="12" t="s">
        <v>13</v>
      </c>
      <c r="H55" s="13" t="s">
        <v>14</v>
      </c>
      <c r="I55" s="10" t="s">
        <v>13</v>
      </c>
      <c r="J55" s="8"/>
    </row>
    <row r="56">
      <c r="A56" s="14" t="s">
        <v>79</v>
      </c>
      <c r="B56" s="12">
        <v>12.0</v>
      </c>
      <c r="C56" s="12">
        <v>1658.0</v>
      </c>
      <c r="D56" s="15">
        <v>43787.0</v>
      </c>
      <c r="E56" s="19" t="s">
        <v>80</v>
      </c>
      <c r="F56" s="12" t="s">
        <v>13</v>
      </c>
      <c r="G56" s="12" t="s">
        <v>13</v>
      </c>
      <c r="H56" s="13" t="s">
        <v>14</v>
      </c>
      <c r="I56" s="12" t="s">
        <v>13</v>
      </c>
      <c r="J56" s="8"/>
    </row>
    <row r="57">
      <c r="A57" s="14" t="s">
        <v>81</v>
      </c>
      <c r="B57" s="12">
        <v>6.0</v>
      </c>
      <c r="C57" s="12">
        <v>799.0</v>
      </c>
      <c r="D57" s="15">
        <v>43813.0</v>
      </c>
      <c r="E57" s="12" t="s">
        <v>41</v>
      </c>
      <c r="F57" s="12" t="s">
        <v>13</v>
      </c>
      <c r="G57" s="12" t="s">
        <v>13</v>
      </c>
      <c r="H57" s="13" t="s">
        <v>13</v>
      </c>
      <c r="I57" s="10" t="s">
        <v>13</v>
      </c>
      <c r="J57" s="8"/>
    </row>
    <row r="58">
      <c r="A58" s="16" t="s">
        <v>82</v>
      </c>
      <c r="B58" s="12">
        <v>0.0</v>
      </c>
      <c r="C58" s="12">
        <v>1376.0</v>
      </c>
      <c r="D58" s="15">
        <v>43814.0</v>
      </c>
      <c r="E58" s="12" t="s">
        <v>12</v>
      </c>
      <c r="F58" s="12" t="s">
        <v>13</v>
      </c>
      <c r="G58" s="12" t="s">
        <v>13</v>
      </c>
      <c r="H58" s="13" t="s">
        <v>14</v>
      </c>
      <c r="I58" s="12" t="s">
        <v>13</v>
      </c>
      <c r="J58" s="8"/>
    </row>
    <row r="59">
      <c r="A59" s="14" t="s">
        <v>83</v>
      </c>
      <c r="B59" s="12">
        <v>5.0</v>
      </c>
      <c r="C59" s="12">
        <v>802.0</v>
      </c>
      <c r="D59" s="15">
        <v>43825.0</v>
      </c>
      <c r="E59" s="12" t="s">
        <v>29</v>
      </c>
      <c r="F59" s="12" t="s">
        <v>13</v>
      </c>
      <c r="G59" s="12" t="s">
        <v>13</v>
      </c>
      <c r="H59" s="13" t="s">
        <v>14</v>
      </c>
      <c r="I59" s="12" t="s">
        <v>13</v>
      </c>
      <c r="J59" s="8"/>
    </row>
    <row r="60">
      <c r="A60" s="9" t="s">
        <v>84</v>
      </c>
      <c r="B60" s="10">
        <v>2.0</v>
      </c>
      <c r="C60" s="10">
        <v>327.0</v>
      </c>
      <c r="D60" s="11">
        <v>43835.0</v>
      </c>
      <c r="E60" s="10" t="s">
        <v>20</v>
      </c>
      <c r="F60" s="12" t="s">
        <v>13</v>
      </c>
      <c r="G60" s="12" t="s">
        <v>13</v>
      </c>
      <c r="H60" s="13" t="s">
        <v>13</v>
      </c>
      <c r="I60" s="10" t="s">
        <v>13</v>
      </c>
      <c r="J60" s="8"/>
    </row>
    <row r="61">
      <c r="A61" s="14" t="s">
        <v>85</v>
      </c>
      <c r="B61" s="12">
        <v>1.0</v>
      </c>
      <c r="C61" s="12">
        <v>805.0</v>
      </c>
      <c r="D61" s="15">
        <v>43865.0</v>
      </c>
      <c r="E61" s="19" t="s">
        <v>80</v>
      </c>
      <c r="F61" s="12" t="s">
        <v>13</v>
      </c>
      <c r="G61" s="12" t="s">
        <v>13</v>
      </c>
      <c r="H61" s="13" t="s">
        <v>14</v>
      </c>
      <c r="I61" s="10" t="s">
        <v>13</v>
      </c>
      <c r="J61" s="8"/>
    </row>
    <row r="62">
      <c r="A62" s="14" t="s">
        <v>86</v>
      </c>
      <c r="B62" s="12">
        <v>3.0</v>
      </c>
      <c r="C62" s="12">
        <v>551.0</v>
      </c>
      <c r="D62" s="15">
        <v>43865.0</v>
      </c>
      <c r="E62" s="12" t="s">
        <v>41</v>
      </c>
      <c r="F62" s="12" t="s">
        <v>13</v>
      </c>
      <c r="G62" s="12" t="s">
        <v>13</v>
      </c>
      <c r="H62" s="13" t="s">
        <v>14</v>
      </c>
      <c r="I62" s="10" t="s">
        <v>13</v>
      </c>
      <c r="J62" s="8"/>
    </row>
    <row r="63">
      <c r="A63" s="14" t="s">
        <v>87</v>
      </c>
      <c r="B63" s="12">
        <v>3.0</v>
      </c>
      <c r="C63" s="12">
        <v>1663.0</v>
      </c>
      <c r="D63" s="15">
        <v>43936.0</v>
      </c>
      <c r="E63" s="19" t="s">
        <v>80</v>
      </c>
      <c r="F63" s="12" t="s">
        <v>13</v>
      </c>
      <c r="G63" s="12" t="s">
        <v>13</v>
      </c>
      <c r="H63" s="13" t="s">
        <v>14</v>
      </c>
      <c r="I63" s="10" t="s">
        <v>13</v>
      </c>
      <c r="J63" s="8"/>
    </row>
    <row r="64">
      <c r="A64" s="14" t="s">
        <v>88</v>
      </c>
      <c r="B64" s="12">
        <v>0.0</v>
      </c>
      <c r="C64" s="12">
        <v>292.0</v>
      </c>
      <c r="D64" s="15">
        <v>43984.0</v>
      </c>
      <c r="E64" s="12" t="s">
        <v>29</v>
      </c>
      <c r="F64" s="12" t="s">
        <v>13</v>
      </c>
      <c r="G64" s="12" t="s">
        <v>13</v>
      </c>
      <c r="H64" s="13" t="s">
        <v>13</v>
      </c>
      <c r="I64" s="10" t="s">
        <v>13</v>
      </c>
      <c r="J64" s="8"/>
    </row>
    <row r="65">
      <c r="A65" s="16" t="s">
        <v>89</v>
      </c>
      <c r="B65" s="12">
        <v>3.0</v>
      </c>
      <c r="C65" s="22" t="s">
        <v>90</v>
      </c>
      <c r="D65" s="15">
        <v>43986.0</v>
      </c>
      <c r="E65" s="12" t="s">
        <v>12</v>
      </c>
      <c r="F65" s="12" t="s">
        <v>13</v>
      </c>
      <c r="G65" s="12" t="s">
        <v>13</v>
      </c>
      <c r="H65" s="13" t="s">
        <v>13</v>
      </c>
      <c r="I65" s="10" t="s">
        <v>13</v>
      </c>
      <c r="J65" s="8"/>
    </row>
    <row r="66">
      <c r="A66" s="14" t="s">
        <v>91</v>
      </c>
      <c r="B66" s="12">
        <v>10.0</v>
      </c>
      <c r="C66" s="12">
        <v>1227.0</v>
      </c>
      <c r="D66" s="15">
        <v>43993.0</v>
      </c>
      <c r="E66" s="12" t="s">
        <v>20</v>
      </c>
      <c r="F66" s="12" t="s">
        <v>13</v>
      </c>
      <c r="G66" s="12" t="s">
        <v>13</v>
      </c>
      <c r="H66" s="13" t="s">
        <v>13</v>
      </c>
      <c r="I66" s="10" t="s">
        <v>13</v>
      </c>
      <c r="J66" s="8"/>
    </row>
    <row r="67">
      <c r="A67" s="16" t="s">
        <v>92</v>
      </c>
      <c r="B67" s="12">
        <v>0.0</v>
      </c>
      <c r="C67" s="12">
        <v>47.0</v>
      </c>
      <c r="D67" s="15">
        <v>44012.0</v>
      </c>
      <c r="E67" s="12" t="s">
        <v>12</v>
      </c>
      <c r="F67" s="12" t="s">
        <v>13</v>
      </c>
      <c r="G67" s="12" t="s">
        <v>13</v>
      </c>
      <c r="H67" s="13" t="s">
        <v>13</v>
      </c>
      <c r="I67" s="10" t="s">
        <v>13</v>
      </c>
      <c r="J67" s="8"/>
    </row>
    <row r="68">
      <c r="A68" s="14" t="s">
        <v>93</v>
      </c>
      <c r="B68" s="12">
        <v>1.0</v>
      </c>
      <c r="C68" s="12">
        <v>778.0</v>
      </c>
      <c r="D68" s="15">
        <v>44018.0</v>
      </c>
      <c r="E68" s="12" t="s">
        <v>20</v>
      </c>
      <c r="F68" s="12" t="s">
        <v>13</v>
      </c>
      <c r="G68" s="12" t="s">
        <v>13</v>
      </c>
      <c r="H68" s="13" t="s">
        <v>13</v>
      </c>
      <c r="I68" s="10" t="s">
        <v>13</v>
      </c>
      <c r="J68" s="8"/>
    </row>
    <row r="69">
      <c r="A69" s="14" t="s">
        <v>94</v>
      </c>
      <c r="B69" s="12">
        <v>1.0</v>
      </c>
      <c r="C69" s="12">
        <v>511.0</v>
      </c>
      <c r="D69" s="15">
        <v>44020.0</v>
      </c>
      <c r="E69" s="12" t="s">
        <v>29</v>
      </c>
      <c r="F69" s="12" t="s">
        <v>13</v>
      </c>
      <c r="G69" s="12" t="s">
        <v>13</v>
      </c>
      <c r="H69" s="13" t="s">
        <v>13</v>
      </c>
      <c r="I69" s="10" t="s">
        <v>13</v>
      </c>
      <c r="J69" s="8"/>
    </row>
    <row r="70">
      <c r="A70" s="21" t="s">
        <v>95</v>
      </c>
      <c r="B70" s="12">
        <v>4.0</v>
      </c>
      <c r="C70" s="12">
        <v>565.0</v>
      </c>
      <c r="D70" s="15">
        <v>44036.0</v>
      </c>
      <c r="E70" s="12" t="s">
        <v>74</v>
      </c>
      <c r="F70" s="12" t="s">
        <v>13</v>
      </c>
      <c r="G70" s="12" t="s">
        <v>13</v>
      </c>
      <c r="H70" s="13" t="s">
        <v>13</v>
      </c>
      <c r="I70" s="10" t="s">
        <v>13</v>
      </c>
      <c r="J70" s="8"/>
    </row>
    <row r="71">
      <c r="A71" s="14" t="s">
        <v>96</v>
      </c>
      <c r="B71" s="12">
        <v>1.0</v>
      </c>
      <c r="C71" s="12">
        <v>1513.0</v>
      </c>
      <c r="D71" s="15">
        <v>44052.0</v>
      </c>
      <c r="E71" s="12" t="s">
        <v>29</v>
      </c>
      <c r="F71" s="12" t="s">
        <v>13</v>
      </c>
      <c r="G71" s="12" t="s">
        <v>13</v>
      </c>
      <c r="H71" s="13" t="s">
        <v>13</v>
      </c>
      <c r="I71" s="12" t="s">
        <v>13</v>
      </c>
      <c r="J71" s="8"/>
    </row>
    <row r="72">
      <c r="A72" s="14" t="s">
        <v>97</v>
      </c>
      <c r="B72" s="12">
        <v>0.0</v>
      </c>
      <c r="C72" s="12">
        <v>432.0</v>
      </c>
      <c r="D72" s="15">
        <v>44081.0</v>
      </c>
      <c r="E72" s="12" t="s">
        <v>29</v>
      </c>
      <c r="F72" s="12" t="s">
        <v>13</v>
      </c>
      <c r="G72" s="12" t="s">
        <v>13</v>
      </c>
      <c r="H72" s="13" t="s">
        <v>13</v>
      </c>
      <c r="I72" s="10" t="s">
        <v>13</v>
      </c>
      <c r="J72" s="8"/>
    </row>
    <row r="73">
      <c r="A73" s="14" t="s">
        <v>98</v>
      </c>
      <c r="B73" s="12">
        <v>15.0</v>
      </c>
      <c r="C73" s="12">
        <v>2058.0</v>
      </c>
      <c r="D73" s="15">
        <v>44086.0</v>
      </c>
      <c r="E73" s="12" t="s">
        <v>29</v>
      </c>
      <c r="F73" s="12" t="s">
        <v>13</v>
      </c>
      <c r="G73" s="12" t="s">
        <v>13</v>
      </c>
      <c r="H73" s="13" t="s">
        <v>13</v>
      </c>
      <c r="I73" s="10" t="s">
        <v>13</v>
      </c>
      <c r="J73" s="8"/>
    </row>
    <row r="74">
      <c r="A74" s="16" t="s">
        <v>99</v>
      </c>
      <c r="B74" s="12">
        <v>1.0</v>
      </c>
      <c r="C74" s="12">
        <v>85.0</v>
      </c>
      <c r="D74" s="15">
        <v>44149.0</v>
      </c>
      <c r="E74" s="12" t="s">
        <v>12</v>
      </c>
      <c r="F74" s="12" t="s">
        <v>13</v>
      </c>
      <c r="G74" s="12" t="s">
        <v>13</v>
      </c>
      <c r="H74" s="13" t="s">
        <v>13</v>
      </c>
      <c r="I74" s="10" t="s">
        <v>13</v>
      </c>
      <c r="J74" s="8"/>
    </row>
    <row r="75">
      <c r="A75" s="14" t="s">
        <v>100</v>
      </c>
      <c r="B75" s="12">
        <v>1.0</v>
      </c>
      <c r="C75" s="12">
        <v>259.0</v>
      </c>
      <c r="D75" s="15">
        <v>44170.0</v>
      </c>
      <c r="E75" s="12" t="s">
        <v>29</v>
      </c>
      <c r="F75" s="12" t="s">
        <v>13</v>
      </c>
      <c r="G75" s="12" t="s">
        <v>13</v>
      </c>
      <c r="H75" s="13" t="s">
        <v>13</v>
      </c>
      <c r="I75" s="10" t="s">
        <v>13</v>
      </c>
      <c r="J75" s="8"/>
    </row>
    <row r="76">
      <c r="A76" s="14" t="s">
        <v>101</v>
      </c>
      <c r="B76" s="12">
        <v>2.0</v>
      </c>
      <c r="C76" s="12">
        <v>204.0</v>
      </c>
      <c r="D76" s="15">
        <v>44203.0</v>
      </c>
      <c r="E76" s="12" t="s">
        <v>20</v>
      </c>
      <c r="F76" s="12" t="s">
        <v>13</v>
      </c>
      <c r="G76" s="12" t="s">
        <v>13</v>
      </c>
      <c r="H76" s="13" t="s">
        <v>13</v>
      </c>
      <c r="I76" s="10" t="s">
        <v>13</v>
      </c>
      <c r="J76" s="8"/>
    </row>
    <row r="77">
      <c r="A77" s="14" t="s">
        <v>102</v>
      </c>
      <c r="B77" s="12">
        <v>1.0</v>
      </c>
      <c r="C77" s="12">
        <v>315.0</v>
      </c>
      <c r="D77" s="15">
        <v>44205.0</v>
      </c>
      <c r="E77" s="12" t="s">
        <v>20</v>
      </c>
      <c r="F77" s="12" t="s">
        <v>13</v>
      </c>
      <c r="G77" s="12" t="s">
        <v>13</v>
      </c>
      <c r="H77" s="13" t="s">
        <v>13</v>
      </c>
      <c r="I77" s="10" t="s">
        <v>13</v>
      </c>
      <c r="J77" s="8"/>
    </row>
    <row r="78">
      <c r="A78" s="16" t="s">
        <v>103</v>
      </c>
      <c r="B78" s="12">
        <v>0.0</v>
      </c>
      <c r="C78" s="12">
        <v>142.0</v>
      </c>
      <c r="D78" s="15">
        <v>44209.0</v>
      </c>
      <c r="E78" s="12" t="s">
        <v>104</v>
      </c>
      <c r="F78" s="12" t="s">
        <v>13</v>
      </c>
      <c r="G78" s="12" t="s">
        <v>13</v>
      </c>
      <c r="H78" s="13" t="s">
        <v>13</v>
      </c>
      <c r="I78" s="12" t="s">
        <v>13</v>
      </c>
      <c r="J78" s="8"/>
    </row>
    <row r="79">
      <c r="A79" s="14" t="s">
        <v>105</v>
      </c>
      <c r="B79" s="12">
        <v>2.0</v>
      </c>
      <c r="C79" s="12">
        <v>1078.0</v>
      </c>
      <c r="D79" s="15">
        <v>44246.0</v>
      </c>
      <c r="E79" s="12" t="s">
        <v>29</v>
      </c>
      <c r="F79" s="12" t="s">
        <v>13</v>
      </c>
      <c r="G79" s="12" t="s">
        <v>13</v>
      </c>
      <c r="H79" s="13" t="s">
        <v>13</v>
      </c>
      <c r="I79" s="10" t="s">
        <v>13</v>
      </c>
      <c r="J79" s="8"/>
    </row>
    <row r="80">
      <c r="A80" s="16" t="s">
        <v>106</v>
      </c>
      <c r="B80" s="12">
        <v>43.0</v>
      </c>
      <c r="C80" s="12">
        <v>36042.0</v>
      </c>
      <c r="D80" s="15">
        <v>44261.0</v>
      </c>
      <c r="E80" s="12" t="s">
        <v>16</v>
      </c>
      <c r="F80" s="12" t="s">
        <v>13</v>
      </c>
      <c r="G80" s="12" t="s">
        <v>13</v>
      </c>
      <c r="H80" s="13" t="s">
        <v>13</v>
      </c>
      <c r="I80" s="12" t="s">
        <v>13</v>
      </c>
      <c r="J80" s="8"/>
    </row>
    <row r="81">
      <c r="A81" s="14" t="s">
        <v>107</v>
      </c>
      <c r="B81" s="12">
        <v>0.0</v>
      </c>
      <c r="C81" s="12">
        <v>299.0</v>
      </c>
      <c r="D81" s="15">
        <v>44267.0</v>
      </c>
      <c r="E81" s="12" t="s">
        <v>29</v>
      </c>
      <c r="F81" s="12" t="s">
        <v>13</v>
      </c>
      <c r="G81" s="12" t="s">
        <v>13</v>
      </c>
      <c r="H81" s="13" t="s">
        <v>13</v>
      </c>
      <c r="I81" s="10" t="s">
        <v>13</v>
      </c>
      <c r="J81" s="8"/>
    </row>
    <row r="82">
      <c r="A82" s="14" t="s">
        <v>108</v>
      </c>
      <c r="B82" s="12">
        <v>2.0</v>
      </c>
      <c r="C82" s="12">
        <v>690.0</v>
      </c>
      <c r="D82" s="15">
        <v>44301.0</v>
      </c>
      <c r="E82" s="12" t="s">
        <v>20</v>
      </c>
      <c r="F82" s="12" t="s">
        <v>13</v>
      </c>
      <c r="G82" s="12" t="s">
        <v>13</v>
      </c>
      <c r="H82" s="13" t="s">
        <v>13</v>
      </c>
      <c r="I82" s="10" t="s">
        <v>13</v>
      </c>
      <c r="J82" s="8"/>
    </row>
    <row r="83">
      <c r="A83" s="14" t="s">
        <v>109</v>
      </c>
      <c r="B83" s="12">
        <v>4.0</v>
      </c>
      <c r="C83" s="12">
        <v>2514.0</v>
      </c>
      <c r="D83" s="15">
        <v>44322.0</v>
      </c>
      <c r="E83" s="12" t="s">
        <v>20</v>
      </c>
      <c r="F83" s="12" t="s">
        <v>13</v>
      </c>
      <c r="G83" s="12" t="s">
        <v>13</v>
      </c>
      <c r="H83" s="13" t="s">
        <v>13</v>
      </c>
      <c r="I83" s="10" t="s">
        <v>13</v>
      </c>
      <c r="J83" s="8"/>
    </row>
    <row r="84">
      <c r="A84" s="16" t="s">
        <v>110</v>
      </c>
      <c r="B84" s="12">
        <v>0.0</v>
      </c>
      <c r="C84" s="12">
        <v>2277.0</v>
      </c>
      <c r="D84" s="15">
        <v>44372.0</v>
      </c>
      <c r="E84" s="12" t="s">
        <v>12</v>
      </c>
      <c r="F84" s="12" t="s">
        <v>13</v>
      </c>
      <c r="G84" s="12" t="s">
        <v>13</v>
      </c>
      <c r="H84" s="13" t="s">
        <v>13</v>
      </c>
      <c r="I84" s="10" t="s">
        <v>13</v>
      </c>
      <c r="J84" s="8"/>
    </row>
    <row r="85">
      <c r="A85" s="14" t="s">
        <v>111</v>
      </c>
      <c r="B85" s="12">
        <v>1.0</v>
      </c>
      <c r="C85" s="12">
        <v>222.0</v>
      </c>
      <c r="D85" s="15">
        <v>44412.0</v>
      </c>
      <c r="E85" s="12" t="s">
        <v>20</v>
      </c>
      <c r="F85" s="12" t="s">
        <v>13</v>
      </c>
      <c r="G85" s="12" t="s">
        <v>13</v>
      </c>
      <c r="H85" s="13" t="s">
        <v>13</v>
      </c>
      <c r="I85" s="10" t="s">
        <v>13</v>
      </c>
      <c r="J85" s="8"/>
    </row>
    <row r="86">
      <c r="A86" s="14" t="s">
        <v>112</v>
      </c>
      <c r="B86" s="12">
        <v>4.0</v>
      </c>
      <c r="C86" s="12">
        <v>85.0</v>
      </c>
      <c r="D86" s="15">
        <v>44463.0</v>
      </c>
      <c r="E86" s="12" t="s">
        <v>20</v>
      </c>
      <c r="F86" s="12" t="s">
        <v>13</v>
      </c>
      <c r="G86" s="12" t="s">
        <v>13</v>
      </c>
      <c r="H86" s="13" t="s">
        <v>13</v>
      </c>
      <c r="I86" s="10" t="s">
        <v>13</v>
      </c>
      <c r="J86" s="8"/>
    </row>
    <row r="87">
      <c r="A87" s="9" t="s">
        <v>113</v>
      </c>
      <c r="B87" s="10">
        <v>2.0</v>
      </c>
      <c r="C87" s="10">
        <v>151.0</v>
      </c>
      <c r="D87" s="11">
        <v>44472.0</v>
      </c>
      <c r="E87" s="10" t="s">
        <v>20</v>
      </c>
      <c r="F87" s="12" t="s">
        <v>13</v>
      </c>
      <c r="G87" s="12" t="s">
        <v>13</v>
      </c>
      <c r="H87" s="13" t="s">
        <v>13</v>
      </c>
      <c r="I87" s="10" t="s">
        <v>13</v>
      </c>
      <c r="J87" s="8"/>
    </row>
    <row r="88">
      <c r="A88" s="9" t="s">
        <v>114</v>
      </c>
      <c r="B88" s="10">
        <v>1.0</v>
      </c>
      <c r="C88" s="10">
        <v>179.0</v>
      </c>
      <c r="D88" s="11">
        <v>44503.0</v>
      </c>
      <c r="E88" s="10" t="s">
        <v>20</v>
      </c>
      <c r="F88" s="12" t="s">
        <v>13</v>
      </c>
      <c r="G88" s="12" t="s">
        <v>13</v>
      </c>
      <c r="H88" s="13" t="s">
        <v>13</v>
      </c>
      <c r="I88" s="10" t="s">
        <v>13</v>
      </c>
      <c r="J88" s="8"/>
    </row>
    <row r="89">
      <c r="A89" s="14" t="s">
        <v>115</v>
      </c>
      <c r="B89" s="12">
        <v>0.0</v>
      </c>
      <c r="C89" s="12">
        <v>186.0</v>
      </c>
      <c r="D89" s="15">
        <v>44510.0</v>
      </c>
      <c r="E89" s="12" t="s">
        <v>29</v>
      </c>
      <c r="F89" s="12" t="s">
        <v>13</v>
      </c>
      <c r="G89" s="12" t="s">
        <v>13</v>
      </c>
      <c r="H89" s="13" t="s">
        <v>13</v>
      </c>
      <c r="I89" s="10" t="s">
        <v>13</v>
      </c>
      <c r="J89" s="8"/>
    </row>
    <row r="90">
      <c r="A90" s="16" t="s">
        <v>116</v>
      </c>
      <c r="B90" s="12">
        <v>4.0</v>
      </c>
      <c r="C90" s="12">
        <v>757.0</v>
      </c>
      <c r="D90" s="15">
        <v>44557.0</v>
      </c>
      <c r="E90" s="12" t="s">
        <v>12</v>
      </c>
      <c r="F90" s="12" t="s">
        <v>13</v>
      </c>
      <c r="G90" s="12" t="s">
        <v>13</v>
      </c>
      <c r="H90" s="13" t="s">
        <v>13</v>
      </c>
      <c r="I90" s="10" t="s">
        <v>13</v>
      </c>
      <c r="J90" s="8"/>
    </row>
    <row r="91">
      <c r="A91" s="21" t="s">
        <v>117</v>
      </c>
      <c r="B91" s="12">
        <v>1.0</v>
      </c>
      <c r="C91" s="12">
        <v>113.0</v>
      </c>
      <c r="D91" s="15">
        <v>44579.0</v>
      </c>
      <c r="E91" s="12" t="s">
        <v>12</v>
      </c>
      <c r="F91" s="12" t="s">
        <v>13</v>
      </c>
      <c r="G91" s="12" t="s">
        <v>13</v>
      </c>
      <c r="H91" s="13" t="s">
        <v>13</v>
      </c>
      <c r="I91" s="10" t="s">
        <v>13</v>
      </c>
      <c r="J91" s="8"/>
    </row>
    <row r="92">
      <c r="A92" s="14" t="s">
        <v>118</v>
      </c>
      <c r="B92" s="12">
        <v>4.0</v>
      </c>
      <c r="C92" s="12">
        <v>1054.0</v>
      </c>
      <c r="D92" s="15">
        <v>44597.0</v>
      </c>
      <c r="E92" s="12" t="s">
        <v>24</v>
      </c>
      <c r="F92" s="12" t="s">
        <v>13</v>
      </c>
      <c r="G92" s="12" t="s">
        <v>13</v>
      </c>
      <c r="H92" s="13" t="s">
        <v>13</v>
      </c>
      <c r="I92" s="10" t="s">
        <v>13</v>
      </c>
      <c r="J92" s="8"/>
    </row>
    <row r="93">
      <c r="A93" s="14" t="s">
        <v>119</v>
      </c>
      <c r="B93" s="12">
        <v>1.0</v>
      </c>
      <c r="C93" s="12">
        <v>115.0</v>
      </c>
      <c r="D93" s="15">
        <v>44624.0</v>
      </c>
      <c r="E93" s="12" t="s">
        <v>20</v>
      </c>
      <c r="F93" s="12" t="s">
        <v>13</v>
      </c>
      <c r="G93" s="12" t="s">
        <v>13</v>
      </c>
      <c r="H93" s="13" t="s">
        <v>13</v>
      </c>
      <c r="I93" s="10" t="s">
        <v>13</v>
      </c>
      <c r="J93" s="8"/>
    </row>
    <row r="94">
      <c r="A94" s="14" t="s">
        <v>120</v>
      </c>
      <c r="B94" s="12">
        <v>2.0</v>
      </c>
      <c r="C94" s="12">
        <v>721.0</v>
      </c>
      <c r="D94" s="15">
        <v>44683.0</v>
      </c>
      <c r="E94" s="12" t="s">
        <v>20</v>
      </c>
      <c r="F94" s="12" t="s">
        <v>13</v>
      </c>
      <c r="G94" s="12" t="s">
        <v>13</v>
      </c>
      <c r="H94" s="13" t="s">
        <v>13</v>
      </c>
      <c r="I94" s="10" t="s">
        <v>13</v>
      </c>
      <c r="J94" s="8"/>
    </row>
    <row r="95">
      <c r="A95" s="9" t="s">
        <v>121</v>
      </c>
      <c r="B95" s="10">
        <v>1.0</v>
      </c>
      <c r="C95" s="10">
        <v>437.0</v>
      </c>
      <c r="D95" s="11">
        <v>44701.0</v>
      </c>
      <c r="E95" s="10" t="s">
        <v>20</v>
      </c>
      <c r="F95" s="12" t="s">
        <v>13</v>
      </c>
      <c r="G95" s="12" t="s">
        <v>13</v>
      </c>
      <c r="H95" s="13" t="s">
        <v>13</v>
      </c>
      <c r="I95" s="10" t="s">
        <v>13</v>
      </c>
      <c r="J95" s="8"/>
    </row>
    <row r="96">
      <c r="A96" s="14" t="s">
        <v>122</v>
      </c>
      <c r="B96" s="12">
        <v>1.0</v>
      </c>
      <c r="C96" s="12">
        <v>92.0</v>
      </c>
      <c r="D96" s="15">
        <v>44704.0</v>
      </c>
      <c r="E96" s="12" t="s">
        <v>20</v>
      </c>
      <c r="F96" s="12" t="s">
        <v>13</v>
      </c>
      <c r="G96" s="12" t="s">
        <v>13</v>
      </c>
      <c r="H96" s="13" t="s">
        <v>13</v>
      </c>
      <c r="I96" s="10" t="s">
        <v>13</v>
      </c>
      <c r="J96" s="8"/>
    </row>
    <row r="97">
      <c r="A97" s="14" t="s">
        <v>123</v>
      </c>
      <c r="B97" s="12">
        <v>1.0</v>
      </c>
      <c r="C97" s="12">
        <v>71.0</v>
      </c>
      <c r="D97" s="15">
        <v>44787.0</v>
      </c>
      <c r="E97" s="12" t="s">
        <v>16</v>
      </c>
      <c r="F97" s="12" t="s">
        <v>13</v>
      </c>
      <c r="G97" s="12" t="s">
        <v>13</v>
      </c>
      <c r="H97" s="13" t="s">
        <v>13</v>
      </c>
      <c r="I97" s="10" t="s">
        <v>13</v>
      </c>
      <c r="J97" s="8"/>
    </row>
    <row r="98">
      <c r="A98" s="14" t="s">
        <v>124</v>
      </c>
      <c r="B98" s="12">
        <v>2.0</v>
      </c>
      <c r="C98" s="12">
        <v>43.0</v>
      </c>
      <c r="D98" s="15">
        <v>44815.0</v>
      </c>
      <c r="E98" s="12" t="s">
        <v>41</v>
      </c>
      <c r="F98" s="12" t="s">
        <v>13</v>
      </c>
      <c r="G98" s="12" t="s">
        <v>13</v>
      </c>
      <c r="H98" s="13" t="s">
        <v>13</v>
      </c>
      <c r="I98" s="10" t="s">
        <v>13</v>
      </c>
      <c r="J98" s="8"/>
    </row>
    <row r="99">
      <c r="A99" s="14" t="s">
        <v>125</v>
      </c>
      <c r="B99" s="12">
        <v>2.0</v>
      </c>
      <c r="C99" s="12">
        <v>188.0</v>
      </c>
      <c r="D99" s="23" t="s">
        <v>126</v>
      </c>
      <c r="E99" s="12" t="s">
        <v>29</v>
      </c>
      <c r="F99" s="12" t="s">
        <v>13</v>
      </c>
      <c r="G99" s="12" t="s">
        <v>13</v>
      </c>
      <c r="H99" s="13" t="s">
        <v>13</v>
      </c>
      <c r="I99" s="12" t="s">
        <v>13</v>
      </c>
      <c r="J99" s="8"/>
    </row>
    <row r="100">
      <c r="A100" s="14" t="s">
        <v>127</v>
      </c>
      <c r="B100" s="12">
        <v>2.0</v>
      </c>
      <c r="C100" s="12">
        <v>42.0</v>
      </c>
      <c r="D100" s="24" t="s">
        <v>128</v>
      </c>
      <c r="E100" s="12" t="s">
        <v>20</v>
      </c>
      <c r="F100" s="12" t="s">
        <v>13</v>
      </c>
      <c r="G100" s="12" t="s">
        <v>13</v>
      </c>
      <c r="H100" s="13" t="s">
        <v>13</v>
      </c>
      <c r="I100" s="10" t="s">
        <v>13</v>
      </c>
      <c r="J100" s="8"/>
    </row>
    <row r="101">
      <c r="A101" s="14" t="s">
        <v>129</v>
      </c>
      <c r="B101" s="12">
        <v>1.0</v>
      </c>
      <c r="C101" s="12">
        <v>84.0</v>
      </c>
      <c r="D101" s="23" t="s">
        <v>130</v>
      </c>
      <c r="E101" s="12" t="s">
        <v>20</v>
      </c>
      <c r="F101" s="12" t="s">
        <v>13</v>
      </c>
      <c r="G101" s="12" t="s">
        <v>13</v>
      </c>
      <c r="H101" s="13" t="s">
        <v>13</v>
      </c>
      <c r="I101" s="12" t="s">
        <v>13</v>
      </c>
      <c r="J101" s="8"/>
    </row>
    <row r="102">
      <c r="A102" s="8"/>
      <c r="J102" s="8"/>
    </row>
  </sheetData>
  <mergeCells count="1">
    <mergeCell ref="A102:I102"/>
  </mergeCells>
  <hyperlinks>
    <hyperlink r:id="rId1" ref="A2"/>
    <hyperlink r:id="rId2" ref="A3"/>
    <hyperlink r:id="rId3" ref="A4"/>
    <hyperlink r:id="rId4" ref="A5"/>
    <hyperlink r:id="rId5" ref="A6"/>
    <hyperlink r:id="rId6" ref="A7"/>
    <hyperlink r:id="rId7" location="44614755"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location="71716524" ref="A22"/>
    <hyperlink r:id="rId22" ref="A23"/>
    <hyperlink r:id="rId23" location="65405440"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location="55857241" ref="A43"/>
    <hyperlink r:id="rId43" ref="A44"/>
    <hyperlink r:id="rId44" ref="A45"/>
    <hyperlink r:id="rId45" ref="A46"/>
    <hyperlink r:id="rId46" ref="A47"/>
    <hyperlink r:id="rId47" ref="A48"/>
    <hyperlink r:id="rId48" location="56606152"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location="6537282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s>
  <drawing r:id="rId1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25"/>
    <col customWidth="1" min="2" max="2" width="43.0"/>
    <col customWidth="1" min="3" max="3" width="46.88"/>
    <col customWidth="1" min="4" max="4" width="19.13"/>
    <col customWidth="1" min="5" max="5" width="28.38"/>
    <col customWidth="1" min="6" max="6" width="2.13"/>
    <col customWidth="1" min="7" max="7" width="40.25"/>
    <col customWidth="1" min="8" max="8" width="38.88"/>
    <col customWidth="1" min="10" max="10" width="24.75"/>
    <col customWidth="1" min="11" max="11" width="2.13"/>
    <col customWidth="1" min="12" max="12" width="15.13"/>
    <col customWidth="1" min="13" max="13" width="14.38"/>
    <col customWidth="1" min="14" max="14" width="1.88"/>
  </cols>
  <sheetData>
    <row r="1">
      <c r="A1" s="25" t="s">
        <v>2</v>
      </c>
      <c r="B1" s="26" t="s">
        <v>131</v>
      </c>
      <c r="C1" s="27" t="s">
        <v>132</v>
      </c>
      <c r="D1" s="27" t="s">
        <v>133</v>
      </c>
      <c r="E1" s="27" t="s">
        <v>134</v>
      </c>
      <c r="F1" s="28"/>
      <c r="G1" s="26" t="s">
        <v>131</v>
      </c>
      <c r="H1" s="27" t="s">
        <v>132</v>
      </c>
      <c r="I1" s="27" t="s">
        <v>133</v>
      </c>
      <c r="J1" s="27" t="s">
        <v>134</v>
      </c>
      <c r="K1" s="28"/>
      <c r="L1" s="27" t="s">
        <v>135</v>
      </c>
      <c r="M1" s="27" t="s">
        <v>136</v>
      </c>
      <c r="N1" s="28"/>
      <c r="O1" s="29"/>
      <c r="P1" s="29"/>
      <c r="Q1" s="29"/>
      <c r="R1" s="29"/>
      <c r="S1" s="29"/>
      <c r="T1" s="29"/>
      <c r="U1" s="29"/>
      <c r="V1" s="29"/>
      <c r="W1" s="29"/>
      <c r="X1" s="29"/>
      <c r="Y1" s="29"/>
      <c r="Z1" s="29"/>
    </row>
    <row r="2">
      <c r="A2" s="30" t="s">
        <v>11</v>
      </c>
      <c r="B2" s="31" t="s">
        <v>137</v>
      </c>
      <c r="C2" s="32" t="s">
        <v>138</v>
      </c>
      <c r="D2" s="33">
        <v>7.0</v>
      </c>
      <c r="E2" s="33" t="s">
        <v>139</v>
      </c>
      <c r="F2" s="28"/>
      <c r="G2" s="31" t="s">
        <v>140</v>
      </c>
      <c r="H2" s="32" t="s">
        <v>141</v>
      </c>
      <c r="I2" s="33">
        <v>1.0</v>
      </c>
      <c r="J2" s="33" t="s">
        <v>142</v>
      </c>
      <c r="K2" s="28"/>
      <c r="L2" s="34" t="s">
        <v>142</v>
      </c>
      <c r="M2" s="35">
        <v>22.0</v>
      </c>
      <c r="N2" s="28"/>
      <c r="O2" s="29"/>
      <c r="P2" s="29"/>
      <c r="Q2" s="29"/>
      <c r="R2" s="29"/>
      <c r="S2" s="29"/>
      <c r="T2" s="29"/>
      <c r="U2" s="29"/>
      <c r="V2" s="29"/>
      <c r="W2" s="29"/>
      <c r="X2" s="29"/>
      <c r="Y2" s="29"/>
      <c r="Z2" s="29"/>
    </row>
    <row r="3">
      <c r="A3" s="36" t="s">
        <v>15</v>
      </c>
      <c r="B3" s="31" t="s">
        <v>143</v>
      </c>
      <c r="C3" s="32" t="s">
        <v>144</v>
      </c>
      <c r="D3" s="33">
        <v>6.0</v>
      </c>
      <c r="E3" s="33" t="s">
        <v>139</v>
      </c>
      <c r="F3" s="28"/>
      <c r="G3" s="31" t="s">
        <v>145</v>
      </c>
      <c r="H3" s="32" t="s">
        <v>146</v>
      </c>
      <c r="I3" s="33" t="s">
        <v>147</v>
      </c>
      <c r="J3" s="33" t="s">
        <v>142</v>
      </c>
      <c r="K3" s="28"/>
      <c r="L3" s="34" t="s">
        <v>139</v>
      </c>
      <c r="M3" s="35">
        <v>18.0</v>
      </c>
      <c r="N3" s="28"/>
      <c r="O3" s="29"/>
      <c r="P3" s="29"/>
      <c r="Q3" s="29"/>
      <c r="R3" s="29"/>
      <c r="S3" s="29"/>
      <c r="T3" s="29"/>
      <c r="U3" s="29"/>
      <c r="V3" s="29"/>
      <c r="W3" s="29"/>
      <c r="X3" s="29"/>
      <c r="Y3" s="29"/>
      <c r="Z3" s="29"/>
    </row>
    <row r="4">
      <c r="A4" s="36" t="s">
        <v>17</v>
      </c>
      <c r="B4" s="31" t="s">
        <v>148</v>
      </c>
      <c r="C4" s="32" t="s">
        <v>149</v>
      </c>
      <c r="D4" s="33">
        <v>2.0</v>
      </c>
      <c r="E4" s="33" t="s">
        <v>139</v>
      </c>
      <c r="F4" s="28"/>
      <c r="G4" s="31" t="s">
        <v>150</v>
      </c>
      <c r="H4" s="32" t="s">
        <v>151</v>
      </c>
      <c r="I4" s="33">
        <v>2.0</v>
      </c>
      <c r="J4" s="33" t="s">
        <v>142</v>
      </c>
      <c r="K4" s="28"/>
      <c r="L4" s="34" t="s">
        <v>152</v>
      </c>
      <c r="M4" s="35">
        <v>38.0</v>
      </c>
      <c r="N4" s="28"/>
      <c r="O4" s="29"/>
      <c r="P4" s="29"/>
      <c r="Q4" s="29"/>
      <c r="R4" s="29"/>
      <c r="S4" s="29"/>
      <c r="T4" s="29"/>
      <c r="U4" s="29"/>
      <c r="V4" s="29"/>
      <c r="W4" s="29"/>
      <c r="X4" s="29"/>
      <c r="Y4" s="29"/>
      <c r="Z4" s="29"/>
    </row>
    <row r="5">
      <c r="A5" s="36" t="s">
        <v>18</v>
      </c>
      <c r="B5" s="31" t="s">
        <v>153</v>
      </c>
      <c r="C5" s="32" t="s">
        <v>154</v>
      </c>
      <c r="D5" s="33">
        <v>0.0</v>
      </c>
      <c r="E5" s="33" t="s">
        <v>139</v>
      </c>
      <c r="F5" s="28"/>
      <c r="G5" s="31" t="s">
        <v>155</v>
      </c>
      <c r="H5" s="32" t="s">
        <v>156</v>
      </c>
      <c r="I5" s="33">
        <v>5.0</v>
      </c>
      <c r="J5" s="33" t="s">
        <v>142</v>
      </c>
      <c r="K5" s="28"/>
      <c r="L5" s="34" t="s">
        <v>157</v>
      </c>
      <c r="M5" s="35">
        <v>22.0</v>
      </c>
      <c r="N5" s="28"/>
      <c r="O5" s="29"/>
      <c r="P5" s="29"/>
      <c r="Q5" s="29"/>
      <c r="R5" s="29"/>
      <c r="S5" s="29"/>
      <c r="T5" s="29"/>
      <c r="U5" s="29"/>
      <c r="V5" s="29"/>
      <c r="W5" s="29"/>
      <c r="X5" s="29"/>
      <c r="Y5" s="29"/>
      <c r="Z5" s="29"/>
    </row>
    <row r="6">
      <c r="A6" s="37" t="s">
        <v>19</v>
      </c>
      <c r="B6" s="31" t="s">
        <v>158</v>
      </c>
      <c r="C6" s="32" t="s">
        <v>159</v>
      </c>
      <c r="D6" s="33">
        <v>106.0</v>
      </c>
      <c r="E6" s="33" t="s">
        <v>152</v>
      </c>
      <c r="F6" s="28"/>
      <c r="G6" s="31" t="s">
        <v>160</v>
      </c>
      <c r="H6" s="32" t="s">
        <v>161</v>
      </c>
      <c r="I6" s="33">
        <v>1.0</v>
      </c>
      <c r="J6" s="33" t="s">
        <v>142</v>
      </c>
      <c r="K6" s="28"/>
      <c r="L6" s="28"/>
      <c r="M6" s="28"/>
      <c r="N6" s="28"/>
      <c r="O6" s="29"/>
      <c r="P6" s="29"/>
      <c r="Q6" s="29"/>
      <c r="R6" s="29"/>
      <c r="S6" s="29"/>
      <c r="T6" s="29"/>
      <c r="U6" s="29"/>
      <c r="V6" s="29"/>
      <c r="W6" s="29"/>
      <c r="X6" s="29"/>
      <c r="Y6" s="29"/>
      <c r="Z6" s="29"/>
    </row>
    <row r="7">
      <c r="A7" s="37" t="s">
        <v>21</v>
      </c>
      <c r="B7" s="31" t="s">
        <v>162</v>
      </c>
      <c r="C7" s="32" t="s">
        <v>163</v>
      </c>
      <c r="D7" s="33">
        <v>7.0</v>
      </c>
      <c r="E7" s="33" t="s">
        <v>152</v>
      </c>
      <c r="F7" s="28"/>
      <c r="G7" s="31" t="s">
        <v>164</v>
      </c>
      <c r="H7" s="32" t="s">
        <v>165</v>
      </c>
      <c r="I7" s="33">
        <v>0.0</v>
      </c>
      <c r="J7" s="33" t="s">
        <v>142</v>
      </c>
      <c r="K7" s="28"/>
      <c r="L7" s="29"/>
      <c r="M7" s="29"/>
      <c r="N7" s="29"/>
      <c r="O7" s="29"/>
      <c r="P7" s="29"/>
      <c r="Q7" s="29"/>
      <c r="R7" s="29"/>
      <c r="S7" s="29"/>
      <c r="T7" s="29"/>
      <c r="U7" s="29"/>
      <c r="V7" s="29"/>
      <c r="W7" s="29"/>
      <c r="X7" s="29"/>
      <c r="Y7" s="29"/>
      <c r="Z7" s="29"/>
    </row>
    <row r="8">
      <c r="A8" s="36" t="s">
        <v>22</v>
      </c>
      <c r="B8" s="31" t="s">
        <v>166</v>
      </c>
      <c r="C8" s="32" t="s">
        <v>167</v>
      </c>
      <c r="D8" s="33">
        <v>2.0</v>
      </c>
      <c r="E8" s="33" t="s">
        <v>139</v>
      </c>
      <c r="F8" s="28"/>
      <c r="G8" s="31" t="s">
        <v>168</v>
      </c>
      <c r="H8" s="32" t="s">
        <v>169</v>
      </c>
      <c r="I8" s="33">
        <v>2.0</v>
      </c>
      <c r="J8" s="33" t="s">
        <v>142</v>
      </c>
      <c r="K8" s="28"/>
      <c r="L8" s="29"/>
      <c r="M8" s="29"/>
      <c r="N8" s="29"/>
      <c r="O8" s="29"/>
      <c r="P8" s="29"/>
      <c r="Q8" s="29"/>
      <c r="R8" s="29"/>
      <c r="S8" s="29"/>
      <c r="T8" s="29"/>
      <c r="U8" s="29"/>
      <c r="V8" s="29"/>
      <c r="W8" s="29"/>
      <c r="X8" s="29"/>
      <c r="Y8" s="29"/>
      <c r="Z8" s="29"/>
    </row>
    <row r="9">
      <c r="A9" s="36" t="s">
        <v>23</v>
      </c>
      <c r="B9" s="31" t="s">
        <v>140</v>
      </c>
      <c r="C9" s="32" t="s">
        <v>141</v>
      </c>
      <c r="D9" s="33">
        <v>1.0</v>
      </c>
      <c r="E9" s="33" t="s">
        <v>142</v>
      </c>
      <c r="F9" s="28"/>
      <c r="G9" s="38" t="s">
        <v>170</v>
      </c>
      <c r="H9" s="39" t="s">
        <v>171</v>
      </c>
      <c r="I9" s="33">
        <v>1.0</v>
      </c>
      <c r="J9" s="33" t="s">
        <v>142</v>
      </c>
      <c r="K9" s="28"/>
      <c r="L9" s="29"/>
      <c r="M9" s="29"/>
      <c r="N9" s="29"/>
      <c r="O9" s="29"/>
      <c r="P9" s="29"/>
      <c r="Q9" s="29"/>
      <c r="R9" s="29"/>
      <c r="S9" s="29"/>
      <c r="T9" s="29"/>
      <c r="U9" s="29"/>
      <c r="V9" s="29"/>
      <c r="W9" s="29"/>
      <c r="X9" s="29"/>
      <c r="Y9" s="29"/>
      <c r="Z9" s="29"/>
    </row>
    <row r="10">
      <c r="A10" s="36" t="s">
        <v>25</v>
      </c>
      <c r="B10" s="31" t="s">
        <v>172</v>
      </c>
      <c r="C10" s="32" t="s">
        <v>173</v>
      </c>
      <c r="D10" s="33">
        <v>0.0</v>
      </c>
      <c r="E10" s="33" t="s">
        <v>152</v>
      </c>
      <c r="F10" s="28"/>
      <c r="G10" s="40" t="s">
        <v>174</v>
      </c>
      <c r="H10" s="39" t="s">
        <v>175</v>
      </c>
      <c r="I10" s="33">
        <v>2.0</v>
      </c>
      <c r="J10" s="33" t="s">
        <v>142</v>
      </c>
      <c r="K10" s="28"/>
      <c r="L10" s="29"/>
      <c r="M10" s="29"/>
      <c r="N10" s="29"/>
      <c r="O10" s="29"/>
      <c r="P10" s="29"/>
      <c r="Q10" s="29"/>
      <c r="R10" s="29"/>
      <c r="S10" s="29"/>
      <c r="T10" s="29"/>
      <c r="U10" s="29"/>
      <c r="V10" s="29"/>
      <c r="W10" s="29"/>
      <c r="X10" s="29"/>
      <c r="Y10" s="29"/>
      <c r="Z10" s="29"/>
    </row>
    <row r="11">
      <c r="A11" s="36" t="s">
        <v>26</v>
      </c>
      <c r="B11" s="31" t="s">
        <v>176</v>
      </c>
      <c r="C11" s="32" t="s">
        <v>177</v>
      </c>
      <c r="D11" s="33">
        <v>5.0</v>
      </c>
      <c r="E11" s="33" t="s">
        <v>139</v>
      </c>
      <c r="F11" s="28"/>
      <c r="G11" s="40" t="s">
        <v>178</v>
      </c>
      <c r="H11" s="39" t="s">
        <v>179</v>
      </c>
      <c r="I11" s="33">
        <v>1.0</v>
      </c>
      <c r="J11" s="33" t="s">
        <v>142</v>
      </c>
      <c r="K11" s="28"/>
      <c r="L11" s="29"/>
      <c r="M11" s="29"/>
      <c r="N11" s="29"/>
      <c r="O11" s="29"/>
      <c r="P11" s="29"/>
      <c r="Q11" s="29"/>
      <c r="R11" s="29"/>
      <c r="S11" s="29"/>
      <c r="T11" s="29"/>
      <c r="U11" s="29"/>
      <c r="V11" s="29"/>
      <c r="W11" s="29"/>
      <c r="X11" s="29"/>
      <c r="Y11" s="29"/>
      <c r="Z11" s="29"/>
    </row>
    <row r="12">
      <c r="A12" s="36" t="s">
        <v>28</v>
      </c>
      <c r="B12" s="31" t="s">
        <v>145</v>
      </c>
      <c r="C12" s="32" t="s">
        <v>146</v>
      </c>
      <c r="D12" s="33" t="s">
        <v>147</v>
      </c>
      <c r="E12" s="33" t="s">
        <v>142</v>
      </c>
      <c r="F12" s="28"/>
      <c r="G12" s="40" t="s">
        <v>180</v>
      </c>
      <c r="H12" s="39" t="s">
        <v>181</v>
      </c>
      <c r="I12" s="33">
        <v>1.0</v>
      </c>
      <c r="J12" s="33" t="s">
        <v>142</v>
      </c>
      <c r="K12" s="28"/>
      <c r="L12" s="29"/>
      <c r="M12" s="29"/>
      <c r="N12" s="29"/>
      <c r="O12" s="29"/>
      <c r="P12" s="29"/>
      <c r="Q12" s="29"/>
      <c r="R12" s="29"/>
      <c r="S12" s="29"/>
      <c r="T12" s="29"/>
      <c r="U12" s="29"/>
      <c r="V12" s="29"/>
      <c r="W12" s="29"/>
      <c r="X12" s="29"/>
      <c r="Y12" s="29"/>
      <c r="Z12" s="29"/>
    </row>
    <row r="13">
      <c r="A13" s="30" t="s">
        <v>30</v>
      </c>
      <c r="B13" s="31" t="s">
        <v>182</v>
      </c>
      <c r="C13" s="32" t="s">
        <v>183</v>
      </c>
      <c r="D13" s="33">
        <v>7.0</v>
      </c>
      <c r="E13" s="33" t="s">
        <v>139</v>
      </c>
      <c r="F13" s="28"/>
      <c r="G13" s="40" t="s">
        <v>184</v>
      </c>
      <c r="H13" s="39" t="s">
        <v>185</v>
      </c>
      <c r="I13" s="33">
        <v>1.0</v>
      </c>
      <c r="J13" s="33" t="s">
        <v>142</v>
      </c>
      <c r="K13" s="28"/>
      <c r="L13" s="29"/>
      <c r="M13" s="29"/>
      <c r="N13" s="29"/>
      <c r="O13" s="29"/>
      <c r="P13" s="29"/>
      <c r="Q13" s="29"/>
      <c r="R13" s="29"/>
      <c r="S13" s="29"/>
      <c r="T13" s="29"/>
      <c r="U13" s="29"/>
      <c r="V13" s="29"/>
      <c r="W13" s="29"/>
      <c r="X13" s="29"/>
      <c r="Y13" s="29"/>
      <c r="Z13" s="29"/>
    </row>
    <row r="14">
      <c r="A14" s="36" t="s">
        <v>31</v>
      </c>
      <c r="B14" s="31" t="s">
        <v>186</v>
      </c>
      <c r="C14" s="32" t="s">
        <v>187</v>
      </c>
      <c r="D14" s="33">
        <v>2.0</v>
      </c>
      <c r="E14" s="33" t="s">
        <v>157</v>
      </c>
      <c r="F14" s="28"/>
      <c r="G14" s="40" t="s">
        <v>188</v>
      </c>
      <c r="H14" s="39" t="s">
        <v>189</v>
      </c>
      <c r="I14" s="33">
        <v>2.0</v>
      </c>
      <c r="J14" s="33" t="s">
        <v>142</v>
      </c>
      <c r="K14" s="28"/>
      <c r="L14" s="29"/>
      <c r="M14" s="29"/>
      <c r="N14" s="29"/>
      <c r="O14" s="29"/>
      <c r="P14" s="29"/>
      <c r="Q14" s="29"/>
      <c r="R14" s="29"/>
      <c r="S14" s="29"/>
      <c r="T14" s="29"/>
      <c r="U14" s="29"/>
      <c r="V14" s="29"/>
      <c r="W14" s="29"/>
      <c r="X14" s="29"/>
      <c r="Y14" s="29"/>
      <c r="Z14" s="29"/>
    </row>
    <row r="15">
      <c r="A15" s="36" t="s">
        <v>33</v>
      </c>
      <c r="B15" s="31" t="s">
        <v>190</v>
      </c>
      <c r="C15" s="32" t="s">
        <v>191</v>
      </c>
      <c r="D15" s="33">
        <v>2.0</v>
      </c>
      <c r="E15" s="33" t="s">
        <v>139</v>
      </c>
      <c r="F15" s="28"/>
      <c r="G15" s="40" t="s">
        <v>192</v>
      </c>
      <c r="H15" s="39" t="s">
        <v>193</v>
      </c>
      <c r="I15" s="33">
        <v>1.0</v>
      </c>
      <c r="J15" s="33" t="s">
        <v>142</v>
      </c>
      <c r="K15" s="28"/>
      <c r="L15" s="29"/>
      <c r="M15" s="29"/>
      <c r="N15" s="29"/>
      <c r="O15" s="29"/>
      <c r="P15" s="29"/>
      <c r="Q15" s="29"/>
      <c r="R15" s="29"/>
      <c r="S15" s="29"/>
      <c r="T15" s="29"/>
      <c r="U15" s="29"/>
      <c r="V15" s="29"/>
      <c r="W15" s="29"/>
      <c r="X15" s="29"/>
      <c r="Y15" s="29"/>
      <c r="Z15" s="29"/>
    </row>
    <row r="16">
      <c r="A16" s="36" t="s">
        <v>34</v>
      </c>
      <c r="B16" s="31" t="s">
        <v>194</v>
      </c>
      <c r="C16" s="32" t="s">
        <v>195</v>
      </c>
      <c r="D16" s="33">
        <v>5.0</v>
      </c>
      <c r="E16" s="33" t="s">
        <v>139</v>
      </c>
      <c r="F16" s="28"/>
      <c r="G16" s="40" t="s">
        <v>196</v>
      </c>
      <c r="H16" s="39" t="s">
        <v>197</v>
      </c>
      <c r="I16" s="33">
        <v>3.0</v>
      </c>
      <c r="J16" s="33" t="s">
        <v>142</v>
      </c>
      <c r="K16" s="28"/>
      <c r="L16" s="29"/>
      <c r="M16" s="29"/>
      <c r="N16" s="29"/>
      <c r="O16" s="29"/>
      <c r="P16" s="29"/>
      <c r="Q16" s="29"/>
      <c r="R16" s="29"/>
      <c r="S16" s="29"/>
      <c r="T16" s="29"/>
      <c r="U16" s="29"/>
      <c r="V16" s="29"/>
      <c r="W16" s="29"/>
      <c r="X16" s="29"/>
      <c r="Y16" s="29"/>
      <c r="Z16" s="29"/>
    </row>
    <row r="17">
      <c r="A17" s="36" t="s">
        <v>35</v>
      </c>
      <c r="B17" s="31" t="s">
        <v>198</v>
      </c>
      <c r="C17" s="32" t="s">
        <v>199</v>
      </c>
      <c r="D17" s="33">
        <v>5.0</v>
      </c>
      <c r="E17" s="41" t="s">
        <v>157</v>
      </c>
      <c r="F17" s="28"/>
      <c r="G17" s="40" t="s">
        <v>200</v>
      </c>
      <c r="H17" s="39" t="s">
        <v>201</v>
      </c>
      <c r="I17" s="33">
        <v>1.0</v>
      </c>
      <c r="J17" s="33" t="s">
        <v>142</v>
      </c>
      <c r="K17" s="28"/>
      <c r="L17" s="29"/>
      <c r="M17" s="29"/>
      <c r="N17" s="29"/>
      <c r="O17" s="29"/>
      <c r="P17" s="29"/>
      <c r="Q17" s="29"/>
      <c r="R17" s="29"/>
      <c r="S17" s="29"/>
      <c r="T17" s="29"/>
      <c r="U17" s="29"/>
      <c r="V17" s="29"/>
      <c r="W17" s="29"/>
      <c r="X17" s="29"/>
      <c r="Y17" s="29"/>
      <c r="Z17" s="29"/>
    </row>
    <row r="18">
      <c r="A18" s="36" t="s">
        <v>36</v>
      </c>
      <c r="B18" s="31" t="s">
        <v>150</v>
      </c>
      <c r="C18" s="32" t="s">
        <v>151</v>
      </c>
      <c r="D18" s="33">
        <v>2.0</v>
      </c>
      <c r="E18" s="33" t="s">
        <v>142</v>
      </c>
      <c r="F18" s="28"/>
      <c r="G18" s="40" t="s">
        <v>202</v>
      </c>
      <c r="H18" s="39" t="s">
        <v>203</v>
      </c>
      <c r="I18" s="33">
        <v>2.0</v>
      </c>
      <c r="J18" s="33" t="s">
        <v>142</v>
      </c>
      <c r="K18" s="28"/>
      <c r="L18" s="29"/>
      <c r="M18" s="29"/>
      <c r="N18" s="29"/>
      <c r="O18" s="29"/>
      <c r="P18" s="29"/>
      <c r="Q18" s="29"/>
      <c r="R18" s="29"/>
      <c r="S18" s="29"/>
      <c r="T18" s="29"/>
      <c r="U18" s="29"/>
      <c r="V18" s="29"/>
      <c r="W18" s="29"/>
      <c r="X18" s="29"/>
      <c r="Y18" s="29"/>
      <c r="Z18" s="29"/>
    </row>
    <row r="19">
      <c r="A19" s="36" t="s">
        <v>37</v>
      </c>
      <c r="B19" s="31" t="s">
        <v>155</v>
      </c>
      <c r="C19" s="32" t="s">
        <v>156</v>
      </c>
      <c r="D19" s="33">
        <v>5.0</v>
      </c>
      <c r="E19" s="33" t="s">
        <v>142</v>
      </c>
      <c r="F19" s="28"/>
      <c r="G19" s="42" t="s">
        <v>204</v>
      </c>
      <c r="H19" s="43" t="s">
        <v>205</v>
      </c>
      <c r="I19" s="33">
        <v>2.0</v>
      </c>
      <c r="J19" s="33" t="s">
        <v>142</v>
      </c>
      <c r="K19" s="28"/>
      <c r="L19" s="29"/>
      <c r="M19" s="29"/>
      <c r="N19" s="29"/>
      <c r="O19" s="29"/>
      <c r="P19" s="29"/>
      <c r="Q19" s="29"/>
      <c r="R19" s="29"/>
      <c r="S19" s="29"/>
      <c r="T19" s="29"/>
      <c r="U19" s="29"/>
      <c r="V19" s="29"/>
      <c r="W19" s="29"/>
      <c r="X19" s="29"/>
      <c r="Y19" s="29"/>
      <c r="Z19" s="29"/>
    </row>
    <row r="20">
      <c r="A20" s="30" t="s">
        <v>38</v>
      </c>
      <c r="B20" s="31" t="s">
        <v>160</v>
      </c>
      <c r="C20" s="32" t="s">
        <v>161</v>
      </c>
      <c r="D20" s="33">
        <v>1.0</v>
      </c>
      <c r="E20" s="33" t="s">
        <v>142</v>
      </c>
      <c r="F20" s="28"/>
      <c r="G20" s="42" t="s">
        <v>206</v>
      </c>
      <c r="H20" s="43" t="s">
        <v>207</v>
      </c>
      <c r="I20" s="33">
        <v>2.0</v>
      </c>
      <c r="J20" s="33" t="s">
        <v>142</v>
      </c>
      <c r="K20" s="28"/>
      <c r="L20" s="29"/>
      <c r="M20" s="29"/>
      <c r="N20" s="29"/>
      <c r="O20" s="29"/>
      <c r="P20" s="29"/>
      <c r="Q20" s="29"/>
      <c r="R20" s="29"/>
      <c r="S20" s="29"/>
      <c r="T20" s="29"/>
      <c r="U20" s="29"/>
      <c r="V20" s="29"/>
      <c r="W20" s="29"/>
      <c r="X20" s="29"/>
      <c r="Y20" s="29"/>
      <c r="Z20" s="29"/>
    </row>
    <row r="21">
      <c r="A21" s="36" t="s">
        <v>39</v>
      </c>
      <c r="B21" s="31" t="s">
        <v>208</v>
      </c>
      <c r="C21" s="32" t="s">
        <v>209</v>
      </c>
      <c r="D21" s="33">
        <v>1.0</v>
      </c>
      <c r="E21" s="33" t="s">
        <v>152</v>
      </c>
      <c r="F21" s="28"/>
      <c r="G21" s="42" t="s">
        <v>210</v>
      </c>
      <c r="H21" s="44" t="s">
        <v>211</v>
      </c>
      <c r="I21" s="33">
        <v>1.0</v>
      </c>
      <c r="J21" s="33" t="s">
        <v>142</v>
      </c>
      <c r="K21" s="28"/>
      <c r="L21" s="29"/>
      <c r="M21" s="29"/>
      <c r="N21" s="29"/>
      <c r="O21" s="29"/>
      <c r="P21" s="29"/>
      <c r="Q21" s="29"/>
      <c r="R21" s="29"/>
      <c r="S21" s="29"/>
      <c r="T21" s="29"/>
      <c r="U21" s="29"/>
      <c r="V21" s="29"/>
      <c r="W21" s="29"/>
      <c r="X21" s="29"/>
      <c r="Y21" s="29"/>
      <c r="Z21" s="29"/>
    </row>
    <row r="22">
      <c r="A22" s="36" t="s">
        <v>40</v>
      </c>
      <c r="B22" s="31" t="s">
        <v>212</v>
      </c>
      <c r="C22" s="32" t="s">
        <v>213</v>
      </c>
      <c r="D22" s="33">
        <v>3.0</v>
      </c>
      <c r="E22" s="33" t="s">
        <v>152</v>
      </c>
      <c r="F22" s="28"/>
      <c r="G22" s="42" t="s">
        <v>214</v>
      </c>
      <c r="H22" s="43" t="s">
        <v>215</v>
      </c>
      <c r="I22" s="33" t="s">
        <v>216</v>
      </c>
      <c r="J22" s="33" t="s">
        <v>142</v>
      </c>
      <c r="K22" s="28"/>
      <c r="L22" s="29"/>
      <c r="M22" s="29"/>
      <c r="N22" s="29"/>
      <c r="O22" s="29"/>
      <c r="P22" s="29"/>
      <c r="Q22" s="29"/>
      <c r="R22" s="29"/>
      <c r="S22" s="29"/>
      <c r="T22" s="29"/>
      <c r="U22" s="29"/>
      <c r="V22" s="29"/>
      <c r="W22" s="29"/>
      <c r="X22" s="29"/>
      <c r="Y22" s="29"/>
      <c r="Z22" s="29"/>
    </row>
    <row r="23">
      <c r="A23" s="30" t="s">
        <v>42</v>
      </c>
      <c r="B23" s="31" t="s">
        <v>217</v>
      </c>
      <c r="C23" s="32" t="s">
        <v>218</v>
      </c>
      <c r="D23" s="33" t="s">
        <v>219</v>
      </c>
      <c r="E23" s="33" t="s">
        <v>152</v>
      </c>
      <c r="F23" s="28"/>
      <c r="G23" s="42" t="s">
        <v>220</v>
      </c>
      <c r="H23" s="43" t="s">
        <v>221</v>
      </c>
      <c r="I23" s="33">
        <v>0.0</v>
      </c>
      <c r="J23" s="33" t="s">
        <v>142</v>
      </c>
      <c r="K23" s="28"/>
      <c r="L23" s="29"/>
      <c r="M23" s="29"/>
      <c r="N23" s="29"/>
      <c r="O23" s="29"/>
      <c r="P23" s="29"/>
      <c r="Q23" s="29"/>
      <c r="R23" s="29"/>
      <c r="S23" s="29"/>
      <c r="T23" s="29"/>
      <c r="U23" s="29"/>
      <c r="V23" s="29"/>
      <c r="W23" s="29"/>
      <c r="X23" s="29"/>
      <c r="Y23" s="29"/>
      <c r="Z23" s="29"/>
    </row>
    <row r="24">
      <c r="A24" s="36" t="s">
        <v>43</v>
      </c>
      <c r="B24" s="31" t="s">
        <v>222</v>
      </c>
      <c r="C24" s="32" t="s">
        <v>223</v>
      </c>
      <c r="D24" s="33">
        <v>1.0</v>
      </c>
      <c r="E24" s="33" t="s">
        <v>157</v>
      </c>
      <c r="F24" s="28"/>
      <c r="G24" s="31" t="s">
        <v>137</v>
      </c>
      <c r="H24" s="32" t="s">
        <v>138</v>
      </c>
      <c r="I24" s="33">
        <v>7.0</v>
      </c>
      <c r="J24" s="33" t="s">
        <v>139</v>
      </c>
      <c r="K24" s="28"/>
      <c r="L24" s="29"/>
      <c r="M24" s="29"/>
      <c r="N24" s="29"/>
      <c r="O24" s="29"/>
      <c r="P24" s="29"/>
      <c r="Q24" s="29"/>
      <c r="R24" s="29"/>
      <c r="S24" s="29"/>
      <c r="T24" s="29"/>
      <c r="U24" s="29"/>
      <c r="V24" s="29"/>
      <c r="W24" s="29"/>
      <c r="X24" s="29"/>
      <c r="Y24" s="29"/>
      <c r="Z24" s="29"/>
    </row>
    <row r="25">
      <c r="A25" s="36" t="s">
        <v>44</v>
      </c>
      <c r="B25" s="31" t="s">
        <v>224</v>
      </c>
      <c r="C25" s="32" t="s">
        <v>225</v>
      </c>
      <c r="D25" s="33">
        <v>2.0</v>
      </c>
      <c r="E25" s="33" t="s">
        <v>152</v>
      </c>
      <c r="F25" s="28"/>
      <c r="G25" s="31" t="s">
        <v>143</v>
      </c>
      <c r="H25" s="32" t="s">
        <v>144</v>
      </c>
      <c r="I25" s="33">
        <v>6.0</v>
      </c>
      <c r="J25" s="33" t="s">
        <v>139</v>
      </c>
      <c r="K25" s="28"/>
      <c r="L25" s="29"/>
      <c r="M25" s="29"/>
      <c r="N25" s="29"/>
      <c r="O25" s="29"/>
      <c r="P25" s="29"/>
      <c r="Q25" s="29"/>
      <c r="R25" s="29"/>
      <c r="S25" s="29"/>
      <c r="T25" s="29"/>
      <c r="U25" s="29"/>
      <c r="V25" s="29"/>
      <c r="W25" s="29"/>
      <c r="X25" s="29"/>
      <c r="Y25" s="29"/>
      <c r="Z25" s="29"/>
    </row>
    <row r="26">
      <c r="A26" s="36" t="s">
        <v>45</v>
      </c>
      <c r="B26" s="31" t="s">
        <v>164</v>
      </c>
      <c r="C26" s="32" t="s">
        <v>165</v>
      </c>
      <c r="D26" s="33">
        <v>0.0</v>
      </c>
      <c r="E26" s="33" t="s">
        <v>142</v>
      </c>
      <c r="F26" s="28"/>
      <c r="G26" s="31" t="s">
        <v>148</v>
      </c>
      <c r="H26" s="32" t="s">
        <v>149</v>
      </c>
      <c r="I26" s="33">
        <v>2.0</v>
      </c>
      <c r="J26" s="33" t="s">
        <v>139</v>
      </c>
      <c r="K26" s="28"/>
      <c r="L26" s="29"/>
      <c r="M26" s="29"/>
      <c r="N26" s="29"/>
      <c r="O26" s="29"/>
      <c r="P26" s="29"/>
      <c r="Q26" s="29"/>
      <c r="R26" s="29"/>
      <c r="S26" s="29"/>
      <c r="T26" s="29"/>
      <c r="U26" s="29"/>
      <c r="V26" s="29"/>
      <c r="W26" s="29"/>
      <c r="X26" s="29"/>
      <c r="Y26" s="29"/>
      <c r="Z26" s="29"/>
    </row>
    <row r="27">
      <c r="A27" s="45" t="s">
        <v>46</v>
      </c>
      <c r="B27" s="46" t="s">
        <v>226</v>
      </c>
      <c r="C27" s="32" t="s">
        <v>227</v>
      </c>
      <c r="D27" s="33">
        <v>6.0</v>
      </c>
      <c r="E27" s="33" t="s">
        <v>152</v>
      </c>
      <c r="F27" s="28"/>
      <c r="G27" s="31" t="s">
        <v>153</v>
      </c>
      <c r="H27" s="32" t="s">
        <v>154</v>
      </c>
      <c r="I27" s="33">
        <v>0.0</v>
      </c>
      <c r="J27" s="33" t="s">
        <v>139</v>
      </c>
      <c r="K27" s="28"/>
      <c r="L27" s="29"/>
      <c r="M27" s="29"/>
      <c r="N27" s="29"/>
      <c r="O27" s="29"/>
      <c r="P27" s="29"/>
      <c r="Q27" s="29"/>
      <c r="R27" s="29"/>
      <c r="S27" s="29"/>
      <c r="T27" s="29"/>
      <c r="U27" s="29"/>
      <c r="V27" s="29"/>
      <c r="W27" s="29"/>
      <c r="X27" s="29"/>
      <c r="Y27" s="29"/>
      <c r="Z27" s="29"/>
    </row>
    <row r="28">
      <c r="A28" s="36" t="s">
        <v>48</v>
      </c>
      <c r="B28" s="31" t="s">
        <v>228</v>
      </c>
      <c r="C28" s="32" t="s">
        <v>229</v>
      </c>
      <c r="D28" s="33">
        <v>3.0</v>
      </c>
      <c r="E28" s="33" t="s">
        <v>157</v>
      </c>
      <c r="F28" s="28"/>
      <c r="G28" s="31" t="s">
        <v>166</v>
      </c>
      <c r="H28" s="32" t="s">
        <v>167</v>
      </c>
      <c r="I28" s="33">
        <v>2.0</v>
      </c>
      <c r="J28" s="33" t="s">
        <v>139</v>
      </c>
      <c r="K28" s="28"/>
      <c r="L28" s="29"/>
      <c r="M28" s="29"/>
      <c r="N28" s="29"/>
      <c r="O28" s="29"/>
      <c r="P28" s="29"/>
      <c r="Q28" s="29"/>
      <c r="R28" s="29"/>
      <c r="S28" s="29"/>
      <c r="T28" s="29"/>
      <c r="U28" s="29"/>
      <c r="V28" s="29"/>
      <c r="W28" s="29"/>
      <c r="X28" s="29"/>
      <c r="Y28" s="29"/>
      <c r="Z28" s="29"/>
    </row>
    <row r="29">
      <c r="A29" s="36" t="s">
        <v>49</v>
      </c>
      <c r="B29" s="31" t="s">
        <v>230</v>
      </c>
      <c r="C29" s="32" t="s">
        <v>231</v>
      </c>
      <c r="D29" s="33">
        <v>0.0</v>
      </c>
      <c r="E29" s="33" t="s">
        <v>152</v>
      </c>
      <c r="F29" s="28"/>
      <c r="G29" s="31" t="s">
        <v>176</v>
      </c>
      <c r="H29" s="32" t="s">
        <v>177</v>
      </c>
      <c r="I29" s="33">
        <v>5.0</v>
      </c>
      <c r="J29" s="33" t="s">
        <v>139</v>
      </c>
      <c r="K29" s="28"/>
      <c r="L29" s="29"/>
      <c r="M29" s="29"/>
      <c r="N29" s="29"/>
      <c r="O29" s="29"/>
      <c r="P29" s="29"/>
      <c r="Q29" s="29"/>
      <c r="R29" s="29"/>
      <c r="S29" s="29"/>
      <c r="T29" s="29"/>
      <c r="U29" s="29"/>
      <c r="V29" s="29"/>
      <c r="W29" s="29"/>
      <c r="X29" s="29"/>
      <c r="Y29" s="29"/>
      <c r="Z29" s="29"/>
    </row>
    <row r="30">
      <c r="A30" s="36" t="s">
        <v>50</v>
      </c>
      <c r="B30" s="31" t="s">
        <v>232</v>
      </c>
      <c r="C30" s="32" t="s">
        <v>233</v>
      </c>
      <c r="D30" s="33">
        <v>3.0</v>
      </c>
      <c r="E30" s="33" t="s">
        <v>152</v>
      </c>
      <c r="F30" s="28"/>
      <c r="G30" s="31" t="s">
        <v>182</v>
      </c>
      <c r="H30" s="32" t="s">
        <v>183</v>
      </c>
      <c r="I30" s="33">
        <v>7.0</v>
      </c>
      <c r="J30" s="33" t="s">
        <v>139</v>
      </c>
      <c r="K30" s="28"/>
      <c r="L30" s="29"/>
      <c r="M30" s="29"/>
      <c r="N30" s="29"/>
      <c r="O30" s="29"/>
      <c r="P30" s="29"/>
      <c r="Q30" s="29"/>
      <c r="R30" s="29"/>
      <c r="S30" s="29"/>
      <c r="T30" s="29"/>
      <c r="U30" s="29"/>
      <c r="V30" s="29"/>
      <c r="W30" s="29"/>
      <c r="X30" s="29"/>
      <c r="Y30" s="29"/>
      <c r="Z30" s="29"/>
    </row>
    <row r="31">
      <c r="A31" s="36" t="s">
        <v>51</v>
      </c>
      <c r="B31" s="31" t="s">
        <v>234</v>
      </c>
      <c r="C31" s="32" t="s">
        <v>235</v>
      </c>
      <c r="D31" s="33">
        <v>7.0</v>
      </c>
      <c r="E31" s="33" t="s">
        <v>152</v>
      </c>
      <c r="F31" s="28"/>
      <c r="G31" s="31" t="s">
        <v>190</v>
      </c>
      <c r="H31" s="32" t="s">
        <v>191</v>
      </c>
      <c r="I31" s="33">
        <v>2.0</v>
      </c>
      <c r="J31" s="33" t="s">
        <v>139</v>
      </c>
      <c r="K31" s="28"/>
      <c r="L31" s="29"/>
      <c r="M31" s="29"/>
      <c r="N31" s="29"/>
      <c r="O31" s="29"/>
      <c r="P31" s="29"/>
      <c r="Q31" s="29"/>
      <c r="R31" s="29"/>
      <c r="S31" s="29"/>
      <c r="T31" s="29"/>
      <c r="U31" s="29"/>
      <c r="V31" s="29"/>
      <c r="W31" s="29"/>
      <c r="X31" s="29"/>
      <c r="Y31" s="29"/>
      <c r="Z31" s="29"/>
    </row>
    <row r="32">
      <c r="A32" s="36" t="s">
        <v>52</v>
      </c>
      <c r="B32" s="31" t="s">
        <v>168</v>
      </c>
      <c r="C32" s="32" t="s">
        <v>169</v>
      </c>
      <c r="D32" s="33">
        <v>2.0</v>
      </c>
      <c r="E32" s="33" t="s">
        <v>142</v>
      </c>
      <c r="F32" s="28"/>
      <c r="G32" s="31" t="s">
        <v>194</v>
      </c>
      <c r="H32" s="32" t="s">
        <v>195</v>
      </c>
      <c r="I32" s="33">
        <v>5.0</v>
      </c>
      <c r="J32" s="33" t="s">
        <v>139</v>
      </c>
      <c r="K32" s="28"/>
      <c r="L32" s="29"/>
      <c r="M32" s="29"/>
      <c r="N32" s="29"/>
      <c r="O32" s="29"/>
      <c r="P32" s="29"/>
      <c r="Q32" s="29"/>
      <c r="R32" s="29"/>
      <c r="S32" s="29"/>
      <c r="T32" s="29"/>
      <c r="U32" s="29"/>
      <c r="V32" s="29"/>
      <c r="W32" s="29"/>
      <c r="X32" s="29"/>
      <c r="Y32" s="29"/>
      <c r="Z32" s="29"/>
    </row>
    <row r="33">
      <c r="A33" s="36" t="s">
        <v>53</v>
      </c>
      <c r="B33" s="31" t="s">
        <v>236</v>
      </c>
      <c r="C33" s="32" t="s">
        <v>237</v>
      </c>
      <c r="D33" s="33">
        <v>8.0</v>
      </c>
      <c r="E33" s="33" t="s">
        <v>139</v>
      </c>
      <c r="F33" s="28"/>
      <c r="G33" s="31" t="s">
        <v>236</v>
      </c>
      <c r="H33" s="32" t="s">
        <v>237</v>
      </c>
      <c r="I33" s="33">
        <v>8.0</v>
      </c>
      <c r="J33" s="33" t="s">
        <v>139</v>
      </c>
      <c r="K33" s="28"/>
      <c r="L33" s="29"/>
      <c r="M33" s="29"/>
      <c r="N33" s="29"/>
      <c r="O33" s="29"/>
      <c r="P33" s="29"/>
      <c r="Q33" s="29"/>
      <c r="R33" s="29"/>
      <c r="S33" s="29"/>
      <c r="T33" s="29"/>
      <c r="U33" s="29"/>
      <c r="V33" s="29"/>
      <c r="W33" s="29"/>
      <c r="X33" s="29"/>
      <c r="Y33" s="29"/>
      <c r="Z33" s="29"/>
    </row>
    <row r="34">
      <c r="A34" s="36" t="s">
        <v>54</v>
      </c>
      <c r="B34" s="47" t="s">
        <v>238</v>
      </c>
      <c r="C34" s="39" t="s">
        <v>239</v>
      </c>
      <c r="D34" s="33">
        <v>1.0</v>
      </c>
      <c r="E34" s="33" t="s">
        <v>152</v>
      </c>
      <c r="F34" s="28"/>
      <c r="G34" s="40" t="s">
        <v>240</v>
      </c>
      <c r="H34" s="39" t="s">
        <v>241</v>
      </c>
      <c r="I34" s="33">
        <v>1.0</v>
      </c>
      <c r="J34" s="33" t="s">
        <v>139</v>
      </c>
      <c r="K34" s="28"/>
      <c r="L34" s="29"/>
      <c r="M34" s="29"/>
      <c r="N34" s="29"/>
      <c r="O34" s="29"/>
      <c r="P34" s="29"/>
      <c r="Q34" s="29"/>
      <c r="R34" s="29"/>
      <c r="S34" s="29"/>
      <c r="T34" s="29"/>
      <c r="U34" s="29"/>
      <c r="V34" s="29"/>
      <c r="W34" s="29"/>
      <c r="X34" s="29"/>
      <c r="Y34" s="29"/>
      <c r="Z34" s="29"/>
    </row>
    <row r="35">
      <c r="A35" s="36" t="s">
        <v>55</v>
      </c>
      <c r="B35" s="40" t="s">
        <v>242</v>
      </c>
      <c r="C35" s="39" t="s">
        <v>243</v>
      </c>
      <c r="D35" s="33">
        <v>1.0</v>
      </c>
      <c r="E35" s="33" t="s">
        <v>152</v>
      </c>
      <c r="F35" s="28"/>
      <c r="G35" s="40" t="s">
        <v>244</v>
      </c>
      <c r="H35" s="39" t="s">
        <v>245</v>
      </c>
      <c r="I35" s="33">
        <v>4.0</v>
      </c>
      <c r="J35" s="33" t="s">
        <v>139</v>
      </c>
      <c r="K35" s="28"/>
      <c r="L35" s="29"/>
      <c r="M35" s="29"/>
      <c r="N35" s="29"/>
      <c r="O35" s="29"/>
      <c r="P35" s="29"/>
      <c r="Q35" s="29"/>
      <c r="R35" s="29"/>
      <c r="S35" s="29"/>
      <c r="T35" s="29"/>
      <c r="U35" s="29"/>
      <c r="V35" s="29"/>
      <c r="W35" s="29"/>
      <c r="X35" s="29"/>
      <c r="Y35" s="29"/>
      <c r="Z35" s="29"/>
    </row>
    <row r="36">
      <c r="A36" s="37" t="s">
        <v>56</v>
      </c>
      <c r="B36" s="40" t="s">
        <v>246</v>
      </c>
      <c r="C36" s="39" t="s">
        <v>247</v>
      </c>
      <c r="D36" s="33">
        <v>9.0</v>
      </c>
      <c r="E36" s="33" t="s">
        <v>152</v>
      </c>
      <c r="F36" s="28"/>
      <c r="G36" s="40" t="s">
        <v>248</v>
      </c>
      <c r="H36" s="39" t="s">
        <v>249</v>
      </c>
      <c r="I36" s="33">
        <v>2.0</v>
      </c>
      <c r="J36" s="33" t="s">
        <v>139</v>
      </c>
      <c r="K36" s="28"/>
      <c r="L36" s="29"/>
      <c r="M36" s="29"/>
      <c r="N36" s="29"/>
      <c r="O36" s="29"/>
      <c r="P36" s="29"/>
      <c r="Q36" s="29"/>
      <c r="R36" s="29"/>
      <c r="S36" s="29"/>
      <c r="T36" s="29"/>
      <c r="U36" s="29"/>
      <c r="V36" s="29"/>
      <c r="W36" s="29"/>
      <c r="X36" s="29"/>
      <c r="Y36" s="29"/>
      <c r="Z36" s="29"/>
    </row>
    <row r="37">
      <c r="A37" s="37" t="s">
        <v>57</v>
      </c>
      <c r="B37" s="38" t="s">
        <v>250</v>
      </c>
      <c r="C37" s="39" t="s">
        <v>171</v>
      </c>
      <c r="D37" s="33">
        <v>1.0</v>
      </c>
      <c r="E37" s="33" t="s">
        <v>142</v>
      </c>
      <c r="F37" s="28"/>
      <c r="G37" s="40" t="s">
        <v>251</v>
      </c>
      <c r="H37" s="39" t="s">
        <v>252</v>
      </c>
      <c r="I37" s="33">
        <v>1.0</v>
      </c>
      <c r="J37" s="33" t="s">
        <v>139</v>
      </c>
      <c r="K37" s="28"/>
      <c r="L37" s="29"/>
      <c r="M37" s="29"/>
      <c r="N37" s="29"/>
      <c r="O37" s="29"/>
      <c r="P37" s="29"/>
      <c r="Q37" s="29"/>
      <c r="R37" s="29"/>
      <c r="S37" s="29"/>
      <c r="T37" s="29"/>
      <c r="U37" s="29"/>
      <c r="V37" s="29"/>
      <c r="W37" s="29"/>
      <c r="X37" s="29"/>
      <c r="Y37" s="29"/>
      <c r="Z37" s="29"/>
    </row>
    <row r="38">
      <c r="A38" s="36" t="s">
        <v>58</v>
      </c>
      <c r="B38" s="40" t="s">
        <v>253</v>
      </c>
      <c r="C38" s="39" t="s">
        <v>254</v>
      </c>
      <c r="D38" s="33">
        <v>1.0</v>
      </c>
      <c r="E38" s="33" t="s">
        <v>152</v>
      </c>
      <c r="F38" s="28"/>
      <c r="G38" s="42" t="s">
        <v>255</v>
      </c>
      <c r="H38" s="43" t="s">
        <v>256</v>
      </c>
      <c r="I38" s="33">
        <v>1.0</v>
      </c>
      <c r="J38" s="33" t="s">
        <v>139</v>
      </c>
      <c r="K38" s="28"/>
      <c r="L38" s="29"/>
      <c r="M38" s="29"/>
      <c r="N38" s="29"/>
      <c r="O38" s="29"/>
      <c r="P38" s="29"/>
      <c r="Q38" s="29"/>
      <c r="R38" s="29"/>
      <c r="S38" s="29"/>
      <c r="T38" s="29"/>
      <c r="U38" s="29"/>
      <c r="V38" s="29"/>
      <c r="W38" s="29"/>
      <c r="X38" s="29"/>
      <c r="Y38" s="29"/>
      <c r="Z38" s="29"/>
    </row>
    <row r="39">
      <c r="A39" s="36" t="s">
        <v>59</v>
      </c>
      <c r="B39" s="40" t="s">
        <v>174</v>
      </c>
      <c r="C39" s="39" t="s">
        <v>175</v>
      </c>
      <c r="D39" s="33">
        <v>2.0</v>
      </c>
      <c r="E39" s="33" t="s">
        <v>142</v>
      </c>
      <c r="F39" s="28"/>
      <c r="G39" s="42" t="s">
        <v>257</v>
      </c>
      <c r="H39" s="43" t="s">
        <v>258</v>
      </c>
      <c r="I39" s="33">
        <v>1.0</v>
      </c>
      <c r="J39" s="33" t="s">
        <v>139</v>
      </c>
      <c r="K39" s="28"/>
      <c r="L39" s="29"/>
      <c r="M39" s="29"/>
      <c r="N39" s="29"/>
      <c r="O39" s="29"/>
      <c r="P39" s="29"/>
      <c r="Q39" s="29"/>
      <c r="R39" s="29"/>
      <c r="S39" s="29"/>
      <c r="T39" s="29"/>
      <c r="U39" s="29"/>
      <c r="V39" s="29"/>
      <c r="W39" s="29"/>
      <c r="X39" s="29"/>
      <c r="Y39" s="29"/>
      <c r="Z39" s="29"/>
    </row>
    <row r="40">
      <c r="A40" s="37" t="s">
        <v>60</v>
      </c>
      <c r="B40" s="40" t="s">
        <v>259</v>
      </c>
      <c r="C40" s="39" t="s">
        <v>260</v>
      </c>
      <c r="D40" s="33">
        <v>1.0</v>
      </c>
      <c r="E40" s="33" t="s">
        <v>157</v>
      </c>
      <c r="F40" s="28"/>
      <c r="G40" s="42" t="s">
        <v>261</v>
      </c>
      <c r="H40" s="43" t="s">
        <v>262</v>
      </c>
      <c r="I40" s="33">
        <v>0.0</v>
      </c>
      <c r="J40" s="33" t="s">
        <v>139</v>
      </c>
      <c r="K40" s="28"/>
      <c r="L40" s="29"/>
      <c r="M40" s="29"/>
      <c r="N40" s="29"/>
      <c r="O40" s="29"/>
      <c r="P40" s="29"/>
      <c r="Q40" s="29"/>
      <c r="R40" s="29"/>
      <c r="S40" s="29"/>
      <c r="T40" s="29"/>
      <c r="U40" s="29"/>
      <c r="V40" s="29"/>
      <c r="W40" s="29"/>
      <c r="X40" s="29"/>
      <c r="Y40" s="29"/>
      <c r="Z40" s="29"/>
    </row>
    <row r="41">
      <c r="A41" s="36" t="s">
        <v>61</v>
      </c>
      <c r="B41" s="40" t="s">
        <v>240</v>
      </c>
      <c r="C41" s="39" t="s">
        <v>241</v>
      </c>
      <c r="D41" s="33">
        <v>1.0</v>
      </c>
      <c r="E41" s="33" t="s">
        <v>139</v>
      </c>
      <c r="F41" s="28"/>
      <c r="G41" s="42" t="s">
        <v>263</v>
      </c>
      <c r="H41" s="43" t="s">
        <v>264</v>
      </c>
      <c r="I41" s="33">
        <v>1.0</v>
      </c>
      <c r="J41" s="33" t="s">
        <v>139</v>
      </c>
      <c r="K41" s="28"/>
      <c r="L41" s="29"/>
      <c r="M41" s="29"/>
      <c r="N41" s="29"/>
      <c r="O41" s="29"/>
      <c r="P41" s="29"/>
      <c r="Q41" s="29"/>
      <c r="R41" s="29"/>
      <c r="S41" s="29"/>
      <c r="T41" s="29"/>
      <c r="U41" s="29"/>
      <c r="V41" s="29"/>
      <c r="W41" s="29"/>
      <c r="X41" s="29"/>
      <c r="Y41" s="29"/>
      <c r="Z41" s="29"/>
    </row>
    <row r="42">
      <c r="A42" s="36" t="s">
        <v>62</v>
      </c>
      <c r="B42" s="40" t="s">
        <v>265</v>
      </c>
      <c r="C42" s="39" t="s">
        <v>266</v>
      </c>
      <c r="D42" s="33">
        <v>2.0</v>
      </c>
      <c r="E42" s="33" t="s">
        <v>157</v>
      </c>
      <c r="F42" s="28"/>
      <c r="G42" s="31" t="s">
        <v>158</v>
      </c>
      <c r="H42" s="32" t="s">
        <v>159</v>
      </c>
      <c r="I42" s="33">
        <v>106.0</v>
      </c>
      <c r="J42" s="33" t="s">
        <v>152</v>
      </c>
      <c r="K42" s="28"/>
      <c r="L42" s="29"/>
      <c r="M42" s="29"/>
      <c r="N42" s="29"/>
      <c r="O42" s="29"/>
      <c r="P42" s="29"/>
      <c r="Q42" s="29"/>
      <c r="R42" s="29"/>
      <c r="S42" s="29"/>
      <c r="T42" s="29"/>
      <c r="U42" s="29"/>
      <c r="V42" s="29"/>
      <c r="W42" s="29"/>
      <c r="X42" s="29"/>
      <c r="Y42" s="29"/>
      <c r="Z42" s="29"/>
    </row>
    <row r="43">
      <c r="A43" s="36" t="s">
        <v>63</v>
      </c>
      <c r="B43" s="40" t="s">
        <v>267</v>
      </c>
      <c r="C43" s="39" t="s">
        <v>268</v>
      </c>
      <c r="D43" s="33">
        <v>1.0</v>
      </c>
      <c r="E43" s="33" t="s">
        <v>152</v>
      </c>
      <c r="F43" s="28"/>
      <c r="G43" s="31" t="s">
        <v>162</v>
      </c>
      <c r="H43" s="32" t="s">
        <v>163</v>
      </c>
      <c r="I43" s="33">
        <v>7.0</v>
      </c>
      <c r="J43" s="33" t="s">
        <v>152</v>
      </c>
      <c r="K43" s="28"/>
      <c r="L43" s="29"/>
      <c r="M43" s="29"/>
      <c r="N43" s="29"/>
      <c r="O43" s="29"/>
      <c r="P43" s="29"/>
      <c r="Q43" s="29"/>
      <c r="R43" s="29"/>
      <c r="S43" s="29"/>
      <c r="T43" s="29"/>
      <c r="U43" s="29"/>
      <c r="V43" s="29"/>
      <c r="W43" s="29"/>
      <c r="X43" s="29"/>
      <c r="Y43" s="29"/>
      <c r="Z43" s="29"/>
    </row>
    <row r="44">
      <c r="A44" s="36" t="s">
        <v>65</v>
      </c>
      <c r="B44" s="40" t="s">
        <v>269</v>
      </c>
      <c r="C44" s="48" t="s">
        <v>270</v>
      </c>
      <c r="D44" s="33">
        <v>1.0</v>
      </c>
      <c r="E44" s="33" t="s">
        <v>157</v>
      </c>
      <c r="F44" s="28"/>
      <c r="G44" s="31" t="s">
        <v>172</v>
      </c>
      <c r="H44" s="32" t="s">
        <v>173</v>
      </c>
      <c r="I44" s="33">
        <v>0.0</v>
      </c>
      <c r="J44" s="33" t="s">
        <v>152</v>
      </c>
      <c r="K44" s="28"/>
      <c r="L44" s="29"/>
      <c r="M44" s="29"/>
      <c r="N44" s="29"/>
      <c r="O44" s="29"/>
      <c r="P44" s="29"/>
      <c r="Q44" s="29"/>
      <c r="R44" s="29"/>
      <c r="S44" s="29"/>
      <c r="T44" s="29"/>
      <c r="U44" s="29"/>
      <c r="V44" s="29"/>
      <c r="W44" s="29"/>
      <c r="X44" s="29"/>
      <c r="Y44" s="29"/>
      <c r="Z44" s="29"/>
    </row>
    <row r="45">
      <c r="A45" s="36" t="s">
        <v>66</v>
      </c>
      <c r="B45" s="40" t="s">
        <v>178</v>
      </c>
      <c r="C45" s="39" t="s">
        <v>179</v>
      </c>
      <c r="D45" s="33">
        <v>1.0</v>
      </c>
      <c r="E45" s="33" t="s">
        <v>142</v>
      </c>
      <c r="F45" s="28"/>
      <c r="G45" s="31" t="s">
        <v>208</v>
      </c>
      <c r="H45" s="32" t="s">
        <v>209</v>
      </c>
      <c r="I45" s="33">
        <v>1.0</v>
      </c>
      <c r="J45" s="33" t="s">
        <v>152</v>
      </c>
      <c r="K45" s="28"/>
      <c r="L45" s="29"/>
      <c r="M45" s="29"/>
      <c r="N45" s="29"/>
      <c r="O45" s="29"/>
      <c r="P45" s="29"/>
      <c r="Q45" s="29"/>
      <c r="R45" s="29"/>
      <c r="S45" s="29"/>
      <c r="T45" s="29"/>
      <c r="U45" s="29"/>
      <c r="V45" s="29"/>
      <c r="W45" s="29"/>
      <c r="X45" s="29"/>
      <c r="Y45" s="29"/>
      <c r="Z45" s="29"/>
    </row>
    <row r="46">
      <c r="A46" s="49" t="s">
        <v>271</v>
      </c>
      <c r="B46" s="40" t="s">
        <v>180</v>
      </c>
      <c r="C46" s="39" t="s">
        <v>181</v>
      </c>
      <c r="D46" s="33">
        <v>1.0</v>
      </c>
      <c r="E46" s="33" t="s">
        <v>142</v>
      </c>
      <c r="F46" s="28"/>
      <c r="G46" s="31" t="s">
        <v>212</v>
      </c>
      <c r="H46" s="32" t="s">
        <v>213</v>
      </c>
      <c r="I46" s="33">
        <v>3.0</v>
      </c>
      <c r="J46" s="33" t="s">
        <v>152</v>
      </c>
      <c r="K46" s="28"/>
      <c r="L46" s="29"/>
      <c r="M46" s="29"/>
      <c r="N46" s="29"/>
      <c r="O46" s="29"/>
      <c r="P46" s="29"/>
      <c r="Q46" s="29"/>
      <c r="R46" s="29"/>
      <c r="S46" s="29"/>
      <c r="T46" s="29"/>
      <c r="U46" s="29"/>
      <c r="V46" s="29"/>
      <c r="W46" s="29"/>
      <c r="X46" s="29"/>
      <c r="Y46" s="29"/>
      <c r="Z46" s="29"/>
    </row>
    <row r="47">
      <c r="A47" s="36" t="s">
        <v>68</v>
      </c>
      <c r="B47" s="40" t="s">
        <v>244</v>
      </c>
      <c r="C47" s="39" t="s">
        <v>245</v>
      </c>
      <c r="D47" s="33">
        <v>4.0</v>
      </c>
      <c r="E47" s="33" t="s">
        <v>139</v>
      </c>
      <c r="F47" s="28"/>
      <c r="G47" s="31" t="s">
        <v>217</v>
      </c>
      <c r="H47" s="32" t="s">
        <v>218</v>
      </c>
      <c r="I47" s="33" t="s">
        <v>219</v>
      </c>
      <c r="J47" s="33" t="s">
        <v>152</v>
      </c>
      <c r="K47" s="28"/>
      <c r="L47" s="29"/>
      <c r="M47" s="29"/>
      <c r="N47" s="29"/>
      <c r="O47" s="29"/>
      <c r="P47" s="29"/>
      <c r="Q47" s="29"/>
      <c r="R47" s="29"/>
      <c r="S47" s="29"/>
      <c r="T47" s="29"/>
      <c r="U47" s="29"/>
      <c r="V47" s="29"/>
      <c r="W47" s="29"/>
      <c r="X47" s="29"/>
      <c r="Y47" s="29"/>
      <c r="Z47" s="29"/>
    </row>
    <row r="48">
      <c r="A48" s="36" t="s">
        <v>69</v>
      </c>
      <c r="B48" s="40" t="s">
        <v>272</v>
      </c>
      <c r="C48" s="39" t="s">
        <v>273</v>
      </c>
      <c r="D48" s="33">
        <v>1.0</v>
      </c>
      <c r="E48" s="33" t="s">
        <v>157</v>
      </c>
      <c r="F48" s="28"/>
      <c r="G48" s="31" t="s">
        <v>274</v>
      </c>
      <c r="H48" s="32" t="s">
        <v>225</v>
      </c>
      <c r="I48" s="33">
        <v>2.0</v>
      </c>
      <c r="J48" s="33" t="s">
        <v>152</v>
      </c>
      <c r="K48" s="28"/>
      <c r="L48" s="29"/>
      <c r="M48" s="29"/>
      <c r="N48" s="29"/>
      <c r="O48" s="29"/>
      <c r="P48" s="29"/>
      <c r="Q48" s="29"/>
      <c r="R48" s="29"/>
      <c r="S48" s="29"/>
      <c r="T48" s="29"/>
      <c r="U48" s="29"/>
      <c r="V48" s="29"/>
      <c r="W48" s="29"/>
      <c r="X48" s="29"/>
      <c r="Y48" s="29"/>
      <c r="Z48" s="29"/>
    </row>
    <row r="49">
      <c r="A49" s="30" t="s">
        <v>70</v>
      </c>
      <c r="B49" s="40" t="s">
        <v>248</v>
      </c>
      <c r="C49" s="39" t="s">
        <v>249</v>
      </c>
      <c r="D49" s="33">
        <v>2.0</v>
      </c>
      <c r="E49" s="33" t="s">
        <v>139</v>
      </c>
      <c r="F49" s="28"/>
      <c r="G49" s="46" t="s">
        <v>226</v>
      </c>
      <c r="H49" s="32" t="s">
        <v>227</v>
      </c>
      <c r="I49" s="33">
        <v>6.0</v>
      </c>
      <c r="J49" s="33" t="s">
        <v>152</v>
      </c>
      <c r="K49" s="28"/>
      <c r="L49" s="29"/>
      <c r="M49" s="29"/>
      <c r="N49" s="29"/>
      <c r="O49" s="29"/>
      <c r="P49" s="29"/>
      <c r="Q49" s="29"/>
      <c r="R49" s="29"/>
      <c r="S49" s="29"/>
      <c r="T49" s="29"/>
      <c r="U49" s="29"/>
      <c r="V49" s="29"/>
      <c r="W49" s="29"/>
      <c r="X49" s="29"/>
      <c r="Y49" s="29"/>
      <c r="Z49" s="29"/>
    </row>
    <row r="50">
      <c r="A50" s="36" t="s">
        <v>72</v>
      </c>
      <c r="B50" s="40" t="s">
        <v>275</v>
      </c>
      <c r="C50" s="39" t="s">
        <v>276</v>
      </c>
      <c r="D50" s="33">
        <v>1.0</v>
      </c>
      <c r="E50" s="33" t="s">
        <v>152</v>
      </c>
      <c r="F50" s="28"/>
      <c r="G50" s="31" t="s">
        <v>230</v>
      </c>
      <c r="H50" s="32" t="s">
        <v>231</v>
      </c>
      <c r="I50" s="33">
        <v>0.0</v>
      </c>
      <c r="J50" s="33" t="s">
        <v>152</v>
      </c>
      <c r="K50" s="28"/>
      <c r="L50" s="29"/>
      <c r="M50" s="29"/>
      <c r="N50" s="29"/>
      <c r="O50" s="29"/>
      <c r="P50" s="29"/>
      <c r="Q50" s="29"/>
      <c r="R50" s="29"/>
      <c r="S50" s="29"/>
      <c r="T50" s="29"/>
      <c r="U50" s="29"/>
      <c r="V50" s="29"/>
      <c r="W50" s="29"/>
      <c r="X50" s="29"/>
      <c r="Y50" s="29"/>
      <c r="Z50" s="29"/>
    </row>
    <row r="51">
      <c r="A51" s="30" t="s">
        <v>73</v>
      </c>
      <c r="B51" s="40" t="s">
        <v>251</v>
      </c>
      <c r="C51" s="39" t="s">
        <v>252</v>
      </c>
      <c r="D51" s="33">
        <v>1.0</v>
      </c>
      <c r="E51" s="33" t="s">
        <v>139</v>
      </c>
      <c r="F51" s="28"/>
      <c r="G51" s="31" t="s">
        <v>232</v>
      </c>
      <c r="H51" s="32" t="s">
        <v>233</v>
      </c>
      <c r="I51" s="33">
        <v>3.0</v>
      </c>
      <c r="J51" s="33" t="s">
        <v>152</v>
      </c>
      <c r="K51" s="28"/>
      <c r="L51" s="29"/>
      <c r="M51" s="29"/>
      <c r="N51" s="29"/>
      <c r="O51" s="29"/>
      <c r="P51" s="29"/>
      <c r="Q51" s="29"/>
      <c r="R51" s="29"/>
      <c r="S51" s="29"/>
      <c r="T51" s="29"/>
      <c r="U51" s="29"/>
      <c r="V51" s="29"/>
      <c r="W51" s="29"/>
      <c r="X51" s="29"/>
      <c r="Y51" s="29"/>
      <c r="Z51" s="29"/>
    </row>
    <row r="52">
      <c r="A52" s="36" t="s">
        <v>75</v>
      </c>
      <c r="B52" s="40" t="s">
        <v>277</v>
      </c>
      <c r="C52" s="39" t="s">
        <v>278</v>
      </c>
      <c r="D52" s="33">
        <v>1.0</v>
      </c>
      <c r="E52" s="33" t="s">
        <v>157</v>
      </c>
      <c r="F52" s="28"/>
      <c r="G52" s="31" t="s">
        <v>234</v>
      </c>
      <c r="H52" s="32" t="s">
        <v>235</v>
      </c>
      <c r="I52" s="33">
        <v>7.0</v>
      </c>
      <c r="J52" s="33" t="s">
        <v>152</v>
      </c>
      <c r="K52" s="28"/>
      <c r="L52" s="29"/>
      <c r="M52" s="29"/>
      <c r="N52" s="29"/>
      <c r="O52" s="29"/>
      <c r="P52" s="29"/>
      <c r="Q52" s="29"/>
      <c r="R52" s="29"/>
      <c r="S52" s="29"/>
      <c r="T52" s="29"/>
      <c r="U52" s="29"/>
      <c r="V52" s="29"/>
      <c r="W52" s="29"/>
      <c r="X52" s="29"/>
      <c r="Y52" s="29"/>
      <c r="Z52" s="29"/>
    </row>
    <row r="53">
      <c r="A53" s="37" t="s">
        <v>76</v>
      </c>
      <c r="B53" s="40" t="s">
        <v>279</v>
      </c>
      <c r="C53" s="39" t="s">
        <v>280</v>
      </c>
      <c r="D53" s="33" t="s">
        <v>281</v>
      </c>
      <c r="E53" s="33" t="s">
        <v>152</v>
      </c>
      <c r="F53" s="28"/>
      <c r="G53" s="47" t="s">
        <v>238</v>
      </c>
      <c r="H53" s="39" t="s">
        <v>239</v>
      </c>
      <c r="I53" s="33">
        <v>1.0</v>
      </c>
      <c r="J53" s="33" t="s">
        <v>152</v>
      </c>
      <c r="K53" s="28"/>
      <c r="L53" s="29"/>
      <c r="M53" s="29"/>
      <c r="N53" s="29"/>
      <c r="O53" s="29"/>
      <c r="P53" s="29"/>
      <c r="Q53" s="29"/>
      <c r="R53" s="29"/>
      <c r="S53" s="29"/>
      <c r="T53" s="29"/>
      <c r="U53" s="29"/>
      <c r="V53" s="29"/>
      <c r="W53" s="29"/>
      <c r="X53" s="29"/>
      <c r="Y53" s="29"/>
      <c r="Z53" s="29"/>
    </row>
    <row r="54">
      <c r="A54" s="36" t="s">
        <v>77</v>
      </c>
      <c r="B54" s="40" t="s">
        <v>184</v>
      </c>
      <c r="C54" s="39" t="s">
        <v>185</v>
      </c>
      <c r="D54" s="33">
        <v>1.0</v>
      </c>
      <c r="E54" s="33" t="s">
        <v>142</v>
      </c>
      <c r="F54" s="28"/>
      <c r="G54" s="40" t="s">
        <v>242</v>
      </c>
      <c r="H54" s="39" t="s">
        <v>243</v>
      </c>
      <c r="I54" s="33">
        <v>1.0</v>
      </c>
      <c r="J54" s="33" t="s">
        <v>152</v>
      </c>
      <c r="K54" s="28"/>
      <c r="L54" s="29"/>
      <c r="M54" s="29"/>
      <c r="N54" s="29"/>
      <c r="O54" s="29"/>
      <c r="P54" s="29"/>
      <c r="Q54" s="29"/>
      <c r="R54" s="29"/>
      <c r="S54" s="29"/>
      <c r="T54" s="29"/>
      <c r="U54" s="29"/>
      <c r="V54" s="29"/>
      <c r="W54" s="29"/>
      <c r="X54" s="29"/>
      <c r="Y54" s="29"/>
      <c r="Z54" s="29"/>
    </row>
    <row r="55">
      <c r="A55" s="36" t="s">
        <v>78</v>
      </c>
      <c r="B55" s="40" t="s">
        <v>282</v>
      </c>
      <c r="C55" s="39" t="s">
        <v>283</v>
      </c>
      <c r="D55" s="33">
        <v>1.0</v>
      </c>
      <c r="E55" s="33" t="s">
        <v>152</v>
      </c>
      <c r="F55" s="28"/>
      <c r="G55" s="40" t="s">
        <v>246</v>
      </c>
      <c r="H55" s="39" t="s">
        <v>247</v>
      </c>
      <c r="I55" s="33">
        <v>9.0</v>
      </c>
      <c r="J55" s="33" t="s">
        <v>152</v>
      </c>
      <c r="K55" s="28"/>
      <c r="L55" s="29"/>
      <c r="M55" s="29"/>
      <c r="N55" s="29"/>
      <c r="O55" s="29"/>
      <c r="P55" s="29"/>
      <c r="Q55" s="29"/>
      <c r="R55" s="29"/>
      <c r="S55" s="29"/>
      <c r="T55" s="29"/>
      <c r="U55" s="29"/>
      <c r="V55" s="29"/>
      <c r="W55" s="29"/>
      <c r="X55" s="29"/>
      <c r="Y55" s="29"/>
      <c r="Z55" s="29"/>
    </row>
    <row r="56">
      <c r="A56" s="36" t="s">
        <v>79</v>
      </c>
      <c r="B56" s="40" t="s">
        <v>284</v>
      </c>
      <c r="C56" s="39" t="s">
        <v>285</v>
      </c>
      <c r="D56" s="33">
        <v>2.0</v>
      </c>
      <c r="E56" s="33" t="s">
        <v>157</v>
      </c>
      <c r="F56" s="28"/>
      <c r="G56" s="40" t="s">
        <v>253</v>
      </c>
      <c r="H56" s="39" t="s">
        <v>254</v>
      </c>
      <c r="I56" s="33">
        <v>1.0</v>
      </c>
      <c r="J56" s="33" t="s">
        <v>152</v>
      </c>
      <c r="K56" s="28"/>
      <c r="L56" s="29"/>
      <c r="M56" s="29"/>
      <c r="N56" s="29"/>
      <c r="O56" s="29"/>
      <c r="P56" s="29"/>
      <c r="Q56" s="29"/>
      <c r="R56" s="29"/>
      <c r="S56" s="29"/>
      <c r="T56" s="29"/>
      <c r="U56" s="29"/>
      <c r="V56" s="29"/>
      <c r="W56" s="29"/>
      <c r="X56" s="29"/>
      <c r="Y56" s="29"/>
      <c r="Z56" s="29"/>
    </row>
    <row r="57">
      <c r="A57" s="36" t="s">
        <v>81</v>
      </c>
      <c r="B57" s="40" t="s">
        <v>286</v>
      </c>
      <c r="C57" s="39" t="s">
        <v>287</v>
      </c>
      <c r="D57" s="33">
        <v>1.0</v>
      </c>
      <c r="E57" s="33" t="s">
        <v>152</v>
      </c>
      <c r="F57" s="28"/>
      <c r="G57" s="40" t="s">
        <v>267</v>
      </c>
      <c r="H57" s="39" t="s">
        <v>268</v>
      </c>
      <c r="I57" s="33">
        <v>1.0</v>
      </c>
      <c r="J57" s="33" t="s">
        <v>152</v>
      </c>
      <c r="K57" s="28"/>
      <c r="L57" s="29"/>
      <c r="M57" s="29"/>
      <c r="N57" s="29"/>
      <c r="O57" s="29"/>
      <c r="P57" s="29"/>
      <c r="Q57" s="29"/>
      <c r="R57" s="29"/>
      <c r="S57" s="29"/>
      <c r="T57" s="29"/>
      <c r="U57" s="29"/>
      <c r="V57" s="29"/>
      <c r="W57" s="29"/>
      <c r="X57" s="29"/>
      <c r="Y57" s="29"/>
      <c r="Z57" s="29"/>
    </row>
    <row r="58">
      <c r="A58" s="36" t="s">
        <v>82</v>
      </c>
      <c r="B58" s="40" t="s">
        <v>288</v>
      </c>
      <c r="C58" s="39" t="s">
        <v>289</v>
      </c>
      <c r="D58" s="33">
        <v>1.0</v>
      </c>
      <c r="E58" s="33" t="s">
        <v>152</v>
      </c>
      <c r="F58" s="28"/>
      <c r="G58" s="40" t="s">
        <v>275</v>
      </c>
      <c r="H58" s="39" t="s">
        <v>276</v>
      </c>
      <c r="I58" s="33">
        <v>1.0</v>
      </c>
      <c r="J58" s="33" t="s">
        <v>152</v>
      </c>
      <c r="K58" s="28"/>
      <c r="L58" s="29"/>
      <c r="M58" s="29"/>
      <c r="N58" s="29"/>
      <c r="O58" s="29"/>
      <c r="P58" s="29"/>
      <c r="Q58" s="29"/>
      <c r="R58" s="29"/>
      <c r="S58" s="29"/>
      <c r="T58" s="29"/>
      <c r="U58" s="29"/>
      <c r="V58" s="29"/>
      <c r="W58" s="29"/>
      <c r="X58" s="29"/>
      <c r="Y58" s="29"/>
      <c r="Z58" s="29"/>
    </row>
    <row r="59">
      <c r="A59" s="36" t="s">
        <v>83</v>
      </c>
      <c r="B59" s="40" t="s">
        <v>188</v>
      </c>
      <c r="C59" s="39" t="s">
        <v>189</v>
      </c>
      <c r="D59" s="33">
        <v>2.0</v>
      </c>
      <c r="E59" s="33" t="s">
        <v>142</v>
      </c>
      <c r="F59" s="28"/>
      <c r="G59" s="40" t="s">
        <v>279</v>
      </c>
      <c r="H59" s="39" t="s">
        <v>280</v>
      </c>
      <c r="I59" s="33" t="s">
        <v>281</v>
      </c>
      <c r="J59" s="33" t="s">
        <v>152</v>
      </c>
      <c r="K59" s="28"/>
      <c r="L59" s="29"/>
      <c r="M59" s="29"/>
      <c r="N59" s="29"/>
      <c r="O59" s="29"/>
      <c r="P59" s="29"/>
      <c r="Q59" s="29"/>
      <c r="R59" s="29"/>
      <c r="S59" s="29"/>
      <c r="T59" s="29"/>
      <c r="U59" s="29"/>
      <c r="V59" s="29"/>
      <c r="W59" s="29"/>
      <c r="X59" s="29"/>
      <c r="Y59" s="29"/>
      <c r="Z59" s="29"/>
    </row>
    <row r="60">
      <c r="A60" s="37" t="s">
        <v>84</v>
      </c>
      <c r="B60" s="40" t="s">
        <v>290</v>
      </c>
      <c r="C60" s="39" t="s">
        <v>291</v>
      </c>
      <c r="D60" s="33">
        <v>2.0</v>
      </c>
      <c r="E60" s="33" t="s">
        <v>152</v>
      </c>
      <c r="F60" s="28"/>
      <c r="G60" s="40" t="s">
        <v>282</v>
      </c>
      <c r="H60" s="39" t="s">
        <v>283</v>
      </c>
      <c r="I60" s="33">
        <v>1.0</v>
      </c>
      <c r="J60" s="33" t="s">
        <v>152</v>
      </c>
      <c r="K60" s="28"/>
      <c r="L60" s="29"/>
      <c r="M60" s="29"/>
      <c r="N60" s="29"/>
      <c r="O60" s="29"/>
      <c r="P60" s="29"/>
      <c r="Q60" s="29"/>
      <c r="R60" s="29"/>
      <c r="S60" s="29"/>
      <c r="T60" s="29"/>
      <c r="U60" s="29"/>
      <c r="V60" s="29"/>
      <c r="W60" s="29"/>
      <c r="X60" s="29"/>
      <c r="Y60" s="29"/>
      <c r="Z60" s="29"/>
    </row>
    <row r="61">
      <c r="A61" s="36" t="s">
        <v>86</v>
      </c>
      <c r="B61" s="40" t="s">
        <v>292</v>
      </c>
      <c r="C61" s="39" t="s">
        <v>293</v>
      </c>
      <c r="D61" s="33">
        <v>1.0</v>
      </c>
      <c r="E61" s="33" t="s">
        <v>152</v>
      </c>
      <c r="F61" s="28"/>
      <c r="G61" s="40" t="s">
        <v>286</v>
      </c>
      <c r="H61" s="39" t="s">
        <v>287</v>
      </c>
      <c r="I61" s="33">
        <v>1.0</v>
      </c>
      <c r="J61" s="33" t="s">
        <v>152</v>
      </c>
      <c r="K61" s="28"/>
      <c r="L61" s="29"/>
      <c r="M61" s="29"/>
      <c r="N61" s="29"/>
      <c r="O61" s="29"/>
      <c r="P61" s="29"/>
      <c r="Q61" s="29"/>
      <c r="R61" s="29"/>
      <c r="S61" s="29"/>
      <c r="T61" s="29"/>
      <c r="U61" s="29"/>
      <c r="V61" s="29"/>
      <c r="W61" s="29"/>
      <c r="X61" s="29"/>
      <c r="Y61" s="29"/>
      <c r="Z61" s="29"/>
    </row>
    <row r="62">
      <c r="A62" s="36" t="s">
        <v>85</v>
      </c>
      <c r="B62" s="40" t="s">
        <v>192</v>
      </c>
      <c r="C62" s="39" t="s">
        <v>193</v>
      </c>
      <c r="D62" s="33">
        <v>1.0</v>
      </c>
      <c r="E62" s="33" t="s">
        <v>142</v>
      </c>
      <c r="F62" s="28"/>
      <c r="G62" s="40" t="s">
        <v>288</v>
      </c>
      <c r="H62" s="39" t="s">
        <v>289</v>
      </c>
      <c r="I62" s="33">
        <v>1.0</v>
      </c>
      <c r="J62" s="33" t="s">
        <v>152</v>
      </c>
      <c r="K62" s="28"/>
      <c r="L62" s="29"/>
      <c r="M62" s="29"/>
      <c r="N62" s="29"/>
      <c r="O62" s="29"/>
      <c r="P62" s="29"/>
      <c r="Q62" s="29"/>
      <c r="R62" s="29"/>
      <c r="S62" s="29"/>
      <c r="T62" s="29"/>
      <c r="U62" s="29"/>
      <c r="V62" s="29"/>
      <c r="W62" s="29"/>
      <c r="X62" s="29"/>
      <c r="Y62" s="29"/>
      <c r="Z62" s="29"/>
    </row>
    <row r="63">
      <c r="A63" s="36" t="s">
        <v>87</v>
      </c>
      <c r="B63" s="40" t="s">
        <v>196</v>
      </c>
      <c r="C63" s="39" t="s">
        <v>197</v>
      </c>
      <c r="D63" s="33">
        <v>3.0</v>
      </c>
      <c r="E63" s="33" t="s">
        <v>142</v>
      </c>
      <c r="F63" s="28"/>
      <c r="G63" s="40" t="s">
        <v>290</v>
      </c>
      <c r="H63" s="39" t="s">
        <v>291</v>
      </c>
      <c r="I63" s="33">
        <v>2.0</v>
      </c>
      <c r="J63" s="33" t="s">
        <v>152</v>
      </c>
      <c r="K63" s="28"/>
      <c r="L63" s="29"/>
      <c r="M63" s="29"/>
      <c r="N63" s="29"/>
      <c r="O63" s="29"/>
      <c r="P63" s="29"/>
      <c r="Q63" s="29"/>
      <c r="R63" s="29"/>
      <c r="S63" s="29"/>
      <c r="T63" s="29"/>
      <c r="U63" s="29"/>
      <c r="V63" s="29"/>
      <c r="W63" s="29"/>
      <c r="X63" s="29"/>
      <c r="Y63" s="29"/>
      <c r="Z63" s="29"/>
    </row>
    <row r="64">
      <c r="A64" s="36" t="s">
        <v>88</v>
      </c>
      <c r="B64" s="40" t="s">
        <v>200</v>
      </c>
      <c r="C64" s="39" t="s">
        <v>201</v>
      </c>
      <c r="D64" s="33">
        <v>1.0</v>
      </c>
      <c r="E64" s="33" t="s">
        <v>142</v>
      </c>
      <c r="F64" s="28"/>
      <c r="G64" s="40" t="s">
        <v>292</v>
      </c>
      <c r="H64" s="39" t="s">
        <v>293</v>
      </c>
      <c r="I64" s="33">
        <v>1.0</v>
      </c>
      <c r="J64" s="33" t="s">
        <v>152</v>
      </c>
      <c r="K64" s="28"/>
      <c r="L64" s="29"/>
      <c r="M64" s="29"/>
      <c r="N64" s="29"/>
      <c r="O64" s="29"/>
      <c r="P64" s="29"/>
      <c r="Q64" s="29"/>
      <c r="R64" s="29"/>
      <c r="S64" s="29"/>
      <c r="T64" s="29"/>
      <c r="U64" s="29"/>
      <c r="V64" s="29"/>
      <c r="W64" s="29"/>
      <c r="X64" s="29"/>
      <c r="Y64" s="29"/>
      <c r="Z64" s="29"/>
    </row>
    <row r="65">
      <c r="A65" s="36" t="s">
        <v>89</v>
      </c>
      <c r="B65" s="40" t="s">
        <v>202</v>
      </c>
      <c r="C65" s="39" t="s">
        <v>203</v>
      </c>
      <c r="D65" s="33">
        <v>2.0</v>
      </c>
      <c r="E65" s="33" t="s">
        <v>142</v>
      </c>
      <c r="F65" s="28"/>
      <c r="G65" s="40" t="s">
        <v>294</v>
      </c>
      <c r="H65" s="39" t="s">
        <v>295</v>
      </c>
      <c r="I65" s="33">
        <v>0.0</v>
      </c>
      <c r="J65" s="33" t="s">
        <v>152</v>
      </c>
      <c r="K65" s="28"/>
      <c r="L65" s="29"/>
      <c r="M65" s="29"/>
      <c r="N65" s="29"/>
      <c r="O65" s="29"/>
      <c r="P65" s="29"/>
      <c r="Q65" s="29"/>
      <c r="R65" s="29"/>
      <c r="S65" s="29"/>
      <c r="T65" s="29"/>
      <c r="U65" s="29"/>
      <c r="V65" s="29"/>
      <c r="W65" s="29"/>
      <c r="X65" s="29"/>
      <c r="Y65" s="29"/>
      <c r="Z65" s="29"/>
    </row>
    <row r="66">
      <c r="A66" s="36" t="s">
        <v>91</v>
      </c>
      <c r="B66" s="40" t="s">
        <v>296</v>
      </c>
      <c r="C66" s="39" t="s">
        <v>297</v>
      </c>
      <c r="D66" s="33">
        <v>3.0</v>
      </c>
      <c r="E66" s="33" t="s">
        <v>157</v>
      </c>
      <c r="F66" s="28"/>
      <c r="G66" s="42" t="s">
        <v>298</v>
      </c>
      <c r="H66" s="43" t="s">
        <v>299</v>
      </c>
      <c r="I66" s="33">
        <v>1.0</v>
      </c>
      <c r="J66" s="33" t="s">
        <v>152</v>
      </c>
      <c r="K66" s="28"/>
      <c r="L66" s="29"/>
      <c r="M66" s="29"/>
      <c r="N66" s="29"/>
      <c r="O66" s="29"/>
      <c r="P66" s="29"/>
      <c r="Q66" s="29"/>
      <c r="R66" s="29"/>
      <c r="S66" s="29"/>
      <c r="T66" s="29"/>
      <c r="U66" s="29"/>
      <c r="V66" s="29"/>
      <c r="W66" s="29"/>
      <c r="X66" s="29"/>
      <c r="Y66" s="29"/>
      <c r="Z66" s="29"/>
    </row>
    <row r="67">
      <c r="A67" s="36" t="s">
        <v>92</v>
      </c>
      <c r="B67" s="40" t="s">
        <v>294</v>
      </c>
      <c r="C67" s="39" t="s">
        <v>295</v>
      </c>
      <c r="D67" s="33">
        <v>0.0</v>
      </c>
      <c r="E67" s="33" t="s">
        <v>152</v>
      </c>
      <c r="F67" s="28"/>
      <c r="G67" s="42" t="s">
        <v>300</v>
      </c>
      <c r="H67" s="43" t="s">
        <v>301</v>
      </c>
      <c r="I67" s="33">
        <v>0.0</v>
      </c>
      <c r="J67" s="33" t="s">
        <v>152</v>
      </c>
      <c r="K67" s="28"/>
      <c r="L67" s="29"/>
      <c r="M67" s="29"/>
      <c r="N67" s="29"/>
      <c r="O67" s="29"/>
      <c r="P67" s="29"/>
      <c r="Q67" s="29"/>
      <c r="R67" s="29"/>
      <c r="S67" s="29"/>
      <c r="T67" s="29"/>
      <c r="U67" s="29"/>
      <c r="V67" s="29"/>
      <c r="W67" s="29"/>
      <c r="X67" s="29"/>
      <c r="Y67" s="29"/>
      <c r="Z67" s="29"/>
    </row>
    <row r="68">
      <c r="A68" s="36" t="s">
        <v>93</v>
      </c>
      <c r="B68" s="42" t="s">
        <v>298</v>
      </c>
      <c r="C68" s="43" t="s">
        <v>299</v>
      </c>
      <c r="D68" s="33">
        <v>1.0</v>
      </c>
      <c r="E68" s="33" t="s">
        <v>152</v>
      </c>
      <c r="F68" s="28"/>
      <c r="G68" s="42" t="s">
        <v>302</v>
      </c>
      <c r="H68" s="43" t="s">
        <v>303</v>
      </c>
      <c r="I68" s="33" t="s">
        <v>304</v>
      </c>
      <c r="J68" s="33" t="s">
        <v>152</v>
      </c>
      <c r="K68" s="28"/>
      <c r="L68" s="29"/>
      <c r="M68" s="29"/>
      <c r="N68" s="29"/>
      <c r="O68" s="29"/>
      <c r="P68" s="29"/>
      <c r="Q68" s="29"/>
      <c r="R68" s="29"/>
      <c r="S68" s="29"/>
      <c r="T68" s="29"/>
      <c r="U68" s="29"/>
      <c r="V68" s="29"/>
      <c r="W68" s="29"/>
      <c r="X68" s="29"/>
      <c r="Y68" s="29"/>
      <c r="Z68" s="29"/>
    </row>
    <row r="69">
      <c r="A69" s="36" t="s">
        <v>94</v>
      </c>
      <c r="B69" s="42" t="s">
        <v>305</v>
      </c>
      <c r="C69" s="43" t="s">
        <v>306</v>
      </c>
      <c r="D69" s="33">
        <v>1.0</v>
      </c>
      <c r="E69" s="33" t="s">
        <v>157</v>
      </c>
      <c r="F69" s="28"/>
      <c r="G69" s="42" t="s">
        <v>307</v>
      </c>
      <c r="H69" s="43" t="s">
        <v>308</v>
      </c>
      <c r="I69" s="33">
        <v>5.0</v>
      </c>
      <c r="J69" s="33" t="s">
        <v>152</v>
      </c>
      <c r="K69" s="28"/>
      <c r="L69" s="29"/>
      <c r="M69" s="29"/>
      <c r="N69" s="29"/>
      <c r="O69" s="29"/>
      <c r="P69" s="29"/>
      <c r="Q69" s="29"/>
      <c r="R69" s="29"/>
      <c r="S69" s="29"/>
      <c r="T69" s="29"/>
      <c r="U69" s="29"/>
      <c r="V69" s="29"/>
      <c r="W69" s="29"/>
      <c r="X69" s="29"/>
      <c r="Y69" s="29"/>
      <c r="Z69" s="29"/>
    </row>
    <row r="70">
      <c r="A70" s="30" t="s">
        <v>95</v>
      </c>
      <c r="B70" s="42" t="s">
        <v>204</v>
      </c>
      <c r="C70" s="43" t="s">
        <v>309</v>
      </c>
      <c r="D70" s="33">
        <v>2.0</v>
      </c>
      <c r="E70" s="33" t="s">
        <v>142</v>
      </c>
      <c r="F70" s="28"/>
      <c r="G70" s="42" t="s">
        <v>310</v>
      </c>
      <c r="H70" s="43" t="s">
        <v>311</v>
      </c>
      <c r="I70" s="33">
        <v>2.0</v>
      </c>
      <c r="J70" s="33" t="s">
        <v>152</v>
      </c>
      <c r="K70" s="28"/>
      <c r="L70" s="29"/>
      <c r="M70" s="29"/>
      <c r="N70" s="29"/>
      <c r="O70" s="29"/>
      <c r="P70" s="29"/>
      <c r="Q70" s="29"/>
      <c r="R70" s="29"/>
      <c r="S70" s="29"/>
      <c r="T70" s="29"/>
      <c r="U70" s="29"/>
      <c r="V70" s="29"/>
      <c r="W70" s="29"/>
      <c r="X70" s="29"/>
      <c r="Y70" s="29"/>
      <c r="Z70" s="29"/>
    </row>
    <row r="71">
      <c r="A71" s="36" t="s">
        <v>96</v>
      </c>
      <c r="B71" s="42" t="s">
        <v>206</v>
      </c>
      <c r="C71" s="43" t="s">
        <v>312</v>
      </c>
      <c r="D71" s="33">
        <v>2.0</v>
      </c>
      <c r="E71" s="33" t="s">
        <v>142</v>
      </c>
      <c r="F71" s="28"/>
      <c r="G71" s="42" t="s">
        <v>313</v>
      </c>
      <c r="H71" s="43" t="s">
        <v>314</v>
      </c>
      <c r="I71" s="33">
        <v>3.0</v>
      </c>
      <c r="J71" s="33" t="s">
        <v>152</v>
      </c>
      <c r="K71" s="28"/>
      <c r="L71" s="29"/>
      <c r="M71" s="29"/>
      <c r="N71" s="29"/>
      <c r="O71" s="29"/>
      <c r="P71" s="29"/>
      <c r="Q71" s="29"/>
      <c r="R71" s="29"/>
      <c r="S71" s="29"/>
      <c r="T71" s="29"/>
      <c r="U71" s="29"/>
      <c r="V71" s="29"/>
      <c r="W71" s="29"/>
      <c r="X71" s="29"/>
      <c r="Y71" s="29"/>
      <c r="Z71" s="29"/>
    </row>
    <row r="72">
      <c r="A72" s="36" t="s">
        <v>97</v>
      </c>
      <c r="B72" s="42" t="s">
        <v>315</v>
      </c>
      <c r="C72" s="43" t="s">
        <v>316</v>
      </c>
      <c r="D72" s="33">
        <v>0.0</v>
      </c>
      <c r="E72" s="33" t="s">
        <v>157</v>
      </c>
      <c r="F72" s="28"/>
      <c r="G72" s="42" t="s">
        <v>317</v>
      </c>
      <c r="H72" s="43" t="s">
        <v>318</v>
      </c>
      <c r="I72" s="33">
        <v>2.0</v>
      </c>
      <c r="J72" s="33" t="s">
        <v>152</v>
      </c>
      <c r="K72" s="28"/>
      <c r="L72" s="29"/>
      <c r="M72" s="29"/>
      <c r="N72" s="29"/>
      <c r="O72" s="29"/>
      <c r="P72" s="29"/>
      <c r="Q72" s="29"/>
      <c r="R72" s="29"/>
      <c r="S72" s="29"/>
      <c r="T72" s="29"/>
      <c r="U72" s="29"/>
      <c r="V72" s="29"/>
      <c r="W72" s="29"/>
      <c r="X72" s="29"/>
      <c r="Y72" s="29"/>
      <c r="Z72" s="29"/>
    </row>
    <row r="73">
      <c r="A73" s="36" t="s">
        <v>98</v>
      </c>
      <c r="B73" s="42" t="s">
        <v>319</v>
      </c>
      <c r="C73" s="43" t="s">
        <v>320</v>
      </c>
      <c r="D73" s="33" t="s">
        <v>321</v>
      </c>
      <c r="E73" s="33" t="s">
        <v>157</v>
      </c>
      <c r="F73" s="28"/>
      <c r="G73" s="42" t="s">
        <v>322</v>
      </c>
      <c r="H73" s="43" t="s">
        <v>323</v>
      </c>
      <c r="I73" s="33">
        <v>2.0</v>
      </c>
      <c r="J73" s="33" t="s">
        <v>152</v>
      </c>
      <c r="K73" s="28"/>
      <c r="L73" s="29"/>
      <c r="M73" s="29"/>
      <c r="N73" s="29"/>
      <c r="O73" s="29"/>
      <c r="P73" s="29"/>
      <c r="Q73" s="29"/>
      <c r="R73" s="29"/>
      <c r="S73" s="29"/>
      <c r="T73" s="29"/>
      <c r="U73" s="29"/>
      <c r="V73" s="29"/>
      <c r="W73" s="29"/>
      <c r="X73" s="29"/>
      <c r="Y73" s="29"/>
      <c r="Z73" s="29"/>
    </row>
    <row r="74">
      <c r="A74" s="36" t="s">
        <v>99</v>
      </c>
      <c r="B74" s="42" t="s">
        <v>210</v>
      </c>
      <c r="C74" s="44" t="s">
        <v>211</v>
      </c>
      <c r="D74" s="33">
        <v>1.0</v>
      </c>
      <c r="E74" s="33" t="s">
        <v>142</v>
      </c>
      <c r="F74" s="28"/>
      <c r="G74" s="42" t="s">
        <v>324</v>
      </c>
      <c r="H74" s="43" t="s">
        <v>325</v>
      </c>
      <c r="I74" s="33">
        <v>0.0</v>
      </c>
      <c r="J74" s="33" t="s">
        <v>152</v>
      </c>
      <c r="K74" s="28"/>
      <c r="L74" s="29"/>
      <c r="M74" s="29"/>
      <c r="N74" s="29"/>
      <c r="O74" s="29"/>
      <c r="P74" s="29"/>
      <c r="Q74" s="29"/>
      <c r="R74" s="29"/>
      <c r="S74" s="29"/>
      <c r="T74" s="29"/>
      <c r="U74" s="29"/>
      <c r="V74" s="29"/>
      <c r="W74" s="29"/>
      <c r="X74" s="29"/>
      <c r="Y74" s="29"/>
      <c r="Z74" s="29"/>
    </row>
    <row r="75">
      <c r="A75" s="36" t="s">
        <v>100</v>
      </c>
      <c r="B75" s="42" t="s">
        <v>214</v>
      </c>
      <c r="C75" s="43" t="s">
        <v>326</v>
      </c>
      <c r="D75" s="33" t="s">
        <v>216</v>
      </c>
      <c r="E75" s="33" t="s">
        <v>142</v>
      </c>
      <c r="F75" s="28"/>
      <c r="G75" s="42" t="s">
        <v>327</v>
      </c>
      <c r="H75" s="43" t="s">
        <v>328</v>
      </c>
      <c r="I75" s="33">
        <v>1.0</v>
      </c>
      <c r="J75" s="33" t="s">
        <v>152</v>
      </c>
      <c r="K75" s="28"/>
      <c r="L75" s="29"/>
      <c r="M75" s="29"/>
      <c r="N75" s="29"/>
      <c r="O75" s="29"/>
      <c r="P75" s="29"/>
      <c r="Q75" s="29"/>
      <c r="R75" s="29"/>
      <c r="S75" s="29"/>
      <c r="T75" s="29"/>
      <c r="U75" s="29"/>
      <c r="V75" s="29"/>
      <c r="W75" s="29"/>
      <c r="X75" s="29"/>
      <c r="Y75" s="29"/>
      <c r="Z75" s="29"/>
    </row>
    <row r="76">
      <c r="A76" s="36" t="s">
        <v>101</v>
      </c>
      <c r="B76" s="42" t="s">
        <v>329</v>
      </c>
      <c r="C76" s="43" t="s">
        <v>330</v>
      </c>
      <c r="D76" s="33">
        <v>2.0</v>
      </c>
      <c r="E76" s="33" t="s">
        <v>157</v>
      </c>
      <c r="F76" s="28"/>
      <c r="G76" s="42" t="s">
        <v>331</v>
      </c>
      <c r="H76" s="43" t="s">
        <v>332</v>
      </c>
      <c r="I76" s="33">
        <v>-1.0</v>
      </c>
      <c r="J76" s="33" t="s">
        <v>152</v>
      </c>
      <c r="K76" s="28"/>
      <c r="L76" s="29"/>
      <c r="M76" s="29"/>
      <c r="N76" s="29"/>
      <c r="O76" s="29"/>
      <c r="P76" s="29"/>
      <c r="Q76" s="29"/>
      <c r="R76" s="29"/>
      <c r="S76" s="29"/>
      <c r="T76" s="29"/>
      <c r="U76" s="29"/>
      <c r="V76" s="29"/>
      <c r="W76" s="29"/>
      <c r="X76" s="29"/>
      <c r="Y76" s="29"/>
      <c r="Z76" s="29"/>
    </row>
    <row r="77">
      <c r="A77" s="36" t="s">
        <v>102</v>
      </c>
      <c r="B77" s="42" t="s">
        <v>333</v>
      </c>
      <c r="C77" s="43" t="s">
        <v>334</v>
      </c>
      <c r="D77" s="33">
        <v>1.0</v>
      </c>
      <c r="E77" s="33" t="s">
        <v>157</v>
      </c>
      <c r="F77" s="28"/>
      <c r="G77" s="42" t="s">
        <v>335</v>
      </c>
      <c r="H77" s="43" t="s">
        <v>336</v>
      </c>
      <c r="I77" s="33">
        <v>2.0</v>
      </c>
      <c r="J77" s="33" t="s">
        <v>152</v>
      </c>
      <c r="K77" s="28"/>
      <c r="L77" s="29"/>
      <c r="M77" s="29"/>
      <c r="N77" s="29"/>
      <c r="O77" s="29"/>
      <c r="P77" s="29"/>
      <c r="Q77" s="29"/>
      <c r="R77" s="29"/>
      <c r="S77" s="29"/>
      <c r="T77" s="29"/>
      <c r="U77" s="29"/>
      <c r="V77" s="29"/>
      <c r="W77" s="29"/>
      <c r="X77" s="29"/>
      <c r="Y77" s="29"/>
      <c r="Z77" s="29"/>
    </row>
    <row r="78">
      <c r="A78" s="36" t="s">
        <v>103</v>
      </c>
      <c r="B78" s="42" t="s">
        <v>300</v>
      </c>
      <c r="C78" s="43" t="s">
        <v>301</v>
      </c>
      <c r="D78" s="33">
        <v>0.0</v>
      </c>
      <c r="E78" s="33" t="s">
        <v>152</v>
      </c>
      <c r="F78" s="28"/>
      <c r="G78" s="42" t="s">
        <v>337</v>
      </c>
      <c r="H78" s="43" t="s">
        <v>338</v>
      </c>
      <c r="I78" s="33">
        <v>2.0</v>
      </c>
      <c r="J78" s="33" t="s">
        <v>152</v>
      </c>
      <c r="K78" s="28"/>
      <c r="L78" s="29"/>
      <c r="M78" s="29"/>
      <c r="N78" s="29"/>
      <c r="O78" s="29"/>
      <c r="P78" s="29"/>
      <c r="Q78" s="29"/>
      <c r="R78" s="29"/>
      <c r="S78" s="29"/>
      <c r="T78" s="29"/>
      <c r="U78" s="29"/>
      <c r="V78" s="29"/>
      <c r="W78" s="29"/>
      <c r="X78" s="29"/>
      <c r="Y78" s="29"/>
      <c r="Z78" s="29"/>
    </row>
    <row r="79">
      <c r="A79" s="36" t="s">
        <v>105</v>
      </c>
      <c r="B79" s="42" t="s">
        <v>339</v>
      </c>
      <c r="C79" s="43" t="s">
        <v>340</v>
      </c>
      <c r="D79" s="33">
        <v>0.0</v>
      </c>
      <c r="E79" s="33" t="s">
        <v>157</v>
      </c>
      <c r="F79" s="28"/>
      <c r="G79" s="42" t="s">
        <v>341</v>
      </c>
      <c r="H79" s="43" t="s">
        <v>342</v>
      </c>
      <c r="I79" s="33">
        <v>1.0</v>
      </c>
      <c r="J79" s="33" t="s">
        <v>152</v>
      </c>
      <c r="K79" s="28"/>
      <c r="L79" s="29"/>
      <c r="M79" s="29"/>
      <c r="N79" s="29"/>
      <c r="O79" s="29"/>
      <c r="P79" s="29"/>
      <c r="Q79" s="29"/>
      <c r="R79" s="29"/>
      <c r="S79" s="29"/>
      <c r="T79" s="29"/>
      <c r="U79" s="29"/>
      <c r="V79" s="29"/>
      <c r="W79" s="29"/>
      <c r="X79" s="29"/>
      <c r="Y79" s="29"/>
      <c r="Z79" s="29"/>
    </row>
    <row r="80">
      <c r="A80" s="36" t="s">
        <v>106</v>
      </c>
      <c r="B80" s="42" t="s">
        <v>302</v>
      </c>
      <c r="C80" s="43" t="s">
        <v>303</v>
      </c>
      <c r="D80" s="33" t="s">
        <v>304</v>
      </c>
      <c r="E80" s="33" t="s">
        <v>152</v>
      </c>
      <c r="F80" s="28"/>
      <c r="G80" s="31" t="s">
        <v>186</v>
      </c>
      <c r="H80" s="32" t="s">
        <v>187</v>
      </c>
      <c r="I80" s="33">
        <v>2.0</v>
      </c>
      <c r="J80" s="33" t="s">
        <v>157</v>
      </c>
      <c r="K80" s="28"/>
      <c r="L80" s="29"/>
      <c r="M80" s="29"/>
      <c r="N80" s="29"/>
      <c r="O80" s="29"/>
      <c r="P80" s="29"/>
      <c r="Q80" s="29"/>
      <c r="R80" s="29"/>
      <c r="S80" s="29"/>
      <c r="T80" s="29"/>
      <c r="U80" s="29"/>
      <c r="V80" s="29"/>
      <c r="W80" s="29"/>
      <c r="X80" s="29"/>
      <c r="Y80" s="29"/>
      <c r="Z80" s="29"/>
    </row>
    <row r="81">
      <c r="A81" s="36" t="s">
        <v>107</v>
      </c>
      <c r="B81" s="42" t="s">
        <v>220</v>
      </c>
      <c r="C81" s="43" t="s">
        <v>221</v>
      </c>
      <c r="D81" s="33">
        <v>0.0</v>
      </c>
      <c r="E81" s="33" t="s">
        <v>142</v>
      </c>
      <c r="F81" s="28"/>
      <c r="G81" s="31" t="s">
        <v>198</v>
      </c>
      <c r="H81" s="32" t="s">
        <v>199</v>
      </c>
      <c r="I81" s="33">
        <v>5.0</v>
      </c>
      <c r="J81" s="41" t="s">
        <v>157</v>
      </c>
      <c r="K81" s="28"/>
      <c r="L81" s="29"/>
      <c r="M81" s="29"/>
      <c r="N81" s="29"/>
      <c r="O81" s="29"/>
      <c r="P81" s="29"/>
      <c r="Q81" s="29"/>
      <c r="R81" s="29"/>
      <c r="S81" s="29"/>
      <c r="T81" s="29"/>
      <c r="U81" s="29"/>
      <c r="V81" s="29"/>
      <c r="W81" s="29"/>
      <c r="X81" s="29"/>
      <c r="Y81" s="29"/>
      <c r="Z81" s="29"/>
    </row>
    <row r="82">
      <c r="A82" s="36" t="s">
        <v>108</v>
      </c>
      <c r="B82" s="42" t="s">
        <v>343</v>
      </c>
      <c r="C82" s="43" t="s">
        <v>344</v>
      </c>
      <c r="D82" s="33">
        <v>2.0</v>
      </c>
      <c r="E82" s="33" t="s">
        <v>157</v>
      </c>
      <c r="F82" s="28"/>
      <c r="G82" s="31" t="s">
        <v>222</v>
      </c>
      <c r="H82" s="32" t="s">
        <v>223</v>
      </c>
      <c r="I82" s="33">
        <v>1.0</v>
      </c>
      <c r="J82" s="33" t="s">
        <v>157</v>
      </c>
      <c r="K82" s="28"/>
      <c r="L82" s="29"/>
      <c r="M82" s="29"/>
      <c r="N82" s="29"/>
      <c r="O82" s="29"/>
      <c r="P82" s="29"/>
      <c r="Q82" s="29"/>
      <c r="R82" s="29"/>
      <c r="S82" s="29"/>
      <c r="T82" s="29"/>
      <c r="U82" s="29"/>
      <c r="V82" s="29"/>
      <c r="W82" s="29"/>
      <c r="X82" s="29"/>
      <c r="Y82" s="29"/>
      <c r="Z82" s="29"/>
    </row>
    <row r="83">
      <c r="A83" s="36" t="s">
        <v>109</v>
      </c>
      <c r="B83" s="42" t="s">
        <v>307</v>
      </c>
      <c r="C83" s="43" t="s">
        <v>308</v>
      </c>
      <c r="D83" s="33">
        <v>5.0</v>
      </c>
      <c r="E83" s="33" t="s">
        <v>152</v>
      </c>
      <c r="F83" s="28"/>
      <c r="G83" s="31" t="s">
        <v>228</v>
      </c>
      <c r="H83" s="32" t="s">
        <v>229</v>
      </c>
      <c r="I83" s="33">
        <v>3.0</v>
      </c>
      <c r="J83" s="33" t="s">
        <v>157</v>
      </c>
      <c r="K83" s="28"/>
      <c r="L83" s="29"/>
      <c r="M83" s="29"/>
      <c r="N83" s="29"/>
      <c r="O83" s="29"/>
      <c r="P83" s="29"/>
      <c r="Q83" s="29"/>
      <c r="R83" s="29"/>
      <c r="S83" s="29"/>
      <c r="T83" s="29"/>
      <c r="U83" s="29"/>
      <c r="V83" s="29"/>
      <c r="W83" s="29"/>
      <c r="X83" s="29"/>
      <c r="Y83" s="29"/>
      <c r="Z83" s="29"/>
    </row>
    <row r="84">
      <c r="A84" s="36" t="s">
        <v>110</v>
      </c>
      <c r="B84" s="42" t="s">
        <v>345</v>
      </c>
      <c r="C84" s="43" t="s">
        <v>346</v>
      </c>
      <c r="D84" s="33">
        <v>1.0</v>
      </c>
      <c r="E84" s="33" t="s">
        <v>157</v>
      </c>
      <c r="F84" s="28"/>
      <c r="G84" s="40" t="s">
        <v>259</v>
      </c>
      <c r="H84" s="39" t="s">
        <v>260</v>
      </c>
      <c r="I84" s="33">
        <v>1.0</v>
      </c>
      <c r="J84" s="33" t="s">
        <v>157</v>
      </c>
      <c r="K84" s="28"/>
      <c r="L84" s="29"/>
      <c r="M84" s="29"/>
      <c r="N84" s="29"/>
      <c r="O84" s="29"/>
      <c r="P84" s="29"/>
      <c r="Q84" s="29"/>
      <c r="R84" s="29"/>
      <c r="S84" s="29"/>
      <c r="T84" s="29"/>
      <c r="U84" s="29"/>
      <c r="V84" s="29"/>
      <c r="W84" s="29"/>
      <c r="X84" s="29"/>
      <c r="Y84" s="29"/>
      <c r="Z84" s="29"/>
    </row>
    <row r="85">
      <c r="A85" s="36" t="s">
        <v>111</v>
      </c>
      <c r="B85" s="42" t="s">
        <v>347</v>
      </c>
      <c r="C85" s="43" t="s">
        <v>348</v>
      </c>
      <c r="D85" s="33">
        <v>10.0</v>
      </c>
      <c r="E85" s="33" t="s">
        <v>157</v>
      </c>
      <c r="F85" s="28"/>
      <c r="G85" s="40" t="s">
        <v>265</v>
      </c>
      <c r="H85" s="39" t="s">
        <v>266</v>
      </c>
      <c r="I85" s="33">
        <v>2.0</v>
      </c>
      <c r="J85" s="33" t="s">
        <v>157</v>
      </c>
      <c r="K85" s="28"/>
      <c r="L85" s="29"/>
      <c r="M85" s="29"/>
      <c r="N85" s="29"/>
      <c r="O85" s="29"/>
      <c r="P85" s="29"/>
      <c r="Q85" s="29"/>
      <c r="R85" s="29"/>
      <c r="S85" s="29"/>
      <c r="T85" s="29"/>
      <c r="U85" s="29"/>
      <c r="V85" s="29"/>
      <c r="W85" s="29"/>
      <c r="X85" s="29"/>
      <c r="Y85" s="29"/>
      <c r="Z85" s="29"/>
    </row>
    <row r="86">
      <c r="A86" s="36" t="s">
        <v>112</v>
      </c>
      <c r="B86" s="42" t="s">
        <v>310</v>
      </c>
      <c r="C86" s="43" t="s">
        <v>311</v>
      </c>
      <c r="D86" s="33">
        <v>2.0</v>
      </c>
      <c r="E86" s="33" t="s">
        <v>152</v>
      </c>
      <c r="F86" s="28"/>
      <c r="G86" s="40" t="s">
        <v>269</v>
      </c>
      <c r="H86" s="48" t="s">
        <v>349</v>
      </c>
      <c r="I86" s="33">
        <v>1.0</v>
      </c>
      <c r="J86" s="33" t="s">
        <v>157</v>
      </c>
      <c r="K86" s="28"/>
      <c r="L86" s="29"/>
      <c r="M86" s="29"/>
      <c r="N86" s="29"/>
      <c r="O86" s="29"/>
      <c r="P86" s="29"/>
      <c r="Q86" s="29"/>
      <c r="R86" s="29"/>
      <c r="S86" s="29"/>
      <c r="T86" s="29"/>
      <c r="U86" s="29"/>
      <c r="V86" s="29"/>
      <c r="W86" s="29"/>
      <c r="X86" s="29"/>
      <c r="Y86" s="29"/>
      <c r="Z86" s="29"/>
    </row>
    <row r="87">
      <c r="A87" s="37" t="s">
        <v>113</v>
      </c>
      <c r="B87" s="42" t="s">
        <v>313</v>
      </c>
      <c r="C87" s="43" t="s">
        <v>314</v>
      </c>
      <c r="D87" s="33">
        <v>3.0</v>
      </c>
      <c r="E87" s="33" t="s">
        <v>152</v>
      </c>
      <c r="F87" s="28"/>
      <c r="G87" s="40" t="s">
        <v>272</v>
      </c>
      <c r="H87" s="39" t="s">
        <v>273</v>
      </c>
      <c r="I87" s="33">
        <v>1.0</v>
      </c>
      <c r="J87" s="33" t="s">
        <v>157</v>
      </c>
      <c r="K87" s="28"/>
      <c r="L87" s="29"/>
      <c r="M87" s="29"/>
      <c r="N87" s="29"/>
      <c r="O87" s="29"/>
      <c r="P87" s="29"/>
      <c r="Q87" s="29"/>
      <c r="R87" s="29"/>
      <c r="S87" s="29"/>
      <c r="T87" s="29"/>
      <c r="U87" s="29"/>
      <c r="V87" s="29"/>
      <c r="W87" s="29"/>
      <c r="X87" s="29"/>
      <c r="Y87" s="29"/>
      <c r="Z87" s="29"/>
    </row>
    <row r="88">
      <c r="A88" s="37" t="s">
        <v>114</v>
      </c>
      <c r="B88" s="42" t="s">
        <v>317</v>
      </c>
      <c r="C88" s="43" t="s">
        <v>318</v>
      </c>
      <c r="D88" s="33">
        <v>2.0</v>
      </c>
      <c r="E88" s="33" t="s">
        <v>152</v>
      </c>
      <c r="F88" s="28"/>
      <c r="G88" s="40" t="s">
        <v>277</v>
      </c>
      <c r="H88" s="39" t="s">
        <v>278</v>
      </c>
      <c r="I88" s="33">
        <v>1.0</v>
      </c>
      <c r="J88" s="33" t="s">
        <v>157</v>
      </c>
      <c r="K88" s="28"/>
      <c r="L88" s="29"/>
      <c r="M88" s="29"/>
      <c r="N88" s="29"/>
      <c r="O88" s="29"/>
      <c r="P88" s="29"/>
      <c r="Q88" s="29"/>
      <c r="R88" s="29"/>
      <c r="S88" s="29"/>
      <c r="T88" s="29"/>
      <c r="U88" s="29"/>
      <c r="V88" s="29"/>
      <c r="W88" s="29"/>
      <c r="X88" s="29"/>
      <c r="Y88" s="29"/>
      <c r="Z88" s="29"/>
    </row>
    <row r="89">
      <c r="A89" s="36" t="s">
        <v>115</v>
      </c>
      <c r="B89" s="42" t="s">
        <v>255</v>
      </c>
      <c r="C89" s="43" t="s">
        <v>256</v>
      </c>
      <c r="D89" s="33">
        <v>1.0</v>
      </c>
      <c r="E89" s="33" t="s">
        <v>139</v>
      </c>
      <c r="F89" s="28"/>
      <c r="G89" s="40" t="s">
        <v>284</v>
      </c>
      <c r="H89" s="39" t="s">
        <v>285</v>
      </c>
      <c r="I89" s="33">
        <v>2.0</v>
      </c>
      <c r="J89" s="33" t="s">
        <v>157</v>
      </c>
      <c r="K89" s="28"/>
      <c r="L89" s="29"/>
      <c r="M89" s="29"/>
      <c r="N89" s="29"/>
      <c r="O89" s="29"/>
      <c r="P89" s="29"/>
      <c r="Q89" s="29"/>
      <c r="R89" s="29"/>
      <c r="S89" s="29"/>
      <c r="T89" s="29"/>
      <c r="U89" s="29"/>
      <c r="V89" s="29"/>
      <c r="W89" s="29"/>
      <c r="X89" s="29"/>
      <c r="Y89" s="29"/>
      <c r="Z89" s="29"/>
    </row>
    <row r="90">
      <c r="A90" s="36" t="s">
        <v>116</v>
      </c>
      <c r="B90" s="42" t="s">
        <v>257</v>
      </c>
      <c r="C90" s="43" t="s">
        <v>258</v>
      </c>
      <c r="D90" s="33">
        <v>1.0</v>
      </c>
      <c r="E90" s="33" t="s">
        <v>139</v>
      </c>
      <c r="F90" s="28"/>
      <c r="G90" s="40" t="s">
        <v>296</v>
      </c>
      <c r="H90" s="39" t="s">
        <v>297</v>
      </c>
      <c r="I90" s="33">
        <v>3.0</v>
      </c>
      <c r="J90" s="33" t="s">
        <v>157</v>
      </c>
      <c r="K90" s="28"/>
      <c r="L90" s="29"/>
      <c r="M90" s="29"/>
      <c r="N90" s="29"/>
      <c r="O90" s="29"/>
      <c r="P90" s="29"/>
      <c r="Q90" s="29"/>
      <c r="R90" s="29"/>
      <c r="S90" s="29"/>
      <c r="T90" s="29"/>
      <c r="U90" s="29"/>
      <c r="V90" s="29"/>
      <c r="W90" s="29"/>
      <c r="X90" s="29"/>
      <c r="Y90" s="29"/>
      <c r="Z90" s="29"/>
    </row>
    <row r="91">
      <c r="A91" s="30" t="s">
        <v>117</v>
      </c>
      <c r="B91" s="42" t="s">
        <v>322</v>
      </c>
      <c r="C91" s="43" t="s">
        <v>323</v>
      </c>
      <c r="D91" s="33">
        <v>2.0</v>
      </c>
      <c r="E91" s="33" t="s">
        <v>152</v>
      </c>
      <c r="F91" s="28"/>
      <c r="G91" s="42" t="s">
        <v>305</v>
      </c>
      <c r="H91" s="43" t="s">
        <v>306</v>
      </c>
      <c r="I91" s="33">
        <v>1.0</v>
      </c>
      <c r="J91" s="33" t="s">
        <v>157</v>
      </c>
      <c r="K91" s="28"/>
      <c r="L91" s="29"/>
      <c r="M91" s="29"/>
      <c r="N91" s="29"/>
      <c r="O91" s="29"/>
      <c r="P91" s="29"/>
      <c r="Q91" s="29"/>
      <c r="R91" s="29"/>
      <c r="S91" s="29"/>
      <c r="T91" s="29"/>
      <c r="U91" s="29"/>
      <c r="V91" s="29"/>
      <c r="W91" s="29"/>
      <c r="X91" s="29"/>
      <c r="Y91" s="29"/>
      <c r="Z91" s="29"/>
    </row>
    <row r="92">
      <c r="A92" s="36" t="s">
        <v>118</v>
      </c>
      <c r="B92" s="42" t="s">
        <v>350</v>
      </c>
      <c r="C92" s="43" t="s">
        <v>351</v>
      </c>
      <c r="D92" s="33">
        <v>4.0</v>
      </c>
      <c r="E92" s="33" t="s">
        <v>157</v>
      </c>
      <c r="F92" s="28"/>
      <c r="G92" s="42" t="s">
        <v>315</v>
      </c>
      <c r="H92" s="43" t="s">
        <v>316</v>
      </c>
      <c r="I92" s="33">
        <v>0.0</v>
      </c>
      <c r="J92" s="33" t="s">
        <v>157</v>
      </c>
      <c r="K92" s="28"/>
      <c r="L92" s="29"/>
      <c r="M92" s="29"/>
      <c r="N92" s="29"/>
      <c r="O92" s="29"/>
      <c r="P92" s="29"/>
      <c r="Q92" s="29"/>
      <c r="R92" s="29"/>
      <c r="S92" s="29"/>
      <c r="T92" s="29"/>
      <c r="U92" s="29"/>
      <c r="V92" s="29"/>
      <c r="W92" s="29"/>
      <c r="X92" s="29"/>
      <c r="Y92" s="29"/>
      <c r="Z92" s="29"/>
    </row>
    <row r="93">
      <c r="A93" s="36" t="s">
        <v>119</v>
      </c>
      <c r="B93" s="42" t="s">
        <v>324</v>
      </c>
      <c r="C93" s="43" t="s">
        <v>325</v>
      </c>
      <c r="D93" s="33">
        <v>0.0</v>
      </c>
      <c r="E93" s="33" t="s">
        <v>152</v>
      </c>
      <c r="F93" s="28"/>
      <c r="G93" s="42" t="s">
        <v>319</v>
      </c>
      <c r="H93" s="43" t="s">
        <v>320</v>
      </c>
      <c r="I93" s="33" t="s">
        <v>321</v>
      </c>
      <c r="J93" s="33" t="s">
        <v>157</v>
      </c>
      <c r="K93" s="28"/>
      <c r="L93" s="29"/>
      <c r="M93" s="29"/>
      <c r="N93" s="29"/>
      <c r="O93" s="29"/>
      <c r="P93" s="29"/>
      <c r="Q93" s="29"/>
      <c r="R93" s="29"/>
      <c r="S93" s="29"/>
      <c r="T93" s="29"/>
      <c r="U93" s="29"/>
      <c r="V93" s="29"/>
      <c r="W93" s="29"/>
      <c r="X93" s="29"/>
      <c r="Y93" s="29"/>
      <c r="Z93" s="29"/>
    </row>
    <row r="94">
      <c r="A94" s="36" t="s">
        <v>120</v>
      </c>
      <c r="B94" s="42" t="s">
        <v>352</v>
      </c>
      <c r="C94" s="43" t="s">
        <v>353</v>
      </c>
      <c r="D94" s="33">
        <v>5.0</v>
      </c>
      <c r="E94" s="33" t="s">
        <v>157</v>
      </c>
      <c r="F94" s="28"/>
      <c r="G94" s="42" t="s">
        <v>329</v>
      </c>
      <c r="H94" s="43" t="s">
        <v>330</v>
      </c>
      <c r="I94" s="33">
        <v>2.0</v>
      </c>
      <c r="J94" s="33" t="s">
        <v>157</v>
      </c>
      <c r="K94" s="28"/>
      <c r="L94" s="29"/>
      <c r="M94" s="29"/>
      <c r="N94" s="29"/>
      <c r="O94" s="29"/>
      <c r="P94" s="29"/>
      <c r="Q94" s="29"/>
      <c r="R94" s="29"/>
      <c r="S94" s="29"/>
      <c r="T94" s="29"/>
      <c r="U94" s="29"/>
      <c r="V94" s="29"/>
      <c r="W94" s="29"/>
      <c r="X94" s="29"/>
      <c r="Y94" s="29"/>
      <c r="Z94" s="29"/>
    </row>
    <row r="95">
      <c r="A95" s="37" t="s">
        <v>121</v>
      </c>
      <c r="B95" s="42" t="s">
        <v>327</v>
      </c>
      <c r="C95" s="43" t="s">
        <v>328</v>
      </c>
      <c r="D95" s="33">
        <v>1.0</v>
      </c>
      <c r="E95" s="33" t="s">
        <v>152</v>
      </c>
      <c r="F95" s="28"/>
      <c r="G95" s="42" t="s">
        <v>333</v>
      </c>
      <c r="H95" s="43" t="s">
        <v>334</v>
      </c>
      <c r="I95" s="33">
        <v>1.0</v>
      </c>
      <c r="J95" s="33" t="s">
        <v>157</v>
      </c>
      <c r="K95" s="28"/>
      <c r="L95" s="29"/>
      <c r="M95" s="29"/>
      <c r="N95" s="29"/>
      <c r="O95" s="29"/>
      <c r="P95" s="29"/>
      <c r="Q95" s="29"/>
      <c r="R95" s="29"/>
      <c r="S95" s="29"/>
      <c r="T95" s="29"/>
      <c r="U95" s="29"/>
      <c r="V95" s="29"/>
      <c r="W95" s="29"/>
      <c r="X95" s="29"/>
      <c r="Y95" s="29"/>
      <c r="Z95" s="29"/>
    </row>
    <row r="96">
      <c r="A96" s="36" t="s">
        <v>122</v>
      </c>
      <c r="B96" s="42" t="s">
        <v>331</v>
      </c>
      <c r="C96" s="43" t="s">
        <v>332</v>
      </c>
      <c r="D96" s="33">
        <v>-1.0</v>
      </c>
      <c r="E96" s="33" t="s">
        <v>152</v>
      </c>
      <c r="F96" s="28"/>
      <c r="G96" s="42" t="s">
        <v>339</v>
      </c>
      <c r="H96" s="43" t="s">
        <v>340</v>
      </c>
      <c r="I96" s="33">
        <v>0.0</v>
      </c>
      <c r="J96" s="33" t="s">
        <v>157</v>
      </c>
      <c r="K96" s="28"/>
      <c r="L96" s="29"/>
      <c r="M96" s="29"/>
      <c r="N96" s="29"/>
      <c r="O96" s="29"/>
      <c r="P96" s="29"/>
      <c r="Q96" s="29"/>
      <c r="R96" s="29"/>
      <c r="S96" s="29"/>
      <c r="T96" s="29"/>
      <c r="U96" s="29"/>
      <c r="V96" s="29"/>
      <c r="W96" s="29"/>
      <c r="X96" s="29"/>
      <c r="Y96" s="29"/>
      <c r="Z96" s="29"/>
    </row>
    <row r="97">
      <c r="A97" s="36" t="s">
        <v>123</v>
      </c>
      <c r="B97" s="42" t="s">
        <v>261</v>
      </c>
      <c r="C97" s="43" t="s">
        <v>262</v>
      </c>
      <c r="D97" s="33">
        <v>0.0</v>
      </c>
      <c r="E97" s="33" t="s">
        <v>139</v>
      </c>
      <c r="F97" s="28"/>
      <c r="G97" s="42" t="s">
        <v>343</v>
      </c>
      <c r="H97" s="43" t="s">
        <v>344</v>
      </c>
      <c r="I97" s="33">
        <v>2.0</v>
      </c>
      <c r="J97" s="33" t="s">
        <v>157</v>
      </c>
      <c r="K97" s="28"/>
      <c r="L97" s="29"/>
      <c r="M97" s="29"/>
      <c r="N97" s="29"/>
      <c r="O97" s="29"/>
      <c r="P97" s="29"/>
      <c r="Q97" s="29"/>
      <c r="R97" s="29"/>
      <c r="S97" s="29"/>
      <c r="T97" s="29"/>
      <c r="U97" s="29"/>
      <c r="V97" s="29"/>
      <c r="W97" s="29"/>
      <c r="X97" s="29"/>
      <c r="Y97" s="29"/>
      <c r="Z97" s="29"/>
    </row>
    <row r="98">
      <c r="A98" s="36" t="s">
        <v>124</v>
      </c>
      <c r="B98" s="42" t="s">
        <v>263</v>
      </c>
      <c r="C98" s="43" t="s">
        <v>264</v>
      </c>
      <c r="D98" s="33">
        <v>1.0</v>
      </c>
      <c r="E98" s="33" t="s">
        <v>139</v>
      </c>
      <c r="F98" s="28"/>
      <c r="G98" s="42" t="s">
        <v>345</v>
      </c>
      <c r="H98" s="43" t="s">
        <v>346</v>
      </c>
      <c r="I98" s="33">
        <v>1.0</v>
      </c>
      <c r="J98" s="33" t="s">
        <v>157</v>
      </c>
      <c r="K98" s="28"/>
      <c r="L98" s="29"/>
      <c r="M98" s="29"/>
      <c r="N98" s="29"/>
      <c r="O98" s="29"/>
      <c r="P98" s="29"/>
      <c r="Q98" s="29"/>
      <c r="R98" s="29"/>
      <c r="S98" s="29"/>
      <c r="T98" s="29"/>
      <c r="U98" s="29"/>
      <c r="V98" s="29"/>
      <c r="W98" s="29"/>
      <c r="X98" s="29"/>
      <c r="Y98" s="29"/>
      <c r="Z98" s="29"/>
    </row>
    <row r="99">
      <c r="A99" s="36" t="s">
        <v>125</v>
      </c>
      <c r="B99" s="42" t="s">
        <v>335</v>
      </c>
      <c r="C99" s="43" t="s">
        <v>336</v>
      </c>
      <c r="D99" s="33">
        <v>2.0</v>
      </c>
      <c r="E99" s="33" t="s">
        <v>152</v>
      </c>
      <c r="F99" s="28"/>
      <c r="G99" s="42" t="s">
        <v>347</v>
      </c>
      <c r="H99" s="43" t="s">
        <v>348</v>
      </c>
      <c r="I99" s="33">
        <v>10.0</v>
      </c>
      <c r="J99" s="33" t="s">
        <v>157</v>
      </c>
      <c r="K99" s="28"/>
      <c r="L99" s="29"/>
      <c r="M99" s="29"/>
      <c r="N99" s="29"/>
      <c r="O99" s="29"/>
      <c r="P99" s="29"/>
      <c r="Q99" s="29"/>
      <c r="R99" s="29"/>
      <c r="S99" s="29"/>
      <c r="T99" s="29"/>
      <c r="U99" s="29"/>
      <c r="V99" s="29"/>
      <c r="W99" s="29"/>
      <c r="X99" s="29"/>
      <c r="Y99" s="29"/>
      <c r="Z99" s="29"/>
    </row>
    <row r="100">
      <c r="A100" s="36" t="s">
        <v>127</v>
      </c>
      <c r="B100" s="42" t="s">
        <v>337</v>
      </c>
      <c r="C100" s="43" t="s">
        <v>338</v>
      </c>
      <c r="D100" s="33">
        <v>2.0</v>
      </c>
      <c r="E100" s="33" t="s">
        <v>152</v>
      </c>
      <c r="F100" s="28"/>
      <c r="G100" s="42" t="s">
        <v>350</v>
      </c>
      <c r="H100" s="43" t="s">
        <v>351</v>
      </c>
      <c r="I100" s="33">
        <v>4.0</v>
      </c>
      <c r="J100" s="33" t="s">
        <v>157</v>
      </c>
      <c r="K100" s="28"/>
      <c r="L100" s="29"/>
      <c r="M100" s="29"/>
      <c r="N100" s="29"/>
      <c r="O100" s="29"/>
      <c r="P100" s="29"/>
      <c r="Q100" s="29"/>
      <c r="R100" s="29"/>
      <c r="S100" s="29"/>
      <c r="T100" s="29"/>
      <c r="U100" s="29"/>
      <c r="V100" s="29"/>
      <c r="W100" s="29"/>
      <c r="X100" s="29"/>
      <c r="Y100" s="29"/>
      <c r="Z100" s="29"/>
    </row>
    <row r="101">
      <c r="A101" s="36" t="s">
        <v>129</v>
      </c>
      <c r="B101" s="42" t="s">
        <v>341</v>
      </c>
      <c r="C101" s="43" t="s">
        <v>342</v>
      </c>
      <c r="D101" s="33">
        <v>1.0</v>
      </c>
      <c r="E101" s="33" t="s">
        <v>152</v>
      </c>
      <c r="F101" s="28"/>
      <c r="G101" s="42" t="s">
        <v>352</v>
      </c>
      <c r="H101" s="43" t="s">
        <v>353</v>
      </c>
      <c r="I101" s="33">
        <v>5.0</v>
      </c>
      <c r="J101" s="33" t="s">
        <v>157</v>
      </c>
      <c r="K101" s="28"/>
      <c r="L101" s="29"/>
      <c r="M101" s="29"/>
      <c r="N101" s="29"/>
      <c r="O101" s="29"/>
      <c r="P101" s="29"/>
      <c r="Q101" s="29"/>
      <c r="R101" s="29"/>
      <c r="S101" s="29"/>
      <c r="T101" s="29"/>
      <c r="U101" s="29"/>
      <c r="V101" s="29"/>
      <c r="W101" s="29"/>
      <c r="X101" s="29"/>
      <c r="Y101" s="29"/>
      <c r="Z101" s="29"/>
    </row>
    <row r="102">
      <c r="A102" s="50"/>
      <c r="B102" s="50"/>
      <c r="C102" s="51"/>
      <c r="D102" s="52"/>
      <c r="E102" s="28"/>
      <c r="F102" s="28"/>
      <c r="G102" s="28"/>
      <c r="H102" s="28"/>
      <c r="I102" s="28"/>
      <c r="J102" s="28"/>
      <c r="K102" s="28"/>
      <c r="L102" s="29"/>
      <c r="M102" s="29"/>
      <c r="N102" s="29"/>
      <c r="O102" s="29"/>
      <c r="P102" s="29"/>
      <c r="Q102" s="29"/>
      <c r="R102" s="29"/>
      <c r="S102" s="29"/>
      <c r="T102" s="29"/>
      <c r="U102" s="29"/>
      <c r="V102" s="29"/>
      <c r="W102" s="29"/>
      <c r="X102" s="29"/>
      <c r="Y102" s="29"/>
      <c r="Z102" s="29"/>
    </row>
    <row r="103">
      <c r="A103" s="53"/>
      <c r="B103" s="53"/>
      <c r="C103" s="54"/>
      <c r="D103" s="55"/>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53"/>
      <c r="B104" s="53"/>
      <c r="C104" s="54"/>
      <c r="D104" s="55"/>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53"/>
      <c r="B105" s="53"/>
      <c r="C105" s="54"/>
      <c r="D105" s="55"/>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53"/>
      <c r="B106" s="53"/>
      <c r="C106" s="54"/>
      <c r="D106" s="55"/>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53"/>
      <c r="B107" s="53"/>
      <c r="C107" s="54"/>
      <c r="D107" s="55"/>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53"/>
      <c r="B108" s="53"/>
      <c r="C108" s="54"/>
      <c r="D108" s="55"/>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53"/>
      <c r="B109" s="53"/>
      <c r="C109" s="54"/>
      <c r="D109" s="55"/>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53"/>
      <c r="B110" s="53"/>
      <c r="C110" s="54"/>
      <c r="D110" s="55"/>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53"/>
      <c r="B111" s="53"/>
      <c r="C111" s="54"/>
      <c r="D111" s="55"/>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53"/>
      <c r="B112" s="53"/>
      <c r="C112" s="54"/>
      <c r="D112" s="55"/>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53"/>
      <c r="B113" s="53"/>
      <c r="C113" s="54"/>
      <c r="D113" s="55"/>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53"/>
      <c r="B114" s="53"/>
      <c r="C114" s="54"/>
      <c r="D114" s="55"/>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53"/>
      <c r="B115" s="53"/>
      <c r="C115" s="54"/>
      <c r="D115" s="55"/>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53"/>
      <c r="B116" s="53"/>
      <c r="C116" s="54"/>
      <c r="D116" s="55"/>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53"/>
      <c r="B117" s="53"/>
      <c r="C117" s="54"/>
      <c r="D117" s="55"/>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53"/>
      <c r="B118" s="53"/>
      <c r="C118" s="54"/>
      <c r="D118" s="55"/>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53"/>
      <c r="B119" s="53"/>
      <c r="C119" s="54"/>
      <c r="D119" s="55"/>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53"/>
      <c r="B120" s="53"/>
      <c r="C120" s="54"/>
      <c r="D120" s="55"/>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53"/>
      <c r="B121" s="53"/>
      <c r="C121" s="54"/>
      <c r="D121" s="55"/>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53"/>
      <c r="B122" s="53"/>
      <c r="C122" s="54"/>
      <c r="D122" s="55"/>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53"/>
      <c r="B123" s="53"/>
      <c r="C123" s="54"/>
      <c r="D123" s="55"/>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53"/>
      <c r="B124" s="53"/>
      <c r="C124" s="54"/>
      <c r="D124" s="55"/>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53"/>
      <c r="B125" s="53"/>
      <c r="C125" s="54"/>
      <c r="D125" s="55"/>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53"/>
      <c r="B126" s="53"/>
      <c r="C126" s="54"/>
      <c r="D126" s="55"/>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53"/>
      <c r="B127" s="53"/>
      <c r="C127" s="54"/>
      <c r="D127" s="55"/>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53"/>
      <c r="B128" s="53"/>
      <c r="C128" s="54"/>
      <c r="D128" s="55"/>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53"/>
      <c r="B129" s="53"/>
      <c r="C129" s="54"/>
      <c r="D129" s="55"/>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53"/>
      <c r="B130" s="53"/>
      <c r="C130" s="54"/>
      <c r="D130" s="55"/>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53"/>
      <c r="B131" s="53"/>
      <c r="C131" s="54"/>
      <c r="D131" s="55"/>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53"/>
      <c r="B132" s="53"/>
      <c r="C132" s="54"/>
      <c r="D132" s="55"/>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53"/>
      <c r="B133" s="53"/>
      <c r="C133" s="54"/>
      <c r="D133" s="55"/>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53"/>
      <c r="B134" s="53"/>
      <c r="C134" s="54"/>
      <c r="D134" s="55"/>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53"/>
      <c r="B135" s="53"/>
      <c r="C135" s="54"/>
      <c r="D135" s="55"/>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53"/>
      <c r="B136" s="53"/>
      <c r="C136" s="54"/>
      <c r="D136" s="55"/>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53"/>
      <c r="B137" s="53"/>
      <c r="C137" s="54"/>
      <c r="D137" s="55"/>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53"/>
      <c r="B138" s="53"/>
      <c r="C138" s="54"/>
      <c r="D138" s="55"/>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53"/>
      <c r="B139" s="53"/>
      <c r="C139" s="54"/>
      <c r="D139" s="55"/>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53"/>
      <c r="B140" s="53"/>
      <c r="C140" s="54"/>
      <c r="D140" s="55"/>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53"/>
      <c r="B141" s="53"/>
      <c r="C141" s="54"/>
      <c r="D141" s="55"/>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53"/>
      <c r="B142" s="53"/>
      <c r="C142" s="54"/>
      <c r="D142" s="55"/>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53"/>
      <c r="B143" s="53"/>
      <c r="C143" s="54"/>
      <c r="D143" s="55"/>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53"/>
      <c r="B144" s="53"/>
      <c r="C144" s="54"/>
      <c r="D144" s="55"/>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53"/>
      <c r="B145" s="53"/>
      <c r="C145" s="54"/>
      <c r="D145" s="55"/>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53"/>
      <c r="B146" s="53"/>
      <c r="C146" s="54"/>
      <c r="D146" s="55"/>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53"/>
      <c r="B147" s="53"/>
      <c r="C147" s="54"/>
      <c r="D147" s="55"/>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53"/>
      <c r="B148" s="53"/>
      <c r="C148" s="54"/>
      <c r="D148" s="55"/>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53"/>
      <c r="B149" s="53"/>
      <c r="C149" s="54"/>
      <c r="D149" s="55"/>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53"/>
      <c r="B150" s="53"/>
      <c r="C150" s="54"/>
      <c r="D150" s="55"/>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53"/>
      <c r="B151" s="53"/>
      <c r="C151" s="54"/>
      <c r="D151" s="55"/>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53"/>
      <c r="B152" s="53"/>
      <c r="C152" s="54"/>
      <c r="D152" s="55"/>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53"/>
      <c r="B153" s="53"/>
      <c r="C153" s="54"/>
      <c r="D153" s="55"/>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53"/>
      <c r="B154" s="53"/>
      <c r="C154" s="54"/>
      <c r="D154" s="55"/>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53"/>
      <c r="B155" s="53"/>
      <c r="C155" s="54"/>
      <c r="D155" s="55"/>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53"/>
      <c r="B156" s="53"/>
      <c r="C156" s="54"/>
      <c r="D156" s="55"/>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53"/>
      <c r="B157" s="53"/>
      <c r="C157" s="54"/>
      <c r="D157" s="55"/>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53"/>
      <c r="B158" s="53"/>
      <c r="C158" s="54"/>
      <c r="D158" s="55"/>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53"/>
      <c r="B159" s="53"/>
      <c r="C159" s="54"/>
      <c r="D159" s="55"/>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53"/>
      <c r="B160" s="53"/>
      <c r="C160" s="54"/>
      <c r="D160" s="55"/>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53"/>
      <c r="B161" s="53"/>
      <c r="C161" s="54"/>
      <c r="D161" s="55"/>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53"/>
      <c r="B162" s="53"/>
      <c r="C162" s="54"/>
      <c r="D162" s="55"/>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53"/>
      <c r="B163" s="53"/>
      <c r="C163" s="54"/>
      <c r="D163" s="55"/>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53"/>
      <c r="B164" s="53"/>
      <c r="C164" s="54"/>
      <c r="D164" s="55"/>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53"/>
      <c r="B165" s="53"/>
      <c r="C165" s="54"/>
      <c r="D165" s="55"/>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53"/>
      <c r="B166" s="53"/>
      <c r="C166" s="54"/>
      <c r="D166" s="55"/>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53"/>
      <c r="B167" s="53"/>
      <c r="C167" s="54"/>
      <c r="D167" s="55"/>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53"/>
      <c r="B168" s="53"/>
      <c r="C168" s="54"/>
      <c r="D168" s="55"/>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53"/>
      <c r="B169" s="53"/>
      <c r="C169" s="54"/>
      <c r="D169" s="55"/>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53"/>
      <c r="B170" s="53"/>
      <c r="C170" s="54"/>
      <c r="D170" s="55"/>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53"/>
      <c r="B171" s="53"/>
      <c r="C171" s="54"/>
      <c r="D171" s="55"/>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53"/>
      <c r="B172" s="53"/>
      <c r="C172" s="54"/>
      <c r="D172" s="55"/>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53"/>
      <c r="B173" s="53"/>
      <c r="C173" s="54"/>
      <c r="D173" s="55"/>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53"/>
      <c r="B174" s="53"/>
      <c r="C174" s="54"/>
      <c r="D174" s="55"/>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53"/>
      <c r="B175" s="53"/>
      <c r="C175" s="54"/>
      <c r="D175" s="55"/>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53"/>
      <c r="B176" s="53"/>
      <c r="C176" s="54"/>
      <c r="D176" s="55"/>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53"/>
      <c r="B177" s="53"/>
      <c r="C177" s="54"/>
      <c r="D177" s="55"/>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53"/>
      <c r="B178" s="53"/>
      <c r="C178" s="54"/>
      <c r="D178" s="55"/>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53"/>
      <c r="B179" s="53"/>
      <c r="C179" s="54"/>
      <c r="D179" s="55"/>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53"/>
      <c r="B180" s="53"/>
      <c r="C180" s="54"/>
      <c r="D180" s="55"/>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53"/>
      <c r="B181" s="53"/>
      <c r="C181" s="54"/>
      <c r="D181" s="55"/>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53"/>
      <c r="B182" s="53"/>
      <c r="C182" s="54"/>
      <c r="D182" s="55"/>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53"/>
      <c r="B183" s="53"/>
      <c r="C183" s="54"/>
      <c r="D183" s="55"/>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53"/>
      <c r="B184" s="53"/>
      <c r="C184" s="54"/>
      <c r="D184" s="55"/>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53"/>
      <c r="B185" s="53"/>
      <c r="C185" s="54"/>
      <c r="D185" s="55"/>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53"/>
      <c r="B186" s="53"/>
      <c r="C186" s="54"/>
      <c r="D186" s="55"/>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53"/>
      <c r="B187" s="53"/>
      <c r="C187" s="54"/>
      <c r="D187" s="55"/>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53"/>
      <c r="B188" s="53"/>
      <c r="C188" s="54"/>
      <c r="D188" s="55"/>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53"/>
      <c r="B189" s="53"/>
      <c r="C189" s="54"/>
      <c r="D189" s="55"/>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53"/>
      <c r="B190" s="53"/>
      <c r="C190" s="54"/>
      <c r="D190" s="55"/>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53"/>
      <c r="B191" s="53"/>
      <c r="C191" s="54"/>
      <c r="D191" s="55"/>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53"/>
      <c r="B192" s="53"/>
      <c r="C192" s="54"/>
      <c r="D192" s="55"/>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53"/>
      <c r="B193" s="53"/>
      <c r="C193" s="54"/>
      <c r="D193" s="55"/>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53"/>
      <c r="B194" s="53"/>
      <c r="C194" s="54"/>
      <c r="D194" s="55"/>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53"/>
      <c r="B195" s="53"/>
      <c r="C195" s="54"/>
      <c r="D195" s="55"/>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53"/>
      <c r="B196" s="53"/>
      <c r="C196" s="54"/>
      <c r="D196" s="55"/>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53"/>
      <c r="B197" s="53"/>
      <c r="C197" s="54"/>
      <c r="D197" s="55"/>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53"/>
      <c r="B198" s="53"/>
      <c r="C198" s="54"/>
      <c r="D198" s="55"/>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53"/>
      <c r="B199" s="53"/>
      <c r="C199" s="54"/>
      <c r="D199" s="55"/>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53"/>
      <c r="B200" s="53"/>
      <c r="C200" s="54"/>
      <c r="D200" s="55"/>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53"/>
      <c r="B201" s="53"/>
      <c r="C201" s="54"/>
      <c r="D201" s="55"/>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53"/>
      <c r="B202" s="53"/>
      <c r="C202" s="54"/>
      <c r="D202" s="55"/>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53"/>
      <c r="B203" s="53"/>
      <c r="C203" s="54"/>
      <c r="D203" s="55"/>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53"/>
      <c r="B204" s="53"/>
      <c r="C204" s="54"/>
      <c r="D204" s="55"/>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53"/>
      <c r="B205" s="53"/>
      <c r="C205" s="54"/>
      <c r="D205" s="55"/>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53"/>
      <c r="B206" s="53"/>
      <c r="C206" s="54"/>
      <c r="D206" s="55"/>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53"/>
      <c r="B207" s="53"/>
      <c r="C207" s="54"/>
      <c r="D207" s="55"/>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53"/>
      <c r="B208" s="53"/>
      <c r="C208" s="54"/>
      <c r="D208" s="55"/>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53"/>
      <c r="B209" s="53"/>
      <c r="C209" s="54"/>
      <c r="D209" s="55"/>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53"/>
      <c r="B210" s="53"/>
      <c r="C210" s="54"/>
      <c r="D210" s="55"/>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53"/>
      <c r="B211" s="53"/>
      <c r="C211" s="54"/>
      <c r="D211" s="55"/>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53"/>
      <c r="B212" s="53"/>
      <c r="C212" s="54"/>
      <c r="D212" s="55"/>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53"/>
      <c r="B213" s="53"/>
      <c r="C213" s="54"/>
      <c r="D213" s="55"/>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53"/>
      <c r="B214" s="53"/>
      <c r="C214" s="54"/>
      <c r="D214" s="55"/>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53"/>
      <c r="B215" s="53"/>
      <c r="C215" s="54"/>
      <c r="D215" s="55"/>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53"/>
      <c r="B216" s="53"/>
      <c r="C216" s="54"/>
      <c r="D216" s="55"/>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53"/>
      <c r="B217" s="53"/>
      <c r="C217" s="54"/>
      <c r="D217" s="55"/>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53"/>
      <c r="B218" s="53"/>
      <c r="C218" s="54"/>
      <c r="D218" s="55"/>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53"/>
      <c r="B219" s="53"/>
      <c r="C219" s="54"/>
      <c r="D219" s="55"/>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53"/>
      <c r="B220" s="53"/>
      <c r="C220" s="54"/>
      <c r="D220" s="55"/>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53"/>
      <c r="B221" s="53"/>
      <c r="C221" s="54"/>
      <c r="D221" s="55"/>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53"/>
      <c r="B222" s="53"/>
      <c r="C222" s="54"/>
      <c r="D222" s="55"/>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53"/>
      <c r="B223" s="53"/>
      <c r="C223" s="54"/>
      <c r="D223" s="55"/>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53"/>
      <c r="B224" s="53"/>
      <c r="C224" s="54"/>
      <c r="D224" s="55"/>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53"/>
      <c r="B225" s="53"/>
      <c r="C225" s="54"/>
      <c r="D225" s="55"/>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53"/>
      <c r="B226" s="53"/>
      <c r="C226" s="54"/>
      <c r="D226" s="55"/>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53"/>
      <c r="B227" s="53"/>
      <c r="C227" s="54"/>
      <c r="D227" s="55"/>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53"/>
      <c r="B228" s="53"/>
      <c r="C228" s="54"/>
      <c r="D228" s="55"/>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53"/>
      <c r="B229" s="53"/>
      <c r="C229" s="54"/>
      <c r="D229" s="55"/>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53"/>
      <c r="B230" s="53"/>
      <c r="C230" s="54"/>
      <c r="D230" s="55"/>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53"/>
      <c r="B231" s="53"/>
      <c r="C231" s="54"/>
      <c r="D231" s="55"/>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53"/>
      <c r="B232" s="53"/>
      <c r="C232" s="54"/>
      <c r="D232" s="55"/>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53"/>
      <c r="B233" s="53"/>
      <c r="C233" s="54"/>
      <c r="D233" s="55"/>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53"/>
      <c r="B234" s="53"/>
      <c r="C234" s="54"/>
      <c r="D234" s="55"/>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53"/>
      <c r="B235" s="53"/>
      <c r="C235" s="54"/>
      <c r="D235" s="55"/>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53"/>
      <c r="B236" s="53"/>
      <c r="C236" s="54"/>
      <c r="D236" s="55"/>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53"/>
      <c r="B237" s="53"/>
      <c r="C237" s="54"/>
      <c r="D237" s="55"/>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53"/>
      <c r="B238" s="53"/>
      <c r="C238" s="54"/>
      <c r="D238" s="55"/>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53"/>
      <c r="B239" s="53"/>
      <c r="C239" s="54"/>
      <c r="D239" s="55"/>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53"/>
      <c r="B240" s="53"/>
      <c r="C240" s="54"/>
      <c r="D240" s="55"/>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53"/>
      <c r="B241" s="53"/>
      <c r="C241" s="54"/>
      <c r="D241" s="55"/>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53"/>
      <c r="B242" s="53"/>
      <c r="C242" s="54"/>
      <c r="D242" s="55"/>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53"/>
      <c r="B243" s="53"/>
      <c r="C243" s="54"/>
      <c r="D243" s="55"/>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53"/>
      <c r="B244" s="53"/>
      <c r="C244" s="54"/>
      <c r="D244" s="55"/>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53"/>
      <c r="B245" s="53"/>
      <c r="C245" s="54"/>
      <c r="D245" s="55"/>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53"/>
      <c r="B246" s="53"/>
      <c r="C246" s="54"/>
      <c r="D246" s="55"/>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53"/>
      <c r="B247" s="53"/>
      <c r="C247" s="54"/>
      <c r="D247" s="55"/>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53"/>
      <c r="B248" s="53"/>
      <c r="C248" s="54"/>
      <c r="D248" s="55"/>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53"/>
      <c r="B249" s="53"/>
      <c r="C249" s="54"/>
      <c r="D249" s="55"/>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53"/>
      <c r="B250" s="53"/>
      <c r="C250" s="54"/>
      <c r="D250" s="55"/>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53"/>
      <c r="B251" s="53"/>
      <c r="C251" s="54"/>
      <c r="D251" s="55"/>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53"/>
      <c r="B252" s="53"/>
      <c r="C252" s="54"/>
      <c r="D252" s="55"/>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53"/>
      <c r="B253" s="53"/>
      <c r="C253" s="54"/>
      <c r="D253" s="55"/>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53"/>
      <c r="B254" s="53"/>
      <c r="C254" s="54"/>
      <c r="D254" s="55"/>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53"/>
      <c r="B255" s="53"/>
      <c r="C255" s="54"/>
      <c r="D255" s="55"/>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53"/>
      <c r="B256" s="53"/>
      <c r="C256" s="54"/>
      <c r="D256" s="55"/>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53"/>
      <c r="B257" s="53"/>
      <c r="C257" s="54"/>
      <c r="D257" s="55"/>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53"/>
      <c r="B258" s="53"/>
      <c r="C258" s="54"/>
      <c r="D258" s="55"/>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53"/>
      <c r="B259" s="53"/>
      <c r="C259" s="54"/>
      <c r="D259" s="55"/>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53"/>
      <c r="B260" s="53"/>
      <c r="C260" s="54"/>
      <c r="D260" s="55"/>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53"/>
      <c r="B261" s="53"/>
      <c r="C261" s="54"/>
      <c r="D261" s="55"/>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53"/>
      <c r="B262" s="53"/>
      <c r="C262" s="54"/>
      <c r="D262" s="55"/>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53"/>
      <c r="B263" s="53"/>
      <c r="C263" s="54"/>
      <c r="D263" s="55"/>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53"/>
      <c r="B264" s="53"/>
      <c r="C264" s="54"/>
      <c r="D264" s="55"/>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53"/>
      <c r="B265" s="53"/>
      <c r="C265" s="54"/>
      <c r="D265" s="55"/>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53"/>
      <c r="B266" s="53"/>
      <c r="C266" s="54"/>
      <c r="D266" s="55"/>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53"/>
      <c r="B267" s="53"/>
      <c r="C267" s="54"/>
      <c r="D267" s="55"/>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53"/>
      <c r="B268" s="53"/>
      <c r="C268" s="54"/>
      <c r="D268" s="55"/>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53"/>
      <c r="B269" s="53"/>
      <c r="C269" s="54"/>
      <c r="D269" s="55"/>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53"/>
      <c r="B270" s="53"/>
      <c r="C270" s="54"/>
      <c r="D270" s="55"/>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53"/>
      <c r="B271" s="53"/>
      <c r="C271" s="54"/>
      <c r="D271" s="55"/>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53"/>
      <c r="B272" s="53"/>
      <c r="C272" s="54"/>
      <c r="D272" s="55"/>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53"/>
      <c r="B273" s="53"/>
      <c r="C273" s="54"/>
      <c r="D273" s="55"/>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53"/>
      <c r="B274" s="53"/>
      <c r="C274" s="54"/>
      <c r="D274" s="55"/>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53"/>
      <c r="B275" s="53"/>
      <c r="C275" s="54"/>
      <c r="D275" s="55"/>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53"/>
      <c r="B276" s="53"/>
      <c r="C276" s="54"/>
      <c r="D276" s="55"/>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53"/>
      <c r="B277" s="53"/>
      <c r="C277" s="54"/>
      <c r="D277" s="55"/>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53"/>
      <c r="B278" s="53"/>
      <c r="C278" s="54"/>
      <c r="D278" s="55"/>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53"/>
      <c r="B279" s="53"/>
      <c r="C279" s="54"/>
      <c r="D279" s="55"/>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53"/>
      <c r="B280" s="53"/>
      <c r="C280" s="54"/>
      <c r="D280" s="55"/>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53"/>
      <c r="B281" s="53"/>
      <c r="C281" s="54"/>
      <c r="D281" s="55"/>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53"/>
      <c r="B282" s="53"/>
      <c r="C282" s="54"/>
      <c r="D282" s="55"/>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53"/>
      <c r="B283" s="53"/>
      <c r="C283" s="54"/>
      <c r="D283" s="55"/>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53"/>
      <c r="B284" s="53"/>
      <c r="C284" s="54"/>
      <c r="D284" s="55"/>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53"/>
      <c r="B285" s="53"/>
      <c r="C285" s="54"/>
      <c r="D285" s="55"/>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53"/>
      <c r="B286" s="53"/>
      <c r="C286" s="54"/>
      <c r="D286" s="55"/>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53"/>
      <c r="B287" s="53"/>
      <c r="C287" s="54"/>
      <c r="D287" s="55"/>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53"/>
      <c r="B288" s="53"/>
      <c r="C288" s="54"/>
      <c r="D288" s="55"/>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53"/>
      <c r="B289" s="53"/>
      <c r="C289" s="54"/>
      <c r="D289" s="55"/>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53"/>
      <c r="B290" s="53"/>
      <c r="C290" s="54"/>
      <c r="D290" s="55"/>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53"/>
      <c r="B291" s="53"/>
      <c r="C291" s="54"/>
      <c r="D291" s="55"/>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53"/>
      <c r="B292" s="53"/>
      <c r="C292" s="54"/>
      <c r="D292" s="55"/>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53"/>
      <c r="B293" s="53"/>
      <c r="C293" s="54"/>
      <c r="D293" s="55"/>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53"/>
      <c r="B294" s="53"/>
      <c r="C294" s="54"/>
      <c r="D294" s="55"/>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53"/>
      <c r="B295" s="53"/>
      <c r="C295" s="54"/>
      <c r="D295" s="55"/>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53"/>
      <c r="B296" s="53"/>
      <c r="C296" s="54"/>
      <c r="D296" s="55"/>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53"/>
      <c r="B297" s="53"/>
      <c r="C297" s="54"/>
      <c r="D297" s="55"/>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53"/>
      <c r="B298" s="53"/>
      <c r="C298" s="54"/>
      <c r="D298" s="55"/>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53"/>
      <c r="B299" s="53"/>
      <c r="C299" s="54"/>
      <c r="D299" s="55"/>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53"/>
      <c r="B300" s="53"/>
      <c r="C300" s="54"/>
      <c r="D300" s="55"/>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53"/>
      <c r="B301" s="53"/>
      <c r="C301" s="54"/>
      <c r="D301" s="55"/>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53"/>
      <c r="B302" s="53"/>
      <c r="C302" s="54"/>
      <c r="D302" s="55"/>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53"/>
      <c r="B303" s="53"/>
      <c r="C303" s="54"/>
      <c r="D303" s="55"/>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53"/>
      <c r="B304" s="53"/>
      <c r="C304" s="54"/>
      <c r="D304" s="55"/>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53"/>
      <c r="B305" s="53"/>
      <c r="C305" s="54"/>
      <c r="D305" s="55"/>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53"/>
      <c r="B306" s="53"/>
      <c r="C306" s="54"/>
      <c r="D306" s="55"/>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53"/>
      <c r="B307" s="53"/>
      <c r="C307" s="54"/>
      <c r="D307" s="55"/>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53"/>
      <c r="B308" s="53"/>
      <c r="C308" s="54"/>
      <c r="D308" s="55"/>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53"/>
      <c r="B309" s="53"/>
      <c r="C309" s="54"/>
      <c r="D309" s="55"/>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53"/>
      <c r="B310" s="53"/>
      <c r="C310" s="54"/>
      <c r="D310" s="55"/>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53"/>
      <c r="B311" s="53"/>
      <c r="C311" s="54"/>
      <c r="D311" s="55"/>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53"/>
      <c r="B312" s="53"/>
      <c r="C312" s="54"/>
      <c r="D312" s="55"/>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53"/>
      <c r="B313" s="53"/>
      <c r="C313" s="54"/>
      <c r="D313" s="55"/>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53"/>
      <c r="B314" s="53"/>
      <c r="C314" s="54"/>
      <c r="D314" s="55"/>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53"/>
      <c r="B315" s="53"/>
      <c r="C315" s="54"/>
      <c r="D315" s="55"/>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53"/>
      <c r="B316" s="53"/>
      <c r="C316" s="54"/>
      <c r="D316" s="55"/>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53"/>
      <c r="B317" s="53"/>
      <c r="C317" s="54"/>
      <c r="D317" s="55"/>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53"/>
      <c r="B318" s="53"/>
      <c r="C318" s="54"/>
      <c r="D318" s="55"/>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53"/>
      <c r="B319" s="53"/>
      <c r="C319" s="54"/>
      <c r="D319" s="55"/>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53"/>
      <c r="B320" s="53"/>
      <c r="C320" s="54"/>
      <c r="D320" s="55"/>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53"/>
      <c r="B321" s="53"/>
      <c r="C321" s="54"/>
      <c r="D321" s="55"/>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53"/>
      <c r="B322" s="53"/>
      <c r="C322" s="54"/>
      <c r="D322" s="55"/>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53"/>
      <c r="B323" s="53"/>
      <c r="C323" s="54"/>
      <c r="D323" s="55"/>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53"/>
      <c r="B324" s="53"/>
      <c r="C324" s="54"/>
      <c r="D324" s="55"/>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53"/>
      <c r="B325" s="53"/>
      <c r="C325" s="54"/>
      <c r="D325" s="55"/>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53"/>
      <c r="B326" s="53"/>
      <c r="C326" s="54"/>
      <c r="D326" s="55"/>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53"/>
      <c r="B327" s="53"/>
      <c r="C327" s="54"/>
      <c r="D327" s="55"/>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53"/>
      <c r="B328" s="53"/>
      <c r="C328" s="54"/>
      <c r="D328" s="55"/>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53"/>
      <c r="B329" s="53"/>
      <c r="C329" s="54"/>
      <c r="D329" s="55"/>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53"/>
      <c r="B330" s="53"/>
      <c r="C330" s="54"/>
      <c r="D330" s="55"/>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53"/>
      <c r="B331" s="53"/>
      <c r="C331" s="54"/>
      <c r="D331" s="55"/>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53"/>
      <c r="B332" s="53"/>
      <c r="C332" s="54"/>
      <c r="D332" s="55"/>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53"/>
      <c r="B333" s="53"/>
      <c r="C333" s="54"/>
      <c r="D333" s="55"/>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53"/>
      <c r="B334" s="53"/>
      <c r="C334" s="54"/>
      <c r="D334" s="55"/>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53"/>
      <c r="B335" s="53"/>
      <c r="C335" s="54"/>
      <c r="D335" s="55"/>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53"/>
      <c r="B336" s="53"/>
      <c r="C336" s="54"/>
      <c r="D336" s="55"/>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53"/>
      <c r="B337" s="53"/>
      <c r="C337" s="54"/>
      <c r="D337" s="55"/>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53"/>
      <c r="B338" s="53"/>
      <c r="C338" s="54"/>
      <c r="D338" s="55"/>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53"/>
      <c r="B339" s="53"/>
      <c r="C339" s="54"/>
      <c r="D339" s="55"/>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53"/>
      <c r="B340" s="53"/>
      <c r="C340" s="54"/>
      <c r="D340" s="55"/>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53"/>
      <c r="B341" s="53"/>
      <c r="C341" s="54"/>
      <c r="D341" s="55"/>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53"/>
      <c r="B342" s="53"/>
      <c r="C342" s="54"/>
      <c r="D342" s="55"/>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53"/>
      <c r="B343" s="53"/>
      <c r="C343" s="54"/>
      <c r="D343" s="55"/>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53"/>
      <c r="B344" s="53"/>
      <c r="C344" s="54"/>
      <c r="D344" s="55"/>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53"/>
      <c r="B345" s="53"/>
      <c r="C345" s="54"/>
      <c r="D345" s="55"/>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53"/>
      <c r="B346" s="53"/>
      <c r="C346" s="54"/>
      <c r="D346" s="55"/>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53"/>
      <c r="B347" s="53"/>
      <c r="C347" s="54"/>
      <c r="D347" s="55"/>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53"/>
      <c r="B348" s="53"/>
      <c r="C348" s="54"/>
      <c r="D348" s="55"/>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53"/>
      <c r="B349" s="53"/>
      <c r="C349" s="54"/>
      <c r="D349" s="55"/>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53"/>
      <c r="B350" s="53"/>
      <c r="C350" s="54"/>
      <c r="D350" s="55"/>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53"/>
      <c r="B351" s="53"/>
      <c r="C351" s="54"/>
      <c r="D351" s="55"/>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53"/>
      <c r="B352" s="53"/>
      <c r="C352" s="54"/>
      <c r="D352" s="55"/>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53"/>
      <c r="B353" s="53"/>
      <c r="C353" s="54"/>
      <c r="D353" s="55"/>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53"/>
      <c r="B354" s="53"/>
      <c r="C354" s="54"/>
      <c r="D354" s="55"/>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53"/>
      <c r="B355" s="53"/>
      <c r="C355" s="54"/>
      <c r="D355" s="55"/>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53"/>
      <c r="B356" s="53"/>
      <c r="C356" s="54"/>
      <c r="D356" s="55"/>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53"/>
      <c r="B357" s="53"/>
      <c r="C357" s="54"/>
      <c r="D357" s="55"/>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53"/>
      <c r="B358" s="53"/>
      <c r="C358" s="54"/>
      <c r="D358" s="55"/>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53"/>
      <c r="B359" s="53"/>
      <c r="C359" s="54"/>
      <c r="D359" s="55"/>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53"/>
      <c r="B360" s="53"/>
      <c r="C360" s="54"/>
      <c r="D360" s="55"/>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53"/>
      <c r="B361" s="53"/>
      <c r="C361" s="54"/>
      <c r="D361" s="55"/>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53"/>
      <c r="B362" s="53"/>
      <c r="C362" s="54"/>
      <c r="D362" s="55"/>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53"/>
      <c r="B363" s="53"/>
      <c r="C363" s="54"/>
      <c r="D363" s="55"/>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53"/>
      <c r="B364" s="53"/>
      <c r="C364" s="54"/>
      <c r="D364" s="55"/>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53"/>
      <c r="B365" s="53"/>
      <c r="C365" s="54"/>
      <c r="D365" s="55"/>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53"/>
      <c r="B366" s="53"/>
      <c r="C366" s="54"/>
      <c r="D366" s="55"/>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53"/>
      <c r="B367" s="53"/>
      <c r="C367" s="54"/>
      <c r="D367" s="55"/>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53"/>
      <c r="B368" s="53"/>
      <c r="C368" s="54"/>
      <c r="D368" s="55"/>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53"/>
      <c r="B369" s="53"/>
      <c r="C369" s="54"/>
      <c r="D369" s="55"/>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53"/>
      <c r="B370" s="53"/>
      <c r="C370" s="54"/>
      <c r="D370" s="55"/>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53"/>
      <c r="B371" s="53"/>
      <c r="C371" s="54"/>
      <c r="D371" s="55"/>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53"/>
      <c r="B372" s="53"/>
      <c r="C372" s="54"/>
      <c r="D372" s="55"/>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53"/>
      <c r="B373" s="53"/>
      <c r="C373" s="54"/>
      <c r="D373" s="55"/>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53"/>
      <c r="B374" s="53"/>
      <c r="C374" s="54"/>
      <c r="D374" s="55"/>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53"/>
      <c r="B375" s="53"/>
      <c r="C375" s="54"/>
      <c r="D375" s="55"/>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53"/>
      <c r="B376" s="53"/>
      <c r="C376" s="54"/>
      <c r="D376" s="55"/>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53"/>
      <c r="B377" s="53"/>
      <c r="C377" s="54"/>
      <c r="D377" s="55"/>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53"/>
      <c r="B378" s="53"/>
      <c r="C378" s="54"/>
      <c r="D378" s="55"/>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53"/>
      <c r="B379" s="53"/>
      <c r="C379" s="54"/>
      <c r="D379" s="55"/>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53"/>
      <c r="B380" s="53"/>
      <c r="C380" s="54"/>
      <c r="D380" s="55"/>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53"/>
      <c r="B381" s="53"/>
      <c r="C381" s="54"/>
      <c r="D381" s="55"/>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53"/>
      <c r="B382" s="53"/>
      <c r="C382" s="54"/>
      <c r="D382" s="55"/>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53"/>
      <c r="B383" s="53"/>
      <c r="C383" s="54"/>
      <c r="D383" s="55"/>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53"/>
      <c r="B384" s="53"/>
      <c r="C384" s="54"/>
      <c r="D384" s="55"/>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53"/>
      <c r="B385" s="53"/>
      <c r="C385" s="54"/>
      <c r="D385" s="55"/>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53"/>
      <c r="B386" s="53"/>
      <c r="C386" s="54"/>
      <c r="D386" s="55"/>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53"/>
      <c r="B387" s="53"/>
      <c r="C387" s="54"/>
      <c r="D387" s="55"/>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53"/>
      <c r="B388" s="53"/>
      <c r="C388" s="54"/>
      <c r="D388" s="55"/>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53"/>
      <c r="B389" s="53"/>
      <c r="C389" s="54"/>
      <c r="D389" s="55"/>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53"/>
      <c r="B390" s="53"/>
      <c r="C390" s="54"/>
      <c r="D390" s="55"/>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53"/>
      <c r="B391" s="53"/>
      <c r="C391" s="54"/>
      <c r="D391" s="55"/>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53"/>
      <c r="B392" s="53"/>
      <c r="C392" s="54"/>
      <c r="D392" s="55"/>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53"/>
      <c r="B393" s="53"/>
      <c r="C393" s="54"/>
      <c r="D393" s="55"/>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53"/>
      <c r="B394" s="53"/>
      <c r="C394" s="54"/>
      <c r="D394" s="55"/>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53"/>
      <c r="B395" s="53"/>
      <c r="C395" s="54"/>
      <c r="D395" s="55"/>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53"/>
      <c r="B396" s="53"/>
      <c r="C396" s="54"/>
      <c r="D396" s="55"/>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53"/>
      <c r="B397" s="53"/>
      <c r="C397" s="54"/>
      <c r="D397" s="55"/>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53"/>
      <c r="B398" s="53"/>
      <c r="C398" s="54"/>
      <c r="D398" s="55"/>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53"/>
      <c r="B399" s="53"/>
      <c r="C399" s="54"/>
      <c r="D399" s="55"/>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53"/>
      <c r="B400" s="53"/>
      <c r="C400" s="54"/>
      <c r="D400" s="55"/>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53"/>
      <c r="B401" s="53"/>
      <c r="C401" s="54"/>
      <c r="D401" s="55"/>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53"/>
      <c r="B402" s="53"/>
      <c r="C402" s="54"/>
      <c r="D402" s="55"/>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53"/>
      <c r="B403" s="53"/>
      <c r="C403" s="54"/>
      <c r="D403" s="55"/>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53"/>
      <c r="B404" s="53"/>
      <c r="C404" s="54"/>
      <c r="D404" s="55"/>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53"/>
      <c r="B405" s="53"/>
      <c r="C405" s="54"/>
      <c r="D405" s="55"/>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53"/>
      <c r="B406" s="53"/>
      <c r="C406" s="54"/>
      <c r="D406" s="55"/>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53"/>
      <c r="B407" s="53"/>
      <c r="C407" s="54"/>
      <c r="D407" s="55"/>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53"/>
      <c r="B408" s="53"/>
      <c r="C408" s="54"/>
      <c r="D408" s="55"/>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53"/>
      <c r="B409" s="53"/>
      <c r="C409" s="54"/>
      <c r="D409" s="55"/>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53"/>
      <c r="B410" s="53"/>
      <c r="C410" s="54"/>
      <c r="D410" s="55"/>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53"/>
      <c r="B411" s="53"/>
      <c r="C411" s="54"/>
      <c r="D411" s="55"/>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53"/>
      <c r="B412" s="53"/>
      <c r="C412" s="54"/>
      <c r="D412" s="55"/>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53"/>
      <c r="B413" s="53"/>
      <c r="C413" s="54"/>
      <c r="D413" s="55"/>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53"/>
      <c r="B414" s="53"/>
      <c r="C414" s="54"/>
      <c r="D414" s="55"/>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53"/>
      <c r="B415" s="53"/>
      <c r="C415" s="54"/>
      <c r="D415" s="55"/>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53"/>
      <c r="B416" s="53"/>
      <c r="C416" s="54"/>
      <c r="D416" s="55"/>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53"/>
      <c r="B417" s="53"/>
      <c r="C417" s="54"/>
      <c r="D417" s="55"/>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53"/>
      <c r="B418" s="53"/>
      <c r="C418" s="54"/>
      <c r="D418" s="55"/>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53"/>
      <c r="B419" s="53"/>
      <c r="C419" s="54"/>
      <c r="D419" s="55"/>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53"/>
      <c r="B420" s="53"/>
      <c r="C420" s="54"/>
      <c r="D420" s="55"/>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53"/>
      <c r="B421" s="53"/>
      <c r="C421" s="54"/>
      <c r="D421" s="55"/>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53"/>
      <c r="B422" s="53"/>
      <c r="C422" s="54"/>
      <c r="D422" s="55"/>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53"/>
      <c r="B423" s="53"/>
      <c r="C423" s="54"/>
      <c r="D423" s="55"/>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53"/>
      <c r="B424" s="53"/>
      <c r="C424" s="54"/>
      <c r="D424" s="55"/>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53"/>
      <c r="B425" s="53"/>
      <c r="C425" s="54"/>
      <c r="D425" s="55"/>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53"/>
      <c r="B426" s="53"/>
      <c r="C426" s="54"/>
      <c r="D426" s="55"/>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53"/>
      <c r="B427" s="53"/>
      <c r="C427" s="54"/>
      <c r="D427" s="55"/>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53"/>
      <c r="B428" s="53"/>
      <c r="C428" s="54"/>
      <c r="D428" s="55"/>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53"/>
      <c r="B429" s="53"/>
      <c r="C429" s="54"/>
      <c r="D429" s="55"/>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53"/>
      <c r="B430" s="53"/>
      <c r="C430" s="54"/>
      <c r="D430" s="55"/>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53"/>
      <c r="B431" s="53"/>
      <c r="C431" s="54"/>
      <c r="D431" s="55"/>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53"/>
      <c r="B432" s="53"/>
      <c r="C432" s="54"/>
      <c r="D432" s="55"/>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53"/>
      <c r="B433" s="53"/>
      <c r="C433" s="54"/>
      <c r="D433" s="55"/>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53"/>
      <c r="B434" s="53"/>
      <c r="C434" s="54"/>
      <c r="D434" s="55"/>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53"/>
      <c r="B435" s="53"/>
      <c r="C435" s="54"/>
      <c r="D435" s="55"/>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53"/>
      <c r="B436" s="53"/>
      <c r="C436" s="54"/>
      <c r="D436" s="55"/>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53"/>
      <c r="B437" s="53"/>
      <c r="C437" s="54"/>
      <c r="D437" s="55"/>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53"/>
      <c r="B438" s="53"/>
      <c r="C438" s="54"/>
      <c r="D438" s="55"/>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53"/>
      <c r="B439" s="53"/>
      <c r="C439" s="54"/>
      <c r="D439" s="55"/>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53"/>
      <c r="B440" s="53"/>
      <c r="C440" s="54"/>
      <c r="D440" s="55"/>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53"/>
      <c r="B441" s="53"/>
      <c r="C441" s="54"/>
      <c r="D441" s="55"/>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53"/>
      <c r="B442" s="53"/>
      <c r="C442" s="54"/>
      <c r="D442" s="55"/>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53"/>
      <c r="B443" s="53"/>
      <c r="C443" s="54"/>
      <c r="D443" s="55"/>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53"/>
      <c r="B444" s="53"/>
      <c r="C444" s="54"/>
      <c r="D444" s="55"/>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53"/>
      <c r="B445" s="53"/>
      <c r="C445" s="54"/>
      <c r="D445" s="55"/>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53"/>
      <c r="B446" s="53"/>
      <c r="C446" s="54"/>
      <c r="D446" s="55"/>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53"/>
      <c r="B447" s="53"/>
      <c r="C447" s="54"/>
      <c r="D447" s="55"/>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53"/>
      <c r="B448" s="53"/>
      <c r="C448" s="54"/>
      <c r="D448" s="55"/>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53"/>
      <c r="B449" s="53"/>
      <c r="C449" s="54"/>
      <c r="D449" s="55"/>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53"/>
      <c r="B450" s="53"/>
      <c r="C450" s="54"/>
      <c r="D450" s="55"/>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53"/>
      <c r="B451" s="53"/>
      <c r="C451" s="54"/>
      <c r="D451" s="55"/>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53"/>
      <c r="B452" s="53"/>
      <c r="C452" s="54"/>
      <c r="D452" s="55"/>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53"/>
      <c r="B453" s="53"/>
      <c r="C453" s="54"/>
      <c r="D453" s="55"/>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53"/>
      <c r="B454" s="53"/>
      <c r="C454" s="54"/>
      <c r="D454" s="55"/>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53"/>
      <c r="B455" s="53"/>
      <c r="C455" s="54"/>
      <c r="D455" s="55"/>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53"/>
      <c r="B456" s="53"/>
      <c r="C456" s="54"/>
      <c r="D456" s="55"/>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53"/>
      <c r="B457" s="53"/>
      <c r="C457" s="54"/>
      <c r="D457" s="55"/>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53"/>
      <c r="B458" s="53"/>
      <c r="C458" s="54"/>
      <c r="D458" s="55"/>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53"/>
      <c r="B459" s="53"/>
      <c r="C459" s="54"/>
      <c r="D459" s="55"/>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53"/>
      <c r="B460" s="53"/>
      <c r="C460" s="54"/>
      <c r="D460" s="55"/>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53"/>
      <c r="B461" s="53"/>
      <c r="C461" s="54"/>
      <c r="D461" s="55"/>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53"/>
      <c r="B462" s="53"/>
      <c r="C462" s="54"/>
      <c r="D462" s="55"/>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53"/>
      <c r="B463" s="53"/>
      <c r="C463" s="54"/>
      <c r="D463" s="55"/>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53"/>
      <c r="B464" s="53"/>
      <c r="C464" s="54"/>
      <c r="D464" s="55"/>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53"/>
      <c r="B465" s="53"/>
      <c r="C465" s="54"/>
      <c r="D465" s="55"/>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53"/>
      <c r="B466" s="53"/>
      <c r="C466" s="54"/>
      <c r="D466" s="55"/>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53"/>
      <c r="B467" s="53"/>
      <c r="C467" s="54"/>
      <c r="D467" s="55"/>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53"/>
      <c r="B468" s="53"/>
      <c r="C468" s="54"/>
      <c r="D468" s="55"/>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53"/>
      <c r="B469" s="53"/>
      <c r="C469" s="54"/>
      <c r="D469" s="55"/>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53"/>
      <c r="B470" s="53"/>
      <c r="C470" s="54"/>
      <c r="D470" s="55"/>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53"/>
      <c r="B471" s="53"/>
      <c r="C471" s="54"/>
      <c r="D471" s="55"/>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53"/>
      <c r="B472" s="53"/>
      <c r="C472" s="54"/>
      <c r="D472" s="55"/>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53"/>
      <c r="B473" s="53"/>
      <c r="C473" s="54"/>
      <c r="D473" s="55"/>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53"/>
      <c r="B474" s="53"/>
      <c r="C474" s="54"/>
      <c r="D474" s="55"/>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53"/>
      <c r="B475" s="53"/>
      <c r="C475" s="54"/>
      <c r="D475" s="55"/>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53"/>
      <c r="B476" s="53"/>
      <c r="C476" s="54"/>
      <c r="D476" s="55"/>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53"/>
      <c r="B477" s="53"/>
      <c r="C477" s="54"/>
      <c r="D477" s="55"/>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53"/>
      <c r="B478" s="53"/>
      <c r="C478" s="54"/>
      <c r="D478" s="55"/>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53"/>
      <c r="B479" s="53"/>
      <c r="C479" s="54"/>
      <c r="D479" s="55"/>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53"/>
      <c r="B480" s="53"/>
      <c r="C480" s="54"/>
      <c r="D480" s="55"/>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53"/>
      <c r="B481" s="53"/>
      <c r="C481" s="54"/>
      <c r="D481" s="55"/>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53"/>
      <c r="B482" s="53"/>
      <c r="C482" s="54"/>
      <c r="D482" s="55"/>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53"/>
      <c r="B483" s="53"/>
      <c r="C483" s="54"/>
      <c r="D483" s="55"/>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53"/>
      <c r="B484" s="53"/>
      <c r="C484" s="54"/>
      <c r="D484" s="55"/>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53"/>
      <c r="B485" s="53"/>
      <c r="C485" s="54"/>
      <c r="D485" s="55"/>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53"/>
      <c r="B486" s="53"/>
      <c r="C486" s="54"/>
      <c r="D486" s="55"/>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53"/>
      <c r="B487" s="53"/>
      <c r="C487" s="54"/>
      <c r="D487" s="55"/>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53"/>
      <c r="B488" s="53"/>
      <c r="C488" s="54"/>
      <c r="D488" s="55"/>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53"/>
      <c r="B489" s="53"/>
      <c r="C489" s="54"/>
      <c r="D489" s="55"/>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53"/>
      <c r="B490" s="53"/>
      <c r="C490" s="54"/>
      <c r="D490" s="55"/>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53"/>
      <c r="B491" s="53"/>
      <c r="C491" s="54"/>
      <c r="D491" s="55"/>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53"/>
      <c r="B492" s="53"/>
      <c r="C492" s="54"/>
      <c r="D492" s="55"/>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53"/>
      <c r="B493" s="53"/>
      <c r="C493" s="54"/>
      <c r="D493" s="55"/>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53"/>
      <c r="B494" s="53"/>
      <c r="C494" s="54"/>
      <c r="D494" s="55"/>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53"/>
      <c r="B495" s="53"/>
      <c r="C495" s="54"/>
      <c r="D495" s="55"/>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53"/>
      <c r="B496" s="53"/>
      <c r="C496" s="54"/>
      <c r="D496" s="55"/>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53"/>
      <c r="B497" s="53"/>
      <c r="C497" s="54"/>
      <c r="D497" s="55"/>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53"/>
      <c r="B498" s="53"/>
      <c r="C498" s="54"/>
      <c r="D498" s="55"/>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53"/>
      <c r="B499" s="53"/>
      <c r="C499" s="54"/>
      <c r="D499" s="55"/>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53"/>
      <c r="B500" s="53"/>
      <c r="C500" s="54"/>
      <c r="D500" s="55"/>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53"/>
      <c r="B501" s="53"/>
      <c r="C501" s="54"/>
      <c r="D501" s="55"/>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53"/>
      <c r="B502" s="53"/>
      <c r="C502" s="54"/>
      <c r="D502" s="55"/>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53"/>
      <c r="B503" s="53"/>
      <c r="C503" s="54"/>
      <c r="D503" s="55"/>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53"/>
      <c r="B504" s="53"/>
      <c r="C504" s="54"/>
      <c r="D504" s="55"/>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53"/>
      <c r="B505" s="53"/>
      <c r="C505" s="54"/>
      <c r="D505" s="55"/>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53"/>
      <c r="B506" s="53"/>
      <c r="C506" s="54"/>
      <c r="D506" s="55"/>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53"/>
      <c r="B507" s="53"/>
      <c r="C507" s="54"/>
      <c r="D507" s="55"/>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53"/>
      <c r="B508" s="53"/>
      <c r="C508" s="54"/>
      <c r="D508" s="55"/>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53"/>
      <c r="B509" s="53"/>
      <c r="C509" s="54"/>
      <c r="D509" s="55"/>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53"/>
      <c r="B510" s="53"/>
      <c r="C510" s="54"/>
      <c r="D510" s="55"/>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53"/>
      <c r="B511" s="53"/>
      <c r="C511" s="54"/>
      <c r="D511" s="55"/>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53"/>
      <c r="B512" s="53"/>
      <c r="C512" s="54"/>
      <c r="D512" s="55"/>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53"/>
      <c r="B513" s="53"/>
      <c r="C513" s="54"/>
      <c r="D513" s="55"/>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53"/>
      <c r="B514" s="53"/>
      <c r="C514" s="54"/>
      <c r="D514" s="55"/>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53"/>
      <c r="B515" s="53"/>
      <c r="C515" s="54"/>
      <c r="D515" s="55"/>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53"/>
      <c r="B516" s="53"/>
      <c r="C516" s="54"/>
      <c r="D516" s="55"/>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53"/>
      <c r="B517" s="53"/>
      <c r="C517" s="54"/>
      <c r="D517" s="55"/>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53"/>
      <c r="B518" s="53"/>
      <c r="C518" s="54"/>
      <c r="D518" s="55"/>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53"/>
      <c r="B519" s="53"/>
      <c r="C519" s="54"/>
      <c r="D519" s="55"/>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53"/>
      <c r="B520" s="53"/>
      <c r="C520" s="54"/>
      <c r="D520" s="55"/>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53"/>
      <c r="B521" s="53"/>
      <c r="C521" s="54"/>
      <c r="D521" s="55"/>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53"/>
      <c r="B522" s="53"/>
      <c r="C522" s="54"/>
      <c r="D522" s="55"/>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53"/>
      <c r="B523" s="53"/>
      <c r="C523" s="54"/>
      <c r="D523" s="55"/>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53"/>
      <c r="B524" s="53"/>
      <c r="C524" s="54"/>
      <c r="D524" s="55"/>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53"/>
      <c r="B525" s="53"/>
      <c r="C525" s="54"/>
      <c r="D525" s="55"/>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53"/>
      <c r="B526" s="53"/>
      <c r="C526" s="54"/>
      <c r="D526" s="55"/>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53"/>
      <c r="B527" s="53"/>
      <c r="C527" s="54"/>
      <c r="D527" s="55"/>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53"/>
      <c r="B528" s="53"/>
      <c r="C528" s="54"/>
      <c r="D528" s="55"/>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53"/>
      <c r="B529" s="53"/>
      <c r="C529" s="54"/>
      <c r="D529" s="55"/>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53"/>
      <c r="B530" s="53"/>
      <c r="C530" s="54"/>
      <c r="D530" s="55"/>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53"/>
      <c r="B531" s="53"/>
      <c r="C531" s="54"/>
      <c r="D531" s="55"/>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53"/>
      <c r="B532" s="53"/>
      <c r="C532" s="54"/>
      <c r="D532" s="55"/>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53"/>
      <c r="B533" s="53"/>
      <c r="C533" s="54"/>
      <c r="D533" s="55"/>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53"/>
      <c r="B534" s="53"/>
      <c r="C534" s="54"/>
      <c r="D534" s="55"/>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53"/>
      <c r="B535" s="53"/>
      <c r="C535" s="54"/>
      <c r="D535" s="55"/>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53"/>
      <c r="B536" s="53"/>
      <c r="C536" s="54"/>
      <c r="D536" s="55"/>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53"/>
      <c r="B537" s="53"/>
      <c r="C537" s="54"/>
      <c r="D537" s="55"/>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53"/>
      <c r="B538" s="53"/>
      <c r="C538" s="54"/>
      <c r="D538" s="55"/>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53"/>
      <c r="B539" s="53"/>
      <c r="C539" s="54"/>
      <c r="D539" s="55"/>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53"/>
      <c r="B540" s="53"/>
      <c r="C540" s="54"/>
      <c r="D540" s="55"/>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53"/>
      <c r="B541" s="53"/>
      <c r="C541" s="54"/>
      <c r="D541" s="55"/>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53"/>
      <c r="B542" s="53"/>
      <c r="C542" s="54"/>
      <c r="D542" s="55"/>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53"/>
      <c r="B543" s="53"/>
      <c r="C543" s="54"/>
      <c r="D543" s="55"/>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53"/>
      <c r="B544" s="53"/>
      <c r="C544" s="54"/>
      <c r="D544" s="55"/>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53"/>
      <c r="B545" s="53"/>
      <c r="C545" s="54"/>
      <c r="D545" s="55"/>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53"/>
      <c r="B546" s="53"/>
      <c r="C546" s="54"/>
      <c r="D546" s="55"/>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53"/>
      <c r="B547" s="53"/>
      <c r="C547" s="54"/>
      <c r="D547" s="55"/>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53"/>
      <c r="B548" s="53"/>
      <c r="C548" s="54"/>
      <c r="D548" s="55"/>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53"/>
      <c r="B549" s="53"/>
      <c r="C549" s="54"/>
      <c r="D549" s="55"/>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53"/>
      <c r="B550" s="53"/>
      <c r="C550" s="54"/>
      <c r="D550" s="55"/>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53"/>
      <c r="B551" s="53"/>
      <c r="C551" s="54"/>
      <c r="D551" s="55"/>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53"/>
      <c r="B552" s="53"/>
      <c r="C552" s="54"/>
      <c r="D552" s="55"/>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53"/>
      <c r="B553" s="53"/>
      <c r="C553" s="54"/>
      <c r="D553" s="55"/>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53"/>
      <c r="B554" s="53"/>
      <c r="C554" s="54"/>
      <c r="D554" s="55"/>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53"/>
      <c r="B555" s="53"/>
      <c r="C555" s="54"/>
      <c r="D555" s="55"/>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53"/>
      <c r="B556" s="53"/>
      <c r="C556" s="54"/>
      <c r="D556" s="55"/>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53"/>
      <c r="B557" s="53"/>
      <c r="C557" s="54"/>
      <c r="D557" s="55"/>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53"/>
      <c r="B558" s="53"/>
      <c r="C558" s="54"/>
      <c r="D558" s="55"/>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53"/>
      <c r="B559" s="53"/>
      <c r="C559" s="54"/>
      <c r="D559" s="55"/>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53"/>
      <c r="B560" s="53"/>
      <c r="C560" s="54"/>
      <c r="D560" s="55"/>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53"/>
      <c r="B561" s="53"/>
      <c r="C561" s="54"/>
      <c r="D561" s="55"/>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53"/>
      <c r="B562" s="53"/>
      <c r="C562" s="54"/>
      <c r="D562" s="55"/>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53"/>
      <c r="B563" s="53"/>
      <c r="C563" s="54"/>
      <c r="D563" s="55"/>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53"/>
      <c r="B564" s="53"/>
      <c r="C564" s="54"/>
      <c r="D564" s="55"/>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53"/>
      <c r="B565" s="53"/>
      <c r="C565" s="54"/>
      <c r="D565" s="55"/>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53"/>
      <c r="B566" s="53"/>
      <c r="C566" s="54"/>
      <c r="D566" s="55"/>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53"/>
      <c r="B567" s="53"/>
      <c r="C567" s="54"/>
      <c r="D567" s="55"/>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53"/>
      <c r="B568" s="53"/>
      <c r="C568" s="54"/>
      <c r="D568" s="55"/>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53"/>
      <c r="B569" s="53"/>
      <c r="C569" s="54"/>
      <c r="D569" s="55"/>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53"/>
      <c r="B570" s="53"/>
      <c r="C570" s="54"/>
      <c r="D570" s="55"/>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53"/>
      <c r="B571" s="53"/>
      <c r="C571" s="54"/>
      <c r="D571" s="55"/>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53"/>
      <c r="B572" s="53"/>
      <c r="C572" s="54"/>
      <c r="D572" s="55"/>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53"/>
      <c r="B573" s="53"/>
      <c r="C573" s="54"/>
      <c r="D573" s="55"/>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53"/>
      <c r="B574" s="53"/>
      <c r="C574" s="54"/>
      <c r="D574" s="55"/>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53"/>
      <c r="B575" s="53"/>
      <c r="C575" s="54"/>
      <c r="D575" s="55"/>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53"/>
      <c r="B576" s="53"/>
      <c r="C576" s="54"/>
      <c r="D576" s="55"/>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53"/>
      <c r="B577" s="53"/>
      <c r="C577" s="54"/>
      <c r="D577" s="55"/>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53"/>
      <c r="B578" s="53"/>
      <c r="C578" s="54"/>
      <c r="D578" s="55"/>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53"/>
      <c r="B579" s="53"/>
      <c r="C579" s="54"/>
      <c r="D579" s="55"/>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53"/>
      <c r="B580" s="53"/>
      <c r="C580" s="54"/>
      <c r="D580" s="55"/>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53"/>
      <c r="B581" s="53"/>
      <c r="C581" s="54"/>
      <c r="D581" s="55"/>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53"/>
      <c r="B582" s="53"/>
      <c r="C582" s="54"/>
      <c r="D582" s="55"/>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53"/>
      <c r="B583" s="53"/>
      <c r="C583" s="54"/>
      <c r="D583" s="55"/>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53"/>
      <c r="B584" s="53"/>
      <c r="C584" s="54"/>
      <c r="D584" s="55"/>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53"/>
      <c r="B585" s="53"/>
      <c r="C585" s="54"/>
      <c r="D585" s="55"/>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53"/>
      <c r="B586" s="53"/>
      <c r="C586" s="54"/>
      <c r="D586" s="55"/>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53"/>
      <c r="B587" s="53"/>
      <c r="C587" s="54"/>
      <c r="D587" s="55"/>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53"/>
      <c r="B588" s="53"/>
      <c r="C588" s="54"/>
      <c r="D588" s="55"/>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53"/>
      <c r="B589" s="53"/>
      <c r="C589" s="54"/>
      <c r="D589" s="55"/>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53"/>
      <c r="B590" s="53"/>
      <c r="C590" s="54"/>
      <c r="D590" s="55"/>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53"/>
      <c r="B591" s="53"/>
      <c r="C591" s="54"/>
      <c r="D591" s="55"/>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53"/>
      <c r="B592" s="53"/>
      <c r="C592" s="54"/>
      <c r="D592" s="55"/>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53"/>
      <c r="B593" s="53"/>
      <c r="C593" s="54"/>
      <c r="D593" s="55"/>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53"/>
      <c r="B594" s="53"/>
      <c r="C594" s="54"/>
      <c r="D594" s="55"/>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53"/>
      <c r="B595" s="53"/>
      <c r="C595" s="54"/>
      <c r="D595" s="55"/>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53"/>
      <c r="B596" s="53"/>
      <c r="C596" s="54"/>
      <c r="D596" s="55"/>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53"/>
      <c r="B597" s="53"/>
      <c r="C597" s="54"/>
      <c r="D597" s="55"/>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53"/>
      <c r="B598" s="53"/>
      <c r="C598" s="54"/>
      <c r="D598" s="55"/>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53"/>
      <c r="B599" s="53"/>
      <c r="C599" s="54"/>
      <c r="D599" s="55"/>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53"/>
      <c r="B600" s="53"/>
      <c r="C600" s="54"/>
      <c r="D600" s="55"/>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53"/>
      <c r="B601" s="53"/>
      <c r="C601" s="54"/>
      <c r="D601" s="55"/>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53"/>
      <c r="B602" s="53"/>
      <c r="C602" s="54"/>
      <c r="D602" s="55"/>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53"/>
      <c r="B603" s="53"/>
      <c r="C603" s="54"/>
      <c r="D603" s="55"/>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53"/>
      <c r="B604" s="53"/>
      <c r="C604" s="54"/>
      <c r="D604" s="55"/>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53"/>
      <c r="B605" s="53"/>
      <c r="C605" s="54"/>
      <c r="D605" s="55"/>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53"/>
      <c r="B606" s="53"/>
      <c r="C606" s="54"/>
      <c r="D606" s="55"/>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53"/>
      <c r="B607" s="53"/>
      <c r="C607" s="54"/>
      <c r="D607" s="55"/>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53"/>
      <c r="B608" s="53"/>
      <c r="C608" s="54"/>
      <c r="D608" s="55"/>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53"/>
      <c r="B609" s="53"/>
      <c r="C609" s="54"/>
      <c r="D609" s="55"/>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53"/>
      <c r="B610" s="53"/>
      <c r="C610" s="54"/>
      <c r="D610" s="55"/>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53"/>
      <c r="B611" s="53"/>
      <c r="C611" s="54"/>
      <c r="D611" s="55"/>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53"/>
      <c r="B612" s="53"/>
      <c r="C612" s="54"/>
      <c r="D612" s="55"/>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53"/>
      <c r="B613" s="53"/>
      <c r="C613" s="54"/>
      <c r="D613" s="55"/>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53"/>
      <c r="B614" s="53"/>
      <c r="C614" s="54"/>
      <c r="D614" s="55"/>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53"/>
      <c r="B615" s="53"/>
      <c r="C615" s="54"/>
      <c r="D615" s="55"/>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53"/>
      <c r="B616" s="53"/>
      <c r="C616" s="54"/>
      <c r="D616" s="55"/>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53"/>
      <c r="B617" s="53"/>
      <c r="C617" s="54"/>
      <c r="D617" s="55"/>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53"/>
      <c r="B618" s="53"/>
      <c r="C618" s="54"/>
      <c r="D618" s="55"/>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53"/>
      <c r="B619" s="53"/>
      <c r="C619" s="54"/>
      <c r="D619" s="55"/>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53"/>
      <c r="B620" s="53"/>
      <c r="C620" s="54"/>
      <c r="D620" s="55"/>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53"/>
      <c r="B621" s="53"/>
      <c r="C621" s="54"/>
      <c r="D621" s="55"/>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53"/>
      <c r="B622" s="53"/>
      <c r="C622" s="54"/>
      <c r="D622" s="55"/>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53"/>
      <c r="B623" s="53"/>
      <c r="C623" s="54"/>
      <c r="D623" s="55"/>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53"/>
      <c r="B624" s="53"/>
      <c r="C624" s="54"/>
      <c r="D624" s="55"/>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53"/>
      <c r="B625" s="53"/>
      <c r="C625" s="54"/>
      <c r="D625" s="55"/>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53"/>
      <c r="B626" s="53"/>
      <c r="C626" s="54"/>
      <c r="D626" s="55"/>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53"/>
      <c r="B627" s="53"/>
      <c r="C627" s="54"/>
      <c r="D627" s="55"/>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53"/>
      <c r="B628" s="53"/>
      <c r="C628" s="54"/>
      <c r="D628" s="55"/>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53"/>
      <c r="B629" s="53"/>
      <c r="C629" s="54"/>
      <c r="D629" s="55"/>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53"/>
      <c r="B630" s="53"/>
      <c r="C630" s="54"/>
      <c r="D630" s="55"/>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53"/>
      <c r="B631" s="53"/>
      <c r="C631" s="54"/>
      <c r="D631" s="55"/>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53"/>
      <c r="B632" s="53"/>
      <c r="C632" s="54"/>
      <c r="D632" s="55"/>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53"/>
      <c r="B633" s="53"/>
      <c r="C633" s="54"/>
      <c r="D633" s="55"/>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53"/>
      <c r="B634" s="53"/>
      <c r="C634" s="54"/>
      <c r="D634" s="55"/>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53"/>
      <c r="B635" s="53"/>
      <c r="C635" s="54"/>
      <c r="D635" s="55"/>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53"/>
      <c r="B636" s="53"/>
      <c r="C636" s="54"/>
      <c r="D636" s="55"/>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53"/>
      <c r="B637" s="53"/>
      <c r="C637" s="54"/>
      <c r="D637" s="55"/>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53"/>
      <c r="B638" s="53"/>
      <c r="C638" s="54"/>
      <c r="D638" s="55"/>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53"/>
      <c r="B639" s="53"/>
      <c r="C639" s="54"/>
      <c r="D639" s="55"/>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53"/>
      <c r="B640" s="53"/>
      <c r="C640" s="54"/>
      <c r="D640" s="55"/>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53"/>
      <c r="B641" s="53"/>
      <c r="C641" s="54"/>
      <c r="D641" s="55"/>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53"/>
      <c r="B642" s="53"/>
      <c r="C642" s="54"/>
      <c r="D642" s="55"/>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53"/>
      <c r="B643" s="53"/>
      <c r="C643" s="54"/>
      <c r="D643" s="55"/>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53"/>
      <c r="B644" s="53"/>
      <c r="C644" s="54"/>
      <c r="D644" s="55"/>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53"/>
      <c r="B645" s="53"/>
      <c r="C645" s="54"/>
      <c r="D645" s="55"/>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53"/>
      <c r="B646" s="53"/>
      <c r="C646" s="54"/>
      <c r="D646" s="55"/>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53"/>
      <c r="B647" s="53"/>
      <c r="C647" s="54"/>
      <c r="D647" s="55"/>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53"/>
      <c r="B648" s="53"/>
      <c r="C648" s="54"/>
      <c r="D648" s="55"/>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53"/>
      <c r="B649" s="53"/>
      <c r="C649" s="54"/>
      <c r="D649" s="55"/>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53"/>
      <c r="B650" s="53"/>
      <c r="C650" s="54"/>
      <c r="D650" s="55"/>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53"/>
      <c r="B651" s="53"/>
      <c r="C651" s="54"/>
      <c r="D651" s="55"/>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53"/>
      <c r="B652" s="53"/>
      <c r="C652" s="54"/>
      <c r="D652" s="55"/>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53"/>
      <c r="B653" s="53"/>
      <c r="C653" s="54"/>
      <c r="D653" s="55"/>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53"/>
      <c r="B654" s="53"/>
      <c r="C654" s="54"/>
      <c r="D654" s="55"/>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53"/>
      <c r="B655" s="53"/>
      <c r="C655" s="54"/>
      <c r="D655" s="55"/>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53"/>
      <c r="B656" s="53"/>
      <c r="C656" s="54"/>
      <c r="D656" s="55"/>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53"/>
      <c r="B657" s="53"/>
      <c r="C657" s="54"/>
      <c r="D657" s="55"/>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53"/>
      <c r="B658" s="53"/>
      <c r="C658" s="54"/>
      <c r="D658" s="55"/>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53"/>
      <c r="B659" s="53"/>
      <c r="C659" s="54"/>
      <c r="D659" s="55"/>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53"/>
      <c r="B660" s="53"/>
      <c r="C660" s="54"/>
      <c r="D660" s="55"/>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53"/>
      <c r="B661" s="53"/>
      <c r="C661" s="54"/>
      <c r="D661" s="55"/>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53"/>
      <c r="B662" s="53"/>
      <c r="C662" s="54"/>
      <c r="D662" s="55"/>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53"/>
      <c r="B663" s="53"/>
      <c r="C663" s="54"/>
      <c r="D663" s="55"/>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53"/>
      <c r="B664" s="53"/>
      <c r="C664" s="54"/>
      <c r="D664" s="55"/>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53"/>
      <c r="B665" s="53"/>
      <c r="C665" s="54"/>
      <c r="D665" s="55"/>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53"/>
      <c r="B666" s="53"/>
      <c r="C666" s="54"/>
      <c r="D666" s="55"/>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53"/>
      <c r="B667" s="53"/>
      <c r="C667" s="54"/>
      <c r="D667" s="55"/>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53"/>
      <c r="B668" s="53"/>
      <c r="C668" s="54"/>
      <c r="D668" s="55"/>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53"/>
      <c r="B669" s="53"/>
      <c r="C669" s="54"/>
      <c r="D669" s="55"/>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53"/>
      <c r="B670" s="53"/>
      <c r="C670" s="54"/>
      <c r="D670" s="55"/>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53"/>
      <c r="B671" s="53"/>
      <c r="C671" s="54"/>
      <c r="D671" s="55"/>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53"/>
      <c r="B672" s="53"/>
      <c r="C672" s="54"/>
      <c r="D672" s="55"/>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53"/>
      <c r="B673" s="53"/>
      <c r="C673" s="54"/>
      <c r="D673" s="55"/>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53"/>
      <c r="B674" s="53"/>
      <c r="C674" s="54"/>
      <c r="D674" s="55"/>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53"/>
      <c r="B675" s="53"/>
      <c r="C675" s="54"/>
      <c r="D675" s="55"/>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53"/>
      <c r="B676" s="53"/>
      <c r="C676" s="54"/>
      <c r="D676" s="55"/>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53"/>
      <c r="B677" s="53"/>
      <c r="C677" s="54"/>
      <c r="D677" s="55"/>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53"/>
      <c r="B678" s="53"/>
      <c r="C678" s="54"/>
      <c r="D678" s="55"/>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53"/>
      <c r="B679" s="53"/>
      <c r="C679" s="54"/>
      <c r="D679" s="55"/>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53"/>
      <c r="B680" s="53"/>
      <c r="C680" s="54"/>
      <c r="D680" s="55"/>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53"/>
      <c r="B681" s="53"/>
      <c r="C681" s="54"/>
      <c r="D681" s="55"/>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53"/>
      <c r="B682" s="53"/>
      <c r="C682" s="54"/>
      <c r="D682" s="55"/>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53"/>
      <c r="B683" s="53"/>
      <c r="C683" s="54"/>
      <c r="D683" s="55"/>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53"/>
      <c r="B684" s="53"/>
      <c r="C684" s="54"/>
      <c r="D684" s="55"/>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53"/>
      <c r="B685" s="53"/>
      <c r="C685" s="54"/>
      <c r="D685" s="55"/>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53"/>
      <c r="B686" s="53"/>
      <c r="C686" s="54"/>
      <c r="D686" s="55"/>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53"/>
      <c r="B687" s="53"/>
      <c r="C687" s="54"/>
      <c r="D687" s="55"/>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53"/>
      <c r="B688" s="53"/>
      <c r="C688" s="54"/>
      <c r="D688" s="55"/>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53"/>
      <c r="B689" s="53"/>
      <c r="C689" s="54"/>
      <c r="D689" s="55"/>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53"/>
      <c r="B690" s="53"/>
      <c r="C690" s="54"/>
      <c r="D690" s="55"/>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53"/>
      <c r="B691" s="53"/>
      <c r="C691" s="54"/>
      <c r="D691" s="55"/>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53"/>
      <c r="B692" s="53"/>
      <c r="C692" s="54"/>
      <c r="D692" s="55"/>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53"/>
      <c r="B693" s="53"/>
      <c r="C693" s="54"/>
      <c r="D693" s="55"/>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53"/>
      <c r="B694" s="53"/>
      <c r="C694" s="54"/>
      <c r="D694" s="55"/>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53"/>
      <c r="B695" s="53"/>
      <c r="C695" s="54"/>
      <c r="D695" s="55"/>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53"/>
      <c r="B696" s="53"/>
      <c r="C696" s="54"/>
      <c r="D696" s="55"/>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53"/>
      <c r="B697" s="53"/>
      <c r="C697" s="54"/>
      <c r="D697" s="55"/>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53"/>
      <c r="B698" s="53"/>
      <c r="C698" s="54"/>
      <c r="D698" s="55"/>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53"/>
      <c r="B699" s="53"/>
      <c r="C699" s="54"/>
      <c r="D699" s="55"/>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53"/>
      <c r="B700" s="53"/>
      <c r="C700" s="54"/>
      <c r="D700" s="55"/>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53"/>
      <c r="B701" s="53"/>
      <c r="C701" s="54"/>
      <c r="D701" s="55"/>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53"/>
      <c r="B702" s="53"/>
      <c r="C702" s="54"/>
      <c r="D702" s="55"/>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53"/>
      <c r="B703" s="53"/>
      <c r="C703" s="54"/>
      <c r="D703" s="55"/>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53"/>
      <c r="B704" s="53"/>
      <c r="C704" s="54"/>
      <c r="D704" s="55"/>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53"/>
      <c r="B705" s="53"/>
      <c r="C705" s="54"/>
      <c r="D705" s="55"/>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53"/>
      <c r="B706" s="53"/>
      <c r="C706" s="54"/>
      <c r="D706" s="55"/>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53"/>
      <c r="B707" s="53"/>
      <c r="C707" s="54"/>
      <c r="D707" s="55"/>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53"/>
      <c r="B708" s="53"/>
      <c r="C708" s="54"/>
      <c r="D708" s="55"/>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53"/>
      <c r="B709" s="53"/>
      <c r="C709" s="54"/>
      <c r="D709" s="55"/>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53"/>
      <c r="B710" s="53"/>
      <c r="C710" s="54"/>
      <c r="D710" s="55"/>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53"/>
      <c r="B711" s="53"/>
      <c r="C711" s="54"/>
      <c r="D711" s="55"/>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53"/>
      <c r="B712" s="53"/>
      <c r="C712" s="54"/>
      <c r="D712" s="55"/>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53"/>
      <c r="B713" s="53"/>
      <c r="C713" s="54"/>
      <c r="D713" s="55"/>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53"/>
      <c r="B714" s="53"/>
      <c r="C714" s="54"/>
      <c r="D714" s="55"/>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53"/>
      <c r="B715" s="53"/>
      <c r="C715" s="54"/>
      <c r="D715" s="55"/>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53"/>
      <c r="B716" s="53"/>
      <c r="C716" s="54"/>
      <c r="D716" s="55"/>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53"/>
      <c r="B717" s="53"/>
      <c r="C717" s="54"/>
      <c r="D717" s="55"/>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53"/>
      <c r="B718" s="53"/>
      <c r="C718" s="54"/>
      <c r="D718" s="55"/>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53"/>
      <c r="B719" s="53"/>
      <c r="C719" s="54"/>
      <c r="D719" s="55"/>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53"/>
      <c r="B720" s="53"/>
      <c r="C720" s="54"/>
      <c r="D720" s="55"/>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53"/>
      <c r="B721" s="53"/>
      <c r="C721" s="54"/>
      <c r="D721" s="55"/>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53"/>
      <c r="B722" s="53"/>
      <c r="C722" s="54"/>
      <c r="D722" s="55"/>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53"/>
      <c r="B723" s="53"/>
      <c r="C723" s="54"/>
      <c r="D723" s="55"/>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53"/>
      <c r="B724" s="53"/>
      <c r="C724" s="54"/>
      <c r="D724" s="55"/>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53"/>
      <c r="B725" s="53"/>
      <c r="C725" s="54"/>
      <c r="D725" s="55"/>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53"/>
      <c r="B726" s="53"/>
      <c r="C726" s="54"/>
      <c r="D726" s="55"/>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53"/>
      <c r="B727" s="53"/>
      <c r="C727" s="54"/>
      <c r="D727" s="55"/>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53"/>
      <c r="B728" s="53"/>
      <c r="C728" s="54"/>
      <c r="D728" s="55"/>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53"/>
      <c r="B729" s="53"/>
      <c r="C729" s="54"/>
      <c r="D729" s="55"/>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53"/>
      <c r="B730" s="53"/>
      <c r="C730" s="54"/>
      <c r="D730" s="55"/>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53"/>
      <c r="B731" s="53"/>
      <c r="C731" s="54"/>
      <c r="D731" s="55"/>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53"/>
      <c r="B732" s="53"/>
      <c r="C732" s="54"/>
      <c r="D732" s="55"/>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53"/>
      <c r="B733" s="53"/>
      <c r="C733" s="54"/>
      <c r="D733" s="55"/>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53"/>
      <c r="B734" s="53"/>
      <c r="C734" s="54"/>
      <c r="D734" s="55"/>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53"/>
      <c r="B735" s="53"/>
      <c r="C735" s="54"/>
      <c r="D735" s="55"/>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53"/>
      <c r="B736" s="53"/>
      <c r="C736" s="54"/>
      <c r="D736" s="55"/>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53"/>
      <c r="B737" s="53"/>
      <c r="C737" s="54"/>
      <c r="D737" s="55"/>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53"/>
      <c r="B738" s="53"/>
      <c r="C738" s="54"/>
      <c r="D738" s="55"/>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53"/>
      <c r="B739" s="53"/>
      <c r="C739" s="54"/>
      <c r="D739" s="55"/>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53"/>
      <c r="B740" s="53"/>
      <c r="C740" s="54"/>
      <c r="D740" s="55"/>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53"/>
      <c r="B741" s="53"/>
      <c r="C741" s="54"/>
      <c r="D741" s="55"/>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53"/>
      <c r="B742" s="53"/>
      <c r="C742" s="54"/>
      <c r="D742" s="55"/>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53"/>
      <c r="B743" s="53"/>
      <c r="C743" s="54"/>
      <c r="D743" s="55"/>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53"/>
      <c r="B744" s="53"/>
      <c r="C744" s="54"/>
      <c r="D744" s="55"/>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53"/>
      <c r="B745" s="53"/>
      <c r="C745" s="54"/>
      <c r="D745" s="55"/>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53"/>
      <c r="B746" s="53"/>
      <c r="C746" s="54"/>
      <c r="D746" s="55"/>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53"/>
      <c r="B747" s="53"/>
      <c r="C747" s="54"/>
      <c r="D747" s="55"/>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53"/>
      <c r="B748" s="53"/>
      <c r="C748" s="54"/>
      <c r="D748" s="55"/>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53"/>
      <c r="B749" s="53"/>
      <c r="C749" s="54"/>
      <c r="D749" s="55"/>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53"/>
      <c r="B750" s="53"/>
      <c r="C750" s="54"/>
      <c r="D750" s="55"/>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53"/>
      <c r="B751" s="53"/>
      <c r="C751" s="54"/>
      <c r="D751" s="55"/>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53"/>
      <c r="B752" s="53"/>
      <c r="C752" s="54"/>
      <c r="D752" s="55"/>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53"/>
      <c r="B753" s="53"/>
      <c r="C753" s="54"/>
      <c r="D753" s="55"/>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53"/>
      <c r="B754" s="53"/>
      <c r="C754" s="54"/>
      <c r="D754" s="55"/>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53"/>
      <c r="B755" s="53"/>
      <c r="C755" s="54"/>
      <c r="D755" s="55"/>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53"/>
      <c r="B756" s="53"/>
      <c r="C756" s="54"/>
      <c r="D756" s="55"/>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53"/>
      <c r="B757" s="53"/>
      <c r="C757" s="54"/>
      <c r="D757" s="55"/>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53"/>
      <c r="B758" s="53"/>
      <c r="C758" s="54"/>
      <c r="D758" s="55"/>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53"/>
      <c r="B759" s="53"/>
      <c r="C759" s="54"/>
      <c r="D759" s="55"/>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53"/>
      <c r="B760" s="53"/>
      <c r="C760" s="54"/>
      <c r="D760" s="55"/>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53"/>
      <c r="B761" s="53"/>
      <c r="C761" s="54"/>
      <c r="D761" s="55"/>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53"/>
      <c r="B762" s="53"/>
      <c r="C762" s="54"/>
      <c r="D762" s="55"/>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53"/>
      <c r="B763" s="53"/>
      <c r="C763" s="54"/>
      <c r="D763" s="55"/>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53"/>
      <c r="B764" s="53"/>
      <c r="C764" s="54"/>
      <c r="D764" s="55"/>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53"/>
      <c r="B765" s="53"/>
      <c r="C765" s="54"/>
      <c r="D765" s="55"/>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53"/>
      <c r="B766" s="53"/>
      <c r="C766" s="54"/>
      <c r="D766" s="55"/>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53"/>
      <c r="B767" s="53"/>
      <c r="C767" s="54"/>
      <c r="D767" s="55"/>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53"/>
      <c r="B768" s="53"/>
      <c r="C768" s="54"/>
      <c r="D768" s="55"/>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53"/>
      <c r="B769" s="53"/>
      <c r="C769" s="54"/>
      <c r="D769" s="55"/>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53"/>
      <c r="B770" s="53"/>
      <c r="C770" s="54"/>
      <c r="D770" s="55"/>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53"/>
      <c r="B771" s="53"/>
      <c r="C771" s="54"/>
      <c r="D771" s="55"/>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53"/>
      <c r="B772" s="53"/>
      <c r="C772" s="54"/>
      <c r="D772" s="55"/>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53"/>
      <c r="B773" s="53"/>
      <c r="C773" s="54"/>
      <c r="D773" s="55"/>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53"/>
      <c r="B774" s="53"/>
      <c r="C774" s="54"/>
      <c r="D774" s="55"/>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53"/>
      <c r="B775" s="53"/>
      <c r="C775" s="54"/>
      <c r="D775" s="55"/>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53"/>
      <c r="B776" s="53"/>
      <c r="C776" s="54"/>
      <c r="D776" s="55"/>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53"/>
      <c r="B777" s="53"/>
      <c r="C777" s="54"/>
      <c r="D777" s="55"/>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53"/>
      <c r="B778" s="53"/>
      <c r="C778" s="54"/>
      <c r="D778" s="55"/>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53"/>
      <c r="B779" s="53"/>
      <c r="C779" s="54"/>
      <c r="D779" s="55"/>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53"/>
      <c r="B780" s="53"/>
      <c r="C780" s="54"/>
      <c r="D780" s="55"/>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53"/>
      <c r="B781" s="53"/>
      <c r="C781" s="54"/>
      <c r="D781" s="55"/>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53"/>
      <c r="B782" s="53"/>
      <c r="C782" s="54"/>
      <c r="D782" s="55"/>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53"/>
      <c r="B783" s="53"/>
      <c r="C783" s="54"/>
      <c r="D783" s="55"/>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53"/>
      <c r="B784" s="53"/>
      <c r="C784" s="54"/>
      <c r="D784" s="55"/>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53"/>
      <c r="B785" s="53"/>
      <c r="C785" s="54"/>
      <c r="D785" s="55"/>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53"/>
      <c r="B786" s="53"/>
      <c r="C786" s="54"/>
      <c r="D786" s="55"/>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53"/>
      <c r="B787" s="53"/>
      <c r="C787" s="54"/>
      <c r="D787" s="55"/>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53"/>
      <c r="B788" s="53"/>
      <c r="C788" s="54"/>
      <c r="D788" s="55"/>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53"/>
      <c r="B789" s="53"/>
      <c r="C789" s="54"/>
      <c r="D789" s="55"/>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53"/>
      <c r="B790" s="53"/>
      <c r="C790" s="54"/>
      <c r="D790" s="55"/>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53"/>
      <c r="B791" s="53"/>
      <c r="C791" s="54"/>
      <c r="D791" s="55"/>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53"/>
      <c r="B792" s="53"/>
      <c r="C792" s="54"/>
      <c r="D792" s="55"/>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53"/>
      <c r="B793" s="53"/>
      <c r="C793" s="54"/>
      <c r="D793" s="55"/>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53"/>
      <c r="B794" s="53"/>
      <c r="C794" s="54"/>
      <c r="D794" s="55"/>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53"/>
      <c r="B795" s="53"/>
      <c r="C795" s="54"/>
      <c r="D795" s="55"/>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53"/>
      <c r="B796" s="53"/>
      <c r="C796" s="54"/>
      <c r="D796" s="55"/>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53"/>
      <c r="B797" s="53"/>
      <c r="C797" s="54"/>
      <c r="D797" s="55"/>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53"/>
      <c r="B798" s="53"/>
      <c r="C798" s="54"/>
      <c r="D798" s="55"/>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53"/>
      <c r="B799" s="53"/>
      <c r="C799" s="54"/>
      <c r="D799" s="55"/>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53"/>
      <c r="B800" s="53"/>
      <c r="C800" s="54"/>
      <c r="D800" s="55"/>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53"/>
      <c r="B801" s="53"/>
      <c r="C801" s="54"/>
      <c r="D801" s="55"/>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53"/>
      <c r="B802" s="53"/>
      <c r="C802" s="54"/>
      <c r="D802" s="55"/>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53"/>
      <c r="B803" s="53"/>
      <c r="C803" s="54"/>
      <c r="D803" s="55"/>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53"/>
      <c r="B804" s="53"/>
      <c r="C804" s="54"/>
      <c r="D804" s="55"/>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53"/>
      <c r="B805" s="53"/>
      <c r="C805" s="54"/>
      <c r="D805" s="55"/>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53"/>
      <c r="B806" s="53"/>
      <c r="C806" s="54"/>
      <c r="D806" s="55"/>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53"/>
      <c r="B807" s="53"/>
      <c r="C807" s="54"/>
      <c r="D807" s="55"/>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53"/>
      <c r="B808" s="53"/>
      <c r="C808" s="54"/>
      <c r="D808" s="55"/>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53"/>
      <c r="B809" s="53"/>
      <c r="C809" s="54"/>
      <c r="D809" s="55"/>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53"/>
      <c r="B810" s="53"/>
      <c r="C810" s="54"/>
      <c r="D810" s="55"/>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53"/>
      <c r="B811" s="53"/>
      <c r="C811" s="54"/>
      <c r="D811" s="55"/>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53"/>
      <c r="B812" s="53"/>
      <c r="C812" s="54"/>
      <c r="D812" s="55"/>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53"/>
      <c r="B813" s="53"/>
      <c r="C813" s="54"/>
      <c r="D813" s="55"/>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53"/>
      <c r="B814" s="53"/>
      <c r="C814" s="54"/>
      <c r="D814" s="55"/>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53"/>
      <c r="B815" s="53"/>
      <c r="C815" s="54"/>
      <c r="D815" s="55"/>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53"/>
      <c r="B816" s="53"/>
      <c r="C816" s="54"/>
      <c r="D816" s="55"/>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53"/>
      <c r="B817" s="53"/>
      <c r="C817" s="54"/>
      <c r="D817" s="55"/>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53"/>
      <c r="B818" s="53"/>
      <c r="C818" s="54"/>
      <c r="D818" s="55"/>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53"/>
      <c r="B819" s="53"/>
      <c r="C819" s="54"/>
      <c r="D819" s="55"/>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53"/>
      <c r="B820" s="53"/>
      <c r="C820" s="54"/>
      <c r="D820" s="55"/>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53"/>
      <c r="B821" s="53"/>
      <c r="C821" s="54"/>
      <c r="D821" s="55"/>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53"/>
      <c r="B822" s="53"/>
      <c r="C822" s="54"/>
      <c r="D822" s="55"/>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53"/>
      <c r="B823" s="53"/>
      <c r="C823" s="54"/>
      <c r="D823" s="55"/>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53"/>
      <c r="B824" s="53"/>
      <c r="C824" s="54"/>
      <c r="D824" s="55"/>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53"/>
      <c r="B825" s="53"/>
      <c r="C825" s="54"/>
      <c r="D825" s="55"/>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53"/>
      <c r="B826" s="53"/>
      <c r="C826" s="54"/>
      <c r="D826" s="55"/>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53"/>
      <c r="B827" s="53"/>
      <c r="C827" s="54"/>
      <c r="D827" s="55"/>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53"/>
      <c r="B828" s="53"/>
      <c r="C828" s="54"/>
      <c r="D828" s="55"/>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53"/>
      <c r="B829" s="53"/>
      <c r="C829" s="54"/>
      <c r="D829" s="55"/>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53"/>
      <c r="B830" s="53"/>
      <c r="C830" s="54"/>
      <c r="D830" s="55"/>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53"/>
      <c r="B831" s="53"/>
      <c r="C831" s="54"/>
      <c r="D831" s="55"/>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53"/>
      <c r="B832" s="53"/>
      <c r="C832" s="54"/>
      <c r="D832" s="55"/>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53"/>
      <c r="B833" s="53"/>
      <c r="C833" s="54"/>
      <c r="D833" s="55"/>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53"/>
      <c r="B834" s="53"/>
      <c r="C834" s="54"/>
      <c r="D834" s="55"/>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53"/>
      <c r="B835" s="53"/>
      <c r="C835" s="54"/>
      <c r="D835" s="55"/>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53"/>
      <c r="B836" s="53"/>
      <c r="C836" s="54"/>
      <c r="D836" s="55"/>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53"/>
      <c r="B837" s="53"/>
      <c r="C837" s="54"/>
      <c r="D837" s="55"/>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53"/>
      <c r="B838" s="53"/>
      <c r="C838" s="54"/>
      <c r="D838" s="55"/>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53"/>
      <c r="B839" s="53"/>
      <c r="C839" s="54"/>
      <c r="D839" s="55"/>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53"/>
      <c r="B840" s="53"/>
      <c r="C840" s="54"/>
      <c r="D840" s="55"/>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53"/>
      <c r="B841" s="53"/>
      <c r="C841" s="54"/>
      <c r="D841" s="55"/>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53"/>
      <c r="B842" s="53"/>
      <c r="C842" s="54"/>
      <c r="D842" s="55"/>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53"/>
      <c r="B843" s="53"/>
      <c r="C843" s="54"/>
      <c r="D843" s="55"/>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53"/>
      <c r="B844" s="53"/>
      <c r="C844" s="54"/>
      <c r="D844" s="55"/>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53"/>
      <c r="B845" s="53"/>
      <c r="C845" s="54"/>
      <c r="D845" s="55"/>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53"/>
      <c r="B846" s="53"/>
      <c r="C846" s="54"/>
      <c r="D846" s="55"/>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53"/>
      <c r="B847" s="53"/>
      <c r="C847" s="54"/>
      <c r="D847" s="55"/>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53"/>
      <c r="B848" s="53"/>
      <c r="C848" s="54"/>
      <c r="D848" s="55"/>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53"/>
      <c r="B849" s="53"/>
      <c r="C849" s="54"/>
      <c r="D849" s="55"/>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53"/>
      <c r="B850" s="53"/>
      <c r="C850" s="54"/>
      <c r="D850" s="55"/>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53"/>
      <c r="B851" s="53"/>
      <c r="C851" s="54"/>
      <c r="D851" s="55"/>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53"/>
      <c r="B852" s="53"/>
      <c r="C852" s="54"/>
      <c r="D852" s="55"/>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53"/>
      <c r="B853" s="53"/>
      <c r="C853" s="54"/>
      <c r="D853" s="55"/>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53"/>
      <c r="B854" s="53"/>
      <c r="C854" s="54"/>
      <c r="D854" s="55"/>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53"/>
      <c r="B855" s="53"/>
      <c r="C855" s="54"/>
      <c r="D855" s="55"/>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53"/>
      <c r="B856" s="53"/>
      <c r="C856" s="54"/>
      <c r="D856" s="55"/>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53"/>
      <c r="B857" s="53"/>
      <c r="C857" s="54"/>
      <c r="D857" s="55"/>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53"/>
      <c r="B858" s="53"/>
      <c r="C858" s="54"/>
      <c r="D858" s="55"/>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53"/>
      <c r="B859" s="53"/>
      <c r="C859" s="54"/>
      <c r="D859" s="55"/>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53"/>
      <c r="B860" s="53"/>
      <c r="C860" s="54"/>
      <c r="D860" s="55"/>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53"/>
      <c r="B861" s="53"/>
      <c r="C861" s="54"/>
      <c r="D861" s="55"/>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53"/>
      <c r="B862" s="53"/>
      <c r="C862" s="54"/>
      <c r="D862" s="55"/>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53"/>
      <c r="B863" s="53"/>
      <c r="C863" s="54"/>
      <c r="D863" s="55"/>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53"/>
      <c r="B864" s="53"/>
      <c r="C864" s="54"/>
      <c r="D864" s="55"/>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53"/>
      <c r="B865" s="53"/>
      <c r="C865" s="54"/>
      <c r="D865" s="55"/>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53"/>
      <c r="B866" s="53"/>
      <c r="C866" s="54"/>
      <c r="D866" s="55"/>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53"/>
      <c r="B867" s="53"/>
      <c r="C867" s="54"/>
      <c r="D867" s="55"/>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53"/>
      <c r="B868" s="53"/>
      <c r="C868" s="54"/>
      <c r="D868" s="55"/>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53"/>
      <c r="B869" s="53"/>
      <c r="C869" s="54"/>
      <c r="D869" s="55"/>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53"/>
      <c r="B870" s="53"/>
      <c r="C870" s="54"/>
      <c r="D870" s="55"/>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53"/>
      <c r="B871" s="53"/>
      <c r="C871" s="54"/>
      <c r="D871" s="55"/>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53"/>
      <c r="B872" s="53"/>
      <c r="C872" s="54"/>
      <c r="D872" s="55"/>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53"/>
      <c r="B873" s="53"/>
      <c r="C873" s="54"/>
      <c r="D873" s="55"/>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53"/>
      <c r="B874" s="53"/>
      <c r="C874" s="54"/>
      <c r="D874" s="55"/>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53"/>
      <c r="B875" s="53"/>
      <c r="C875" s="54"/>
      <c r="D875" s="55"/>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53"/>
      <c r="B876" s="53"/>
      <c r="C876" s="54"/>
      <c r="D876" s="55"/>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53"/>
      <c r="B877" s="53"/>
      <c r="C877" s="54"/>
      <c r="D877" s="55"/>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53"/>
      <c r="B878" s="53"/>
      <c r="C878" s="54"/>
      <c r="D878" s="55"/>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53"/>
      <c r="B879" s="53"/>
      <c r="C879" s="54"/>
      <c r="D879" s="55"/>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53"/>
      <c r="B880" s="53"/>
      <c r="C880" s="54"/>
      <c r="D880" s="55"/>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53"/>
      <c r="B881" s="53"/>
      <c r="C881" s="54"/>
      <c r="D881" s="55"/>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53"/>
      <c r="B882" s="53"/>
      <c r="C882" s="54"/>
      <c r="D882" s="55"/>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53"/>
      <c r="B883" s="53"/>
      <c r="C883" s="54"/>
      <c r="D883" s="55"/>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53"/>
      <c r="B884" s="53"/>
      <c r="C884" s="54"/>
      <c r="D884" s="55"/>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53"/>
      <c r="B885" s="53"/>
      <c r="C885" s="54"/>
      <c r="D885" s="55"/>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53"/>
      <c r="B886" s="53"/>
      <c r="C886" s="54"/>
      <c r="D886" s="55"/>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53"/>
      <c r="B887" s="53"/>
      <c r="C887" s="54"/>
      <c r="D887" s="55"/>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53"/>
      <c r="B888" s="53"/>
      <c r="C888" s="54"/>
      <c r="D888" s="55"/>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53"/>
      <c r="B889" s="53"/>
      <c r="C889" s="54"/>
      <c r="D889" s="55"/>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53"/>
      <c r="B890" s="53"/>
      <c r="C890" s="54"/>
      <c r="D890" s="55"/>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53"/>
      <c r="B891" s="53"/>
      <c r="C891" s="54"/>
      <c r="D891" s="55"/>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53"/>
      <c r="B892" s="53"/>
      <c r="C892" s="54"/>
      <c r="D892" s="55"/>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53"/>
      <c r="B893" s="53"/>
      <c r="C893" s="54"/>
      <c r="D893" s="55"/>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53"/>
      <c r="B894" s="53"/>
      <c r="C894" s="54"/>
      <c r="D894" s="55"/>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53"/>
      <c r="B895" s="53"/>
      <c r="C895" s="54"/>
      <c r="D895" s="55"/>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53"/>
      <c r="B896" s="53"/>
      <c r="C896" s="54"/>
      <c r="D896" s="55"/>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53"/>
      <c r="B897" s="53"/>
      <c r="C897" s="54"/>
      <c r="D897" s="55"/>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53"/>
      <c r="B898" s="53"/>
      <c r="C898" s="54"/>
      <c r="D898" s="55"/>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53"/>
      <c r="B899" s="53"/>
      <c r="C899" s="54"/>
      <c r="D899" s="55"/>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53"/>
      <c r="B900" s="53"/>
      <c r="C900" s="54"/>
      <c r="D900" s="55"/>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53"/>
      <c r="B901" s="53"/>
      <c r="C901" s="54"/>
      <c r="D901" s="55"/>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53"/>
      <c r="B902" s="53"/>
      <c r="C902" s="54"/>
      <c r="D902" s="55"/>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53"/>
      <c r="B903" s="53"/>
      <c r="C903" s="54"/>
      <c r="D903" s="55"/>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53"/>
      <c r="B904" s="53"/>
      <c r="C904" s="54"/>
      <c r="D904" s="55"/>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53"/>
      <c r="B905" s="53"/>
      <c r="C905" s="54"/>
      <c r="D905" s="55"/>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53"/>
      <c r="B906" s="53"/>
      <c r="C906" s="54"/>
      <c r="D906" s="55"/>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53"/>
      <c r="B907" s="53"/>
      <c r="C907" s="54"/>
      <c r="D907" s="55"/>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53"/>
      <c r="B908" s="53"/>
      <c r="C908" s="54"/>
      <c r="D908" s="55"/>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53"/>
      <c r="B909" s="53"/>
      <c r="C909" s="54"/>
      <c r="D909" s="55"/>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53"/>
      <c r="B910" s="53"/>
      <c r="C910" s="54"/>
      <c r="D910" s="55"/>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53"/>
      <c r="B911" s="53"/>
      <c r="C911" s="54"/>
      <c r="D911" s="55"/>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53"/>
      <c r="B912" s="53"/>
      <c r="C912" s="54"/>
      <c r="D912" s="55"/>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53"/>
      <c r="B913" s="53"/>
      <c r="C913" s="54"/>
      <c r="D913" s="55"/>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53"/>
      <c r="B914" s="53"/>
      <c r="C914" s="54"/>
      <c r="D914" s="55"/>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53"/>
      <c r="B915" s="53"/>
      <c r="C915" s="54"/>
      <c r="D915" s="55"/>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53"/>
      <c r="B916" s="53"/>
      <c r="C916" s="54"/>
      <c r="D916" s="55"/>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53"/>
      <c r="B917" s="53"/>
      <c r="C917" s="54"/>
      <c r="D917" s="55"/>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53"/>
      <c r="B918" s="53"/>
      <c r="C918" s="54"/>
      <c r="D918" s="55"/>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53"/>
      <c r="B919" s="53"/>
      <c r="C919" s="54"/>
      <c r="D919" s="55"/>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53"/>
      <c r="B920" s="53"/>
      <c r="C920" s="54"/>
      <c r="D920" s="55"/>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53"/>
      <c r="B921" s="53"/>
      <c r="C921" s="54"/>
      <c r="D921" s="55"/>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53"/>
      <c r="B922" s="53"/>
      <c r="C922" s="54"/>
      <c r="D922" s="55"/>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53"/>
      <c r="B923" s="53"/>
      <c r="C923" s="54"/>
      <c r="D923" s="55"/>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53"/>
      <c r="B924" s="53"/>
      <c r="C924" s="54"/>
      <c r="D924" s="55"/>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53"/>
      <c r="B925" s="53"/>
      <c r="C925" s="54"/>
      <c r="D925" s="55"/>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53"/>
      <c r="B926" s="53"/>
      <c r="C926" s="54"/>
      <c r="D926" s="55"/>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53"/>
      <c r="B927" s="53"/>
      <c r="C927" s="54"/>
      <c r="D927" s="55"/>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53"/>
      <c r="B928" s="53"/>
      <c r="C928" s="54"/>
      <c r="D928" s="55"/>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53"/>
      <c r="B929" s="53"/>
      <c r="C929" s="54"/>
      <c r="D929" s="55"/>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53"/>
      <c r="B930" s="53"/>
      <c r="C930" s="54"/>
      <c r="D930" s="55"/>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53"/>
      <c r="B931" s="53"/>
      <c r="C931" s="54"/>
      <c r="D931" s="55"/>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53"/>
      <c r="B932" s="53"/>
      <c r="C932" s="54"/>
      <c r="D932" s="55"/>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53"/>
      <c r="B933" s="53"/>
      <c r="C933" s="54"/>
      <c r="D933" s="55"/>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53"/>
      <c r="B934" s="53"/>
      <c r="C934" s="54"/>
      <c r="D934" s="55"/>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53"/>
      <c r="B935" s="53"/>
      <c r="C935" s="54"/>
      <c r="D935" s="55"/>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53"/>
      <c r="B936" s="53"/>
      <c r="C936" s="54"/>
      <c r="D936" s="55"/>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53"/>
      <c r="B937" s="53"/>
      <c r="C937" s="54"/>
      <c r="D937" s="55"/>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53"/>
      <c r="B938" s="53"/>
      <c r="C938" s="54"/>
      <c r="D938" s="55"/>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53"/>
      <c r="B939" s="53"/>
      <c r="C939" s="54"/>
      <c r="D939" s="55"/>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53"/>
      <c r="B940" s="53"/>
      <c r="C940" s="54"/>
      <c r="D940" s="55"/>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53"/>
      <c r="B941" s="53"/>
      <c r="C941" s="54"/>
      <c r="D941" s="55"/>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53"/>
      <c r="B942" s="53"/>
      <c r="C942" s="54"/>
      <c r="D942" s="55"/>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53"/>
      <c r="B943" s="53"/>
      <c r="C943" s="54"/>
      <c r="D943" s="55"/>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53"/>
      <c r="B944" s="53"/>
      <c r="C944" s="54"/>
      <c r="D944" s="55"/>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53"/>
      <c r="B945" s="53"/>
      <c r="C945" s="54"/>
      <c r="D945" s="55"/>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53"/>
      <c r="B946" s="53"/>
      <c r="C946" s="54"/>
      <c r="D946" s="55"/>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53"/>
      <c r="B947" s="53"/>
      <c r="C947" s="54"/>
      <c r="D947" s="55"/>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53"/>
      <c r="B948" s="53"/>
      <c r="C948" s="54"/>
      <c r="D948" s="55"/>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53"/>
      <c r="B949" s="53"/>
      <c r="C949" s="54"/>
      <c r="D949" s="55"/>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53"/>
      <c r="B950" s="53"/>
      <c r="C950" s="54"/>
      <c r="D950" s="55"/>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53"/>
      <c r="B951" s="53"/>
      <c r="C951" s="54"/>
      <c r="D951" s="55"/>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53"/>
      <c r="B952" s="53"/>
      <c r="C952" s="54"/>
      <c r="D952" s="55"/>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53"/>
      <c r="B953" s="53"/>
      <c r="C953" s="54"/>
      <c r="D953" s="55"/>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53"/>
      <c r="B954" s="53"/>
      <c r="C954" s="54"/>
      <c r="D954" s="55"/>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53"/>
      <c r="B955" s="53"/>
      <c r="C955" s="54"/>
      <c r="D955" s="55"/>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53"/>
      <c r="B956" s="53"/>
      <c r="C956" s="54"/>
      <c r="D956" s="55"/>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53"/>
      <c r="B957" s="53"/>
      <c r="C957" s="54"/>
      <c r="D957" s="55"/>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53"/>
      <c r="B958" s="53"/>
      <c r="C958" s="54"/>
      <c r="D958" s="55"/>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53"/>
      <c r="B959" s="53"/>
      <c r="C959" s="54"/>
      <c r="D959" s="55"/>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53"/>
      <c r="B960" s="53"/>
      <c r="C960" s="54"/>
      <c r="D960" s="55"/>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53"/>
      <c r="B961" s="53"/>
      <c r="C961" s="54"/>
      <c r="D961" s="55"/>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53"/>
      <c r="B962" s="53"/>
      <c r="C962" s="54"/>
      <c r="D962" s="55"/>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53"/>
      <c r="B963" s="53"/>
      <c r="C963" s="54"/>
      <c r="D963" s="55"/>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53"/>
      <c r="B964" s="53"/>
      <c r="C964" s="54"/>
      <c r="D964" s="55"/>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53"/>
      <c r="B965" s="53"/>
      <c r="C965" s="54"/>
      <c r="D965" s="55"/>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53"/>
      <c r="B966" s="53"/>
      <c r="C966" s="54"/>
      <c r="D966" s="55"/>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53"/>
      <c r="B967" s="53"/>
      <c r="C967" s="54"/>
      <c r="D967" s="55"/>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53"/>
      <c r="B968" s="53"/>
      <c r="C968" s="54"/>
      <c r="D968" s="55"/>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53"/>
      <c r="B969" s="53"/>
      <c r="C969" s="54"/>
      <c r="D969" s="55"/>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53"/>
      <c r="B970" s="53"/>
      <c r="C970" s="54"/>
      <c r="D970" s="55"/>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53"/>
      <c r="B971" s="53"/>
      <c r="C971" s="54"/>
      <c r="D971" s="55"/>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53"/>
      <c r="B972" s="53"/>
      <c r="C972" s="54"/>
      <c r="D972" s="55"/>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53"/>
      <c r="B973" s="53"/>
      <c r="C973" s="54"/>
      <c r="D973" s="55"/>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53"/>
      <c r="B974" s="53"/>
      <c r="C974" s="54"/>
      <c r="D974" s="55"/>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53"/>
      <c r="B975" s="53"/>
      <c r="C975" s="54"/>
      <c r="D975" s="55"/>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53"/>
      <c r="B976" s="53"/>
      <c r="C976" s="54"/>
      <c r="D976" s="55"/>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53"/>
      <c r="B977" s="53"/>
      <c r="C977" s="54"/>
      <c r="D977" s="55"/>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53"/>
      <c r="B978" s="53"/>
      <c r="C978" s="54"/>
      <c r="D978" s="55"/>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53"/>
      <c r="B979" s="53"/>
      <c r="C979" s="54"/>
      <c r="D979" s="55"/>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53"/>
      <c r="B980" s="53"/>
      <c r="C980" s="54"/>
      <c r="D980" s="55"/>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53"/>
      <c r="B981" s="53"/>
      <c r="C981" s="54"/>
      <c r="D981" s="55"/>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53"/>
      <c r="B982" s="53"/>
      <c r="C982" s="54"/>
      <c r="D982" s="55"/>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53"/>
      <c r="B983" s="53"/>
      <c r="C983" s="54"/>
      <c r="D983" s="55"/>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53"/>
      <c r="B984" s="53"/>
      <c r="C984" s="54"/>
      <c r="D984" s="55"/>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53"/>
      <c r="B985" s="53"/>
      <c r="C985" s="54"/>
      <c r="D985" s="55"/>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53"/>
      <c r="B986" s="53"/>
      <c r="C986" s="54"/>
      <c r="D986" s="55"/>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53"/>
      <c r="B987" s="53"/>
      <c r="C987" s="54"/>
      <c r="D987" s="55"/>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53"/>
      <c r="B988" s="53"/>
      <c r="C988" s="54"/>
      <c r="D988" s="55"/>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53"/>
      <c r="B989" s="53"/>
      <c r="C989" s="54"/>
      <c r="D989" s="55"/>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53"/>
      <c r="B990" s="53"/>
      <c r="C990" s="54"/>
      <c r="D990" s="55"/>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53"/>
      <c r="B991" s="53"/>
      <c r="C991" s="54"/>
      <c r="D991" s="55"/>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53"/>
      <c r="B992" s="53"/>
      <c r="C992" s="54"/>
      <c r="D992" s="55"/>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53"/>
      <c r="B993" s="53"/>
      <c r="C993" s="54"/>
      <c r="D993" s="55"/>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53"/>
      <c r="B994" s="53"/>
      <c r="C994" s="54"/>
      <c r="D994" s="55"/>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53"/>
      <c r="B995" s="53"/>
      <c r="C995" s="54"/>
      <c r="D995" s="55"/>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53"/>
      <c r="B996" s="53"/>
      <c r="C996" s="54"/>
      <c r="D996" s="55"/>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53"/>
      <c r="B997" s="53"/>
      <c r="C997" s="54"/>
      <c r="D997" s="55"/>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53"/>
      <c r="B998" s="53"/>
      <c r="C998" s="54"/>
      <c r="D998" s="55"/>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53"/>
      <c r="B999" s="53"/>
      <c r="C999" s="54"/>
      <c r="D999" s="55"/>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53"/>
      <c r="B1000" s="53"/>
      <c r="C1000" s="54"/>
      <c r="D1000" s="55"/>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hyperlinks>
    <hyperlink r:id="rId1" ref="A2"/>
    <hyperlink r:id="rId2" ref="A3"/>
    <hyperlink r:id="rId3" ref="A4"/>
    <hyperlink r:id="rId4" ref="A5"/>
    <hyperlink r:id="rId5" ref="A6"/>
    <hyperlink r:id="rId6" ref="A7"/>
    <hyperlink r:id="rId7" location="44614755" ref="A8"/>
    <hyperlink r:id="rId8" ref="A9"/>
    <hyperlink r:id="rId9" ref="G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location="71716524" ref="A22"/>
    <hyperlink r:id="rId23" ref="A23"/>
    <hyperlink r:id="rId24" location="65405440" ref="A24"/>
    <hyperlink r:id="rId25" ref="A25"/>
    <hyperlink r:id="rId26" ref="A26"/>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B37"/>
    <hyperlink r:id="rId38" ref="A38"/>
    <hyperlink r:id="rId39" ref="A39"/>
    <hyperlink r:id="rId40" ref="A40"/>
    <hyperlink r:id="rId41" ref="A41"/>
    <hyperlink r:id="rId42" ref="A42"/>
    <hyperlink r:id="rId43" location="55857241" ref="A43"/>
    <hyperlink r:id="rId44" ref="A44"/>
    <hyperlink r:id="rId45" ref="C44"/>
    <hyperlink r:id="rId46" ref="A45"/>
    <hyperlink r:id="rId47" ref="A46"/>
    <hyperlink r:id="rId48" ref="A47"/>
    <hyperlink r:id="rId49" ref="A48"/>
    <hyperlink r:id="rId50" location="56606152" ref="A49"/>
    <hyperlink r:id="rId51" ref="A50"/>
    <hyperlink r:id="rId52" ref="A51"/>
    <hyperlink r:id="rId53" ref="A52"/>
    <hyperlink r:id="rId54" ref="A53"/>
    <hyperlink r:id="rId55" ref="A54"/>
    <hyperlink r:id="rId56" ref="A55"/>
    <hyperlink r:id="rId57" ref="A56"/>
    <hyperlink r:id="rId58" ref="A57"/>
    <hyperlink r:id="rId59" ref="A58"/>
    <hyperlink r:id="rId60" ref="A59"/>
    <hyperlink r:id="rId61" ref="A60"/>
    <hyperlink r:id="rId62" ref="A61"/>
    <hyperlink r:id="rId63" ref="A62"/>
    <hyperlink r:id="rId64" ref="A63"/>
    <hyperlink r:id="rId65" ref="A64"/>
    <hyperlink r:id="rId66" ref="A65"/>
    <hyperlink r:id="rId67" ref="A66"/>
    <hyperlink r:id="rId68" ref="A67"/>
    <hyperlink r:id="rId69" ref="A68"/>
    <hyperlink r:id="rId70" ref="A69"/>
    <hyperlink r:id="rId71" ref="A70"/>
    <hyperlink r:id="rId72" ref="A71"/>
    <hyperlink r:id="rId73" ref="A72"/>
    <hyperlink r:id="rId74" ref="A73"/>
    <hyperlink r:id="rId75" ref="A74"/>
    <hyperlink r:id="rId76" ref="A75"/>
    <hyperlink r:id="rId77" ref="A76"/>
    <hyperlink r:id="rId78" ref="A77"/>
    <hyperlink r:id="rId79" location="65372827" ref="A78"/>
    <hyperlink r:id="rId80" ref="A79"/>
    <hyperlink r:id="rId81" ref="A80"/>
    <hyperlink r:id="rId82" ref="A81"/>
    <hyperlink r:id="rId83" ref="A82"/>
    <hyperlink r:id="rId84" ref="A83"/>
    <hyperlink r:id="rId85" ref="A84"/>
    <hyperlink r:id="rId86" ref="A85"/>
    <hyperlink r:id="rId87" ref="A86"/>
    <hyperlink r:id="rId88" ref="H86"/>
    <hyperlink r:id="rId89" ref="A87"/>
    <hyperlink r:id="rId90" ref="A88"/>
    <hyperlink r:id="rId91" ref="A89"/>
    <hyperlink r:id="rId92" ref="A90"/>
    <hyperlink r:id="rId93" ref="A91"/>
    <hyperlink r:id="rId94" ref="A92"/>
    <hyperlink r:id="rId95" ref="A93"/>
    <hyperlink r:id="rId96" ref="A94"/>
    <hyperlink r:id="rId97" ref="A95"/>
    <hyperlink r:id="rId98" ref="A96"/>
    <hyperlink r:id="rId99" ref="A97"/>
    <hyperlink r:id="rId100" ref="A98"/>
    <hyperlink r:id="rId101" ref="A99"/>
    <hyperlink r:id="rId102" ref="A100"/>
    <hyperlink r:id="rId103" ref="A101"/>
  </hyperlinks>
  <drawing r:id="rId1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9.13"/>
    <col customWidth="1" min="3" max="3" width="2.63"/>
    <col customWidth="1" min="4" max="4" width="16.88"/>
    <col customWidth="1" min="6" max="6" width="2.88"/>
    <col customWidth="1" min="9" max="9" width="2.88"/>
    <col customWidth="1" min="12" max="12" width="2.88"/>
    <col customWidth="1" min="13" max="13" width="18.88"/>
    <col customWidth="1" min="15" max="15" width="2.88"/>
    <col customWidth="1" min="16" max="16" width="21.13"/>
    <col customWidth="1" min="18" max="19" width="3.25"/>
  </cols>
  <sheetData>
    <row r="1">
      <c r="A1" s="56" t="s">
        <v>6</v>
      </c>
      <c r="B1" s="56" t="s">
        <v>136</v>
      </c>
      <c r="C1" s="57"/>
      <c r="D1" s="58" t="s">
        <v>354</v>
      </c>
      <c r="E1" s="58" t="s">
        <v>136</v>
      </c>
      <c r="F1" s="28"/>
      <c r="G1" s="59" t="s">
        <v>3</v>
      </c>
      <c r="H1" s="59" t="s">
        <v>136</v>
      </c>
      <c r="I1" s="28"/>
      <c r="J1" s="60" t="s">
        <v>355</v>
      </c>
      <c r="K1" s="60" t="s">
        <v>136</v>
      </c>
      <c r="L1" s="28"/>
      <c r="M1" s="61" t="s">
        <v>356</v>
      </c>
      <c r="N1" s="61" t="s">
        <v>136</v>
      </c>
      <c r="O1" s="28"/>
      <c r="P1" s="62"/>
      <c r="Q1" s="63"/>
      <c r="R1" s="64"/>
    </row>
    <row r="2">
      <c r="A2" s="65" t="s">
        <v>80</v>
      </c>
      <c r="B2" s="66">
        <v>3.0</v>
      </c>
      <c r="C2" s="67"/>
      <c r="D2" s="68" t="s">
        <v>357</v>
      </c>
      <c r="E2" s="69">
        <v>1.0</v>
      </c>
      <c r="F2" s="57"/>
      <c r="G2" s="70" t="s">
        <v>358</v>
      </c>
      <c r="H2" s="70">
        <v>1.0</v>
      </c>
      <c r="I2" s="28"/>
      <c r="J2" s="71">
        <v>2022.0</v>
      </c>
      <c r="K2" s="71">
        <v>11.0</v>
      </c>
      <c r="L2" s="28"/>
      <c r="M2" s="72" t="s">
        <v>359</v>
      </c>
      <c r="N2" s="72">
        <v>0.0</v>
      </c>
      <c r="O2" s="28"/>
      <c r="P2" s="73"/>
      <c r="Q2" s="73"/>
      <c r="R2" s="64"/>
    </row>
    <row r="3">
      <c r="A3" s="66" t="s">
        <v>104</v>
      </c>
      <c r="B3" s="66">
        <v>1.0</v>
      </c>
      <c r="C3" s="67"/>
      <c r="D3" s="69" t="s">
        <v>360</v>
      </c>
      <c r="E3" s="69" t="s">
        <v>361</v>
      </c>
      <c r="F3" s="67"/>
      <c r="G3" s="70" t="s">
        <v>362</v>
      </c>
      <c r="H3" s="70">
        <v>0.0</v>
      </c>
      <c r="I3" s="28"/>
      <c r="J3" s="71">
        <v>2021.0</v>
      </c>
      <c r="K3" s="71">
        <v>15.0</v>
      </c>
      <c r="L3" s="28"/>
      <c r="M3" s="72" t="s">
        <v>363</v>
      </c>
      <c r="N3" s="72">
        <v>100.0</v>
      </c>
      <c r="O3" s="28"/>
      <c r="P3" s="73"/>
      <c r="Q3" s="73"/>
      <c r="R3" s="64"/>
    </row>
    <row r="4">
      <c r="A4" s="66" t="s">
        <v>71</v>
      </c>
      <c r="B4" s="66">
        <v>1.0</v>
      </c>
      <c r="C4" s="67"/>
      <c r="D4" s="69" t="s">
        <v>364</v>
      </c>
      <c r="E4" s="69">
        <v>1.0</v>
      </c>
      <c r="F4" s="67"/>
      <c r="G4" s="70" t="s">
        <v>365</v>
      </c>
      <c r="H4" s="70">
        <v>0.0</v>
      </c>
      <c r="I4" s="28"/>
      <c r="J4" s="71">
        <v>2020.0</v>
      </c>
      <c r="K4" s="71">
        <v>16.0</v>
      </c>
      <c r="L4" s="28"/>
      <c r="M4" s="28"/>
      <c r="N4" s="28"/>
      <c r="O4" s="28"/>
      <c r="P4" s="64"/>
      <c r="Q4" s="64"/>
      <c r="R4" s="64"/>
    </row>
    <row r="5">
      <c r="A5" s="66" t="s">
        <v>41</v>
      </c>
      <c r="B5" s="66">
        <v>5.0</v>
      </c>
      <c r="C5" s="67"/>
      <c r="D5" s="69" t="s">
        <v>366</v>
      </c>
      <c r="E5" s="69" t="s">
        <v>361</v>
      </c>
      <c r="F5" s="67"/>
      <c r="G5" s="70" t="s">
        <v>367</v>
      </c>
      <c r="H5" s="70">
        <v>1.0</v>
      </c>
      <c r="I5" s="28"/>
      <c r="J5" s="71">
        <v>2019.0</v>
      </c>
      <c r="K5" s="71">
        <v>23.0</v>
      </c>
      <c r="L5" s="28"/>
      <c r="M5" s="61" t="s">
        <v>368</v>
      </c>
      <c r="N5" s="61" t="s">
        <v>136</v>
      </c>
      <c r="O5" s="28"/>
      <c r="P5" s="62"/>
      <c r="Q5" s="63"/>
      <c r="R5" s="64"/>
    </row>
    <row r="6">
      <c r="A6" s="66" t="s">
        <v>74</v>
      </c>
      <c r="B6" s="66">
        <v>2.0</v>
      </c>
      <c r="C6" s="67"/>
      <c r="D6" s="69" t="s">
        <v>369</v>
      </c>
      <c r="E6" s="69">
        <v>1.0</v>
      </c>
      <c r="F6" s="67"/>
      <c r="G6" s="70" t="s">
        <v>370</v>
      </c>
      <c r="H6" s="70">
        <v>0.0</v>
      </c>
      <c r="I6" s="28"/>
      <c r="J6" s="71">
        <v>2018.0</v>
      </c>
      <c r="K6" s="71">
        <v>23.0</v>
      </c>
      <c r="L6" s="28"/>
      <c r="M6" s="72" t="s">
        <v>359</v>
      </c>
      <c r="N6" s="72">
        <v>18.0</v>
      </c>
      <c r="O6" s="28"/>
      <c r="P6" s="73"/>
      <c r="Q6" s="73"/>
      <c r="R6" s="64"/>
    </row>
    <row r="7">
      <c r="A7" s="66" t="s">
        <v>24</v>
      </c>
      <c r="B7" s="66">
        <v>3.0</v>
      </c>
      <c r="C7" s="67"/>
      <c r="D7" s="69" t="s">
        <v>371</v>
      </c>
      <c r="E7" s="69" t="s">
        <v>361</v>
      </c>
      <c r="F7" s="67"/>
      <c r="G7" s="70" t="s">
        <v>372</v>
      </c>
      <c r="H7" s="70">
        <v>0.0</v>
      </c>
      <c r="I7" s="28"/>
      <c r="J7" s="71">
        <v>2017.0</v>
      </c>
      <c r="K7" s="71">
        <v>12.0</v>
      </c>
      <c r="L7" s="28"/>
      <c r="M7" s="72" t="s">
        <v>363</v>
      </c>
      <c r="N7" s="72">
        <v>82.0</v>
      </c>
      <c r="O7" s="28"/>
      <c r="P7" s="73"/>
      <c r="Q7" s="73"/>
      <c r="R7" s="64"/>
    </row>
    <row r="8">
      <c r="A8" s="66" t="s">
        <v>29</v>
      </c>
      <c r="B8" s="66">
        <v>26.0</v>
      </c>
      <c r="C8" s="67"/>
      <c r="D8" s="69" t="s">
        <v>373</v>
      </c>
      <c r="E8" s="69">
        <v>1.0</v>
      </c>
      <c r="F8" s="67"/>
      <c r="G8" s="70" t="s">
        <v>374</v>
      </c>
      <c r="H8" s="70">
        <v>0.0</v>
      </c>
      <c r="I8" s="28"/>
      <c r="J8" s="28"/>
      <c r="K8" s="28"/>
      <c r="L8" s="28"/>
      <c r="M8" s="28"/>
      <c r="N8" s="28"/>
      <c r="O8" s="28"/>
      <c r="P8" s="64"/>
      <c r="Q8" s="64"/>
      <c r="R8" s="64"/>
    </row>
    <row r="9">
      <c r="A9" s="66" t="s">
        <v>12</v>
      </c>
      <c r="B9" s="66">
        <v>19.0</v>
      </c>
      <c r="C9" s="74"/>
      <c r="D9" s="68" t="s">
        <v>375</v>
      </c>
      <c r="E9" s="69" t="s">
        <v>361</v>
      </c>
      <c r="F9" s="67"/>
      <c r="G9" s="70" t="s">
        <v>376</v>
      </c>
      <c r="H9" s="70">
        <v>0.0</v>
      </c>
      <c r="I9" s="28"/>
      <c r="J9" s="29"/>
      <c r="K9" s="29"/>
      <c r="L9" s="28"/>
      <c r="M9" s="75" t="s">
        <v>10</v>
      </c>
      <c r="N9" s="76" t="s">
        <v>136</v>
      </c>
      <c r="O9" s="77"/>
    </row>
    <row r="10">
      <c r="A10" s="66" t="s">
        <v>64</v>
      </c>
      <c r="B10" s="66">
        <v>2.0</v>
      </c>
      <c r="C10" s="67"/>
      <c r="D10" s="69" t="s">
        <v>377</v>
      </c>
      <c r="E10" s="69">
        <v>1.0</v>
      </c>
      <c r="F10" s="67"/>
      <c r="G10" s="70" t="s">
        <v>378</v>
      </c>
      <c r="H10" s="70">
        <v>0.0</v>
      </c>
      <c r="I10" s="28"/>
      <c r="J10" s="29"/>
      <c r="K10" s="29"/>
      <c r="L10" s="28"/>
      <c r="M10" s="78" t="s">
        <v>359</v>
      </c>
      <c r="N10" s="78">
        <v>13.0</v>
      </c>
      <c r="O10" s="77"/>
    </row>
    <row r="11">
      <c r="A11" s="66" t="s">
        <v>16</v>
      </c>
      <c r="B11" s="66">
        <v>8.0</v>
      </c>
      <c r="C11" s="67"/>
      <c r="D11" s="69" t="s">
        <v>379</v>
      </c>
      <c r="E11" s="69" t="s">
        <v>361</v>
      </c>
      <c r="F11" s="67"/>
      <c r="G11" s="70" t="s">
        <v>380</v>
      </c>
      <c r="H11" s="70">
        <v>0.0</v>
      </c>
      <c r="I11" s="28"/>
      <c r="J11" s="29"/>
      <c r="K11" s="29"/>
      <c r="L11" s="28"/>
      <c r="M11" s="78" t="s">
        <v>363</v>
      </c>
      <c r="N11" s="78">
        <v>87.0</v>
      </c>
      <c r="O11" s="77"/>
    </row>
    <row r="12">
      <c r="A12" s="66" t="s">
        <v>47</v>
      </c>
      <c r="B12" s="66">
        <v>1.0</v>
      </c>
      <c r="C12" s="67"/>
      <c r="D12" s="69" t="s">
        <v>381</v>
      </c>
      <c r="E12" s="69">
        <v>2.0</v>
      </c>
      <c r="F12" s="67"/>
      <c r="G12" s="70" t="s">
        <v>382</v>
      </c>
      <c r="H12" s="70">
        <v>0.0</v>
      </c>
      <c r="I12" s="28"/>
      <c r="J12" s="29"/>
      <c r="K12" s="29"/>
      <c r="L12" s="28"/>
      <c r="M12" s="79"/>
      <c r="N12" s="79"/>
      <c r="O12" s="77"/>
    </row>
    <row r="13">
      <c r="A13" s="66" t="s">
        <v>20</v>
      </c>
      <c r="B13" s="66">
        <v>27.0</v>
      </c>
      <c r="C13" s="67"/>
      <c r="D13" s="69" t="s">
        <v>381</v>
      </c>
      <c r="E13" s="69">
        <v>1.0</v>
      </c>
      <c r="F13" s="67"/>
      <c r="G13" s="70" t="s">
        <v>383</v>
      </c>
      <c r="H13" s="70">
        <v>0.0</v>
      </c>
      <c r="I13" s="28"/>
      <c r="J13" s="29"/>
      <c r="K13" s="29"/>
      <c r="L13" s="28"/>
      <c r="M13" s="75" t="s">
        <v>9</v>
      </c>
      <c r="N13" s="76" t="s">
        <v>136</v>
      </c>
      <c r="O13" s="77"/>
    </row>
    <row r="14">
      <c r="A14" s="66" t="s">
        <v>32</v>
      </c>
      <c r="B14" s="66">
        <v>1.0</v>
      </c>
      <c r="C14" s="67"/>
      <c r="D14" s="69" t="s">
        <v>384</v>
      </c>
      <c r="E14" s="69">
        <v>1.0</v>
      </c>
      <c r="F14" s="67"/>
      <c r="G14" s="70" t="s">
        <v>385</v>
      </c>
      <c r="H14" s="70">
        <v>0.0</v>
      </c>
      <c r="I14" s="28"/>
      <c r="J14" s="29"/>
      <c r="K14" s="29"/>
      <c r="L14" s="28"/>
      <c r="M14" s="78" t="s">
        <v>359</v>
      </c>
      <c r="N14" s="78">
        <v>58.0</v>
      </c>
      <c r="O14" s="77"/>
    </row>
    <row r="15">
      <c r="A15" s="66" t="s">
        <v>27</v>
      </c>
      <c r="B15" s="66">
        <v>1.0</v>
      </c>
      <c r="C15" s="67"/>
      <c r="D15" s="69" t="s">
        <v>386</v>
      </c>
      <c r="E15" s="69">
        <v>1.0</v>
      </c>
      <c r="F15" s="67"/>
      <c r="G15" s="70" t="s">
        <v>387</v>
      </c>
      <c r="H15" s="70">
        <v>1.0</v>
      </c>
      <c r="I15" s="28"/>
      <c r="J15" s="29"/>
      <c r="K15" s="29"/>
      <c r="L15" s="28"/>
      <c r="M15" s="78" t="s">
        <v>363</v>
      </c>
      <c r="N15" s="78">
        <v>42.0</v>
      </c>
      <c r="O15" s="77"/>
    </row>
    <row r="16">
      <c r="A16" s="80"/>
      <c r="B16" s="80"/>
      <c r="C16" s="67"/>
      <c r="D16" s="69" t="s">
        <v>388</v>
      </c>
      <c r="E16" s="69" t="s">
        <v>361</v>
      </c>
      <c r="F16" s="67"/>
      <c r="G16" s="70" t="s">
        <v>389</v>
      </c>
      <c r="H16" s="70">
        <v>0.0</v>
      </c>
      <c r="I16" s="28"/>
      <c r="J16" s="29"/>
      <c r="K16" s="29"/>
      <c r="L16" s="28"/>
      <c r="M16" s="79"/>
      <c r="N16" s="79"/>
      <c r="O16" s="77"/>
    </row>
    <row r="17">
      <c r="A17" s="62"/>
      <c r="B17" s="62"/>
      <c r="C17" s="28"/>
      <c r="D17" s="69" t="s">
        <v>390</v>
      </c>
      <c r="E17" s="69">
        <v>3.0</v>
      </c>
      <c r="F17" s="67"/>
      <c r="G17" s="70" t="s">
        <v>391</v>
      </c>
      <c r="H17" s="70">
        <v>3.0</v>
      </c>
      <c r="I17" s="28"/>
      <c r="J17" s="29"/>
      <c r="K17" s="29"/>
      <c r="L17" s="29"/>
      <c r="M17" s="29"/>
      <c r="N17" s="29"/>
      <c r="O17" s="29"/>
    </row>
    <row r="18">
      <c r="A18" s="81"/>
      <c r="B18" s="82"/>
      <c r="C18" s="57"/>
      <c r="D18" s="69" t="s">
        <v>392</v>
      </c>
      <c r="E18" s="69">
        <v>1.0</v>
      </c>
      <c r="F18" s="67"/>
      <c r="G18" s="70" t="s">
        <v>393</v>
      </c>
      <c r="H18" s="70">
        <v>6.0</v>
      </c>
      <c r="I18" s="28"/>
      <c r="J18" s="29"/>
      <c r="K18" s="29"/>
      <c r="L18" s="29"/>
      <c r="M18" s="29"/>
      <c r="N18" s="29"/>
      <c r="O18" s="29"/>
    </row>
    <row r="19">
      <c r="A19" s="82"/>
      <c r="B19" s="82"/>
      <c r="C19" s="67"/>
      <c r="D19" s="69" t="s">
        <v>394</v>
      </c>
      <c r="E19" s="69">
        <v>1.0</v>
      </c>
      <c r="F19" s="67"/>
      <c r="G19" s="70" t="s">
        <v>395</v>
      </c>
      <c r="H19" s="70">
        <v>88.0</v>
      </c>
      <c r="I19" s="28"/>
      <c r="J19" s="29"/>
      <c r="K19" s="29"/>
      <c r="L19" s="29"/>
      <c r="M19" s="29"/>
      <c r="N19" s="29"/>
      <c r="O19" s="29"/>
    </row>
    <row r="20">
      <c r="A20" s="82"/>
      <c r="B20" s="82"/>
      <c r="C20" s="67"/>
      <c r="D20" s="69" t="s">
        <v>396</v>
      </c>
      <c r="E20" s="69">
        <v>7.0</v>
      </c>
      <c r="F20" s="67"/>
      <c r="G20" s="79"/>
      <c r="H20" s="79" t="s">
        <v>397</v>
      </c>
      <c r="I20" s="28"/>
      <c r="J20" s="29"/>
      <c r="K20" s="29"/>
      <c r="L20" s="29"/>
      <c r="M20" s="29"/>
      <c r="N20" s="29"/>
      <c r="O20" s="29"/>
    </row>
    <row r="21">
      <c r="A21" s="82"/>
      <c r="B21" s="82"/>
      <c r="C21" s="67"/>
      <c r="D21" s="69" t="s">
        <v>398</v>
      </c>
      <c r="E21" s="69">
        <v>16.0</v>
      </c>
      <c r="F21" s="28"/>
      <c r="G21" s="29"/>
      <c r="H21" s="29"/>
      <c r="I21" s="29"/>
      <c r="J21" s="29"/>
      <c r="K21" s="29"/>
      <c r="L21" s="29"/>
      <c r="M21" s="29"/>
      <c r="N21" s="29"/>
      <c r="O21" s="29"/>
    </row>
    <row r="22">
      <c r="A22" s="82"/>
      <c r="B22" s="82"/>
      <c r="C22" s="67"/>
      <c r="D22" s="69" t="s">
        <v>399</v>
      </c>
      <c r="E22" s="69">
        <v>61.0</v>
      </c>
      <c r="F22" s="28"/>
      <c r="G22" s="29"/>
      <c r="H22" s="29"/>
      <c r="I22" s="29"/>
      <c r="J22" s="29"/>
      <c r="K22" s="29"/>
      <c r="L22" s="29"/>
      <c r="M22" s="29"/>
      <c r="N22" s="29"/>
      <c r="O22" s="29"/>
    </row>
    <row r="23">
      <c r="A23" s="82"/>
      <c r="B23" s="82"/>
      <c r="C23" s="67"/>
      <c r="D23" s="83" t="s">
        <v>400</v>
      </c>
      <c r="E23" s="83">
        <v>1.0</v>
      </c>
      <c r="F23" s="28"/>
      <c r="G23" s="29"/>
      <c r="H23" s="29"/>
      <c r="I23" s="29"/>
      <c r="J23" s="29"/>
      <c r="K23" s="29"/>
      <c r="L23" s="29"/>
      <c r="M23" s="29"/>
      <c r="N23" s="29"/>
      <c r="O23" s="29"/>
    </row>
    <row r="24">
      <c r="A24" s="82"/>
      <c r="B24" s="82"/>
      <c r="C24" s="84"/>
      <c r="D24" s="85"/>
      <c r="E24" s="85"/>
      <c r="F24" s="85"/>
      <c r="G24" s="29"/>
      <c r="H24" s="29"/>
      <c r="I24" s="29"/>
      <c r="J24" s="29"/>
      <c r="K24" s="29"/>
      <c r="L24" s="29"/>
      <c r="M24" s="29"/>
      <c r="N24" s="29"/>
      <c r="O24" s="29"/>
    </row>
    <row r="25">
      <c r="A25" s="81"/>
      <c r="B25" s="82"/>
      <c r="C25" s="84"/>
      <c r="D25" s="85"/>
      <c r="E25" s="85"/>
      <c r="F25" s="85"/>
      <c r="G25" s="29"/>
      <c r="H25" s="29"/>
      <c r="I25" s="29"/>
      <c r="L25" s="29"/>
      <c r="M25" s="29"/>
      <c r="N25" s="29"/>
      <c r="O25" s="29"/>
    </row>
    <row r="26">
      <c r="A26" s="82"/>
      <c r="B26" s="82"/>
      <c r="C26" s="84"/>
      <c r="D26" s="85"/>
      <c r="E26" s="85"/>
      <c r="F26" s="85"/>
      <c r="G26" s="29"/>
      <c r="H26" s="29"/>
      <c r="I26" s="29"/>
      <c r="J26" s="29"/>
      <c r="K26" s="29"/>
      <c r="L26" s="29"/>
      <c r="M26" s="29"/>
      <c r="N26" s="29"/>
      <c r="O26" s="29"/>
    </row>
    <row r="27">
      <c r="A27" s="82"/>
      <c r="B27" s="82"/>
      <c r="C27" s="84"/>
      <c r="D27" s="85"/>
      <c r="E27" s="85"/>
      <c r="F27" s="85"/>
      <c r="G27" s="29"/>
      <c r="H27" s="29"/>
      <c r="I27" s="29"/>
      <c r="J27" s="29"/>
      <c r="K27" s="29"/>
      <c r="L27" s="29"/>
      <c r="M27" s="29"/>
      <c r="N27" s="29"/>
      <c r="O27" s="29"/>
    </row>
    <row r="28">
      <c r="A28" s="82"/>
      <c r="B28" s="82"/>
      <c r="C28" s="84"/>
      <c r="D28" s="85"/>
      <c r="E28" s="85"/>
      <c r="F28" s="85"/>
      <c r="G28" s="29"/>
      <c r="H28" s="29"/>
      <c r="I28" s="29"/>
      <c r="J28" s="29"/>
      <c r="K28" s="29"/>
      <c r="L28" s="29"/>
      <c r="M28" s="29"/>
      <c r="N28" s="29"/>
      <c r="O28" s="29"/>
    </row>
    <row r="29">
      <c r="A29" s="82"/>
      <c r="B29" s="82"/>
      <c r="C29" s="84"/>
      <c r="D29" s="85"/>
      <c r="E29" s="85"/>
      <c r="F29" s="85"/>
      <c r="G29" s="29"/>
      <c r="H29" s="29"/>
      <c r="I29" s="29"/>
      <c r="J29" s="29"/>
      <c r="K29" s="29"/>
      <c r="L29" s="29"/>
      <c r="M29" s="29"/>
      <c r="N29" s="29"/>
      <c r="O29" s="29"/>
    </row>
    <row r="30">
      <c r="A30" s="82"/>
      <c r="B30" s="82"/>
      <c r="C30" s="84"/>
      <c r="D30" s="85"/>
      <c r="E30" s="85"/>
      <c r="F30" s="85"/>
      <c r="G30" s="29"/>
      <c r="H30" s="29"/>
      <c r="I30" s="29"/>
      <c r="J30" s="29"/>
      <c r="K30" s="29"/>
      <c r="L30" s="29"/>
      <c r="M30" s="29"/>
      <c r="N30" s="29"/>
      <c r="O30" s="29"/>
    </row>
    <row r="31">
      <c r="A31" s="82"/>
      <c r="B31" s="82"/>
      <c r="C31" s="84"/>
      <c r="D31" s="85"/>
      <c r="E31" s="85"/>
      <c r="F31" s="85"/>
      <c r="G31" s="29"/>
      <c r="H31" s="29"/>
      <c r="I31" s="29"/>
      <c r="J31" s="29"/>
      <c r="K31" s="29"/>
      <c r="L31" s="29"/>
      <c r="M31" s="29"/>
      <c r="N31" s="29"/>
      <c r="O31" s="29"/>
    </row>
    <row r="32">
      <c r="A32" s="82"/>
      <c r="B32" s="82"/>
      <c r="C32" s="84"/>
      <c r="D32" s="85"/>
      <c r="E32" s="85"/>
      <c r="F32" s="85"/>
      <c r="G32" s="29"/>
      <c r="H32" s="29"/>
      <c r="I32" s="29"/>
      <c r="J32" s="29"/>
      <c r="K32" s="29"/>
      <c r="L32" s="29"/>
      <c r="M32" s="29"/>
      <c r="N32" s="29"/>
      <c r="O32" s="29"/>
    </row>
    <row r="33">
      <c r="A33" s="82"/>
      <c r="B33" s="82"/>
      <c r="C33" s="84"/>
      <c r="D33" s="85"/>
      <c r="E33" s="85"/>
      <c r="F33" s="85"/>
      <c r="G33" s="29"/>
      <c r="H33" s="29"/>
      <c r="I33" s="29"/>
      <c r="J33" s="29"/>
      <c r="K33" s="29"/>
      <c r="L33" s="29"/>
      <c r="M33" s="29"/>
      <c r="N33" s="29"/>
      <c r="O33" s="29"/>
    </row>
    <row r="34">
      <c r="A34" s="82"/>
      <c r="B34" s="82"/>
      <c r="C34" s="84"/>
      <c r="D34" s="85"/>
      <c r="E34" s="85"/>
      <c r="F34" s="85"/>
      <c r="G34" s="29"/>
      <c r="H34" s="29"/>
      <c r="I34" s="29"/>
      <c r="J34" s="29"/>
      <c r="K34" s="29"/>
      <c r="L34" s="29"/>
      <c r="M34" s="29"/>
      <c r="N34" s="29"/>
      <c r="O34" s="29"/>
    </row>
    <row r="35">
      <c r="A35" s="82"/>
      <c r="B35" s="82"/>
      <c r="C35" s="84"/>
      <c r="D35" s="85"/>
      <c r="E35" s="85"/>
      <c r="F35" s="85"/>
      <c r="G35" s="29"/>
      <c r="H35" s="29"/>
      <c r="I35" s="29"/>
      <c r="J35" s="29"/>
      <c r="K35" s="29"/>
      <c r="L35" s="29"/>
      <c r="M35" s="29"/>
      <c r="N35" s="29"/>
      <c r="O35" s="29"/>
    </row>
    <row r="36">
      <c r="A36" s="82"/>
      <c r="B36" s="82"/>
      <c r="C36" s="84"/>
      <c r="D36" s="85"/>
      <c r="E36" s="85"/>
      <c r="F36" s="85"/>
      <c r="G36" s="29"/>
      <c r="H36" s="29"/>
      <c r="I36" s="29"/>
      <c r="J36" s="29"/>
      <c r="K36" s="29"/>
      <c r="L36" s="29"/>
      <c r="M36" s="29"/>
      <c r="N36" s="29"/>
      <c r="O36" s="29"/>
    </row>
    <row r="37">
      <c r="A37" s="82"/>
      <c r="B37" s="82"/>
      <c r="C37" s="85"/>
      <c r="D37" s="85"/>
      <c r="E37" s="85"/>
      <c r="F37" s="85"/>
      <c r="G37" s="29"/>
      <c r="H37" s="29"/>
      <c r="I37" s="29"/>
      <c r="J37" s="29"/>
      <c r="K37" s="29"/>
      <c r="L37" s="29"/>
      <c r="M37" s="29"/>
      <c r="N37" s="29"/>
      <c r="O37" s="29"/>
    </row>
    <row r="38">
      <c r="A38" s="82"/>
      <c r="B38" s="82"/>
      <c r="C38" s="85"/>
      <c r="D38" s="85"/>
      <c r="E38" s="85"/>
      <c r="F38" s="85"/>
      <c r="G38" s="29"/>
      <c r="H38" s="29"/>
      <c r="I38" s="29"/>
      <c r="J38" s="29"/>
      <c r="K38" s="29"/>
      <c r="L38" s="29"/>
      <c r="M38" s="29"/>
      <c r="N38" s="29"/>
      <c r="O38" s="29"/>
    </row>
    <row r="39">
      <c r="A39" s="86"/>
      <c r="B39" s="86"/>
      <c r="C39" s="85"/>
      <c r="D39" s="86"/>
      <c r="E39" s="86"/>
      <c r="F39" s="85"/>
      <c r="G39" s="29"/>
      <c r="H39" s="29"/>
      <c r="I39" s="29"/>
      <c r="J39" s="29"/>
      <c r="K39" s="29"/>
      <c r="L39" s="29"/>
      <c r="M39" s="29"/>
      <c r="N39" s="29"/>
      <c r="O39" s="29"/>
    </row>
    <row r="40">
      <c r="A40" s="62"/>
      <c r="B40" s="62"/>
      <c r="C40" s="85"/>
      <c r="D40" s="29"/>
      <c r="E40" s="29"/>
      <c r="F40" s="29"/>
      <c r="G40" s="29"/>
      <c r="H40" s="29"/>
      <c r="I40" s="29"/>
      <c r="J40" s="29"/>
      <c r="K40" s="29"/>
      <c r="L40" s="29"/>
      <c r="M40" s="29"/>
      <c r="N40" s="29"/>
      <c r="O40" s="29"/>
    </row>
    <row r="41">
      <c r="A41" s="87"/>
      <c r="B41" s="87"/>
      <c r="C41" s="85"/>
      <c r="D41" s="29"/>
      <c r="E41" s="29"/>
      <c r="F41" s="29"/>
      <c r="G41" s="29"/>
      <c r="H41" s="29"/>
      <c r="I41" s="29"/>
      <c r="J41" s="29"/>
      <c r="K41" s="29"/>
      <c r="L41" s="29"/>
      <c r="M41" s="29"/>
      <c r="N41" s="29"/>
      <c r="O41" s="29"/>
    </row>
    <row r="42">
      <c r="A42" s="87"/>
      <c r="B42" s="87"/>
      <c r="C42" s="85"/>
      <c r="D42" s="29"/>
      <c r="E42" s="29"/>
      <c r="F42" s="29"/>
      <c r="G42" s="29"/>
      <c r="H42" s="29"/>
      <c r="I42" s="29"/>
      <c r="J42" s="29"/>
      <c r="K42" s="29"/>
      <c r="L42" s="29"/>
      <c r="M42" s="29"/>
      <c r="N42" s="29"/>
      <c r="O42" s="29"/>
    </row>
    <row r="43">
      <c r="A43" s="87"/>
      <c r="B43" s="87"/>
      <c r="C43" s="85"/>
      <c r="D43" s="29"/>
      <c r="E43" s="29"/>
      <c r="F43" s="29"/>
      <c r="G43" s="29"/>
      <c r="H43" s="29"/>
      <c r="I43" s="29"/>
      <c r="J43" s="29"/>
      <c r="K43" s="29"/>
      <c r="L43" s="29"/>
      <c r="M43" s="29"/>
      <c r="N43" s="29"/>
      <c r="O43" s="29"/>
    </row>
    <row r="44">
      <c r="A44" s="87"/>
      <c r="B44" s="87"/>
      <c r="C44" s="85"/>
      <c r="D44" s="29"/>
      <c r="E44" s="29"/>
      <c r="F44" s="29"/>
      <c r="G44" s="29"/>
      <c r="H44" s="29"/>
      <c r="I44" s="29"/>
      <c r="J44" s="29"/>
      <c r="K44" s="29"/>
      <c r="L44" s="29"/>
      <c r="M44" s="29"/>
      <c r="N44" s="29"/>
      <c r="O44" s="29"/>
    </row>
    <row r="45">
      <c r="A45" s="87"/>
      <c r="B45" s="87"/>
      <c r="C45" s="85"/>
      <c r="D45" s="29"/>
      <c r="E45" s="29"/>
      <c r="F45" s="29"/>
      <c r="G45" s="29"/>
      <c r="H45" s="29"/>
      <c r="I45" s="29"/>
      <c r="J45" s="29"/>
      <c r="K45" s="29"/>
      <c r="L45" s="29"/>
      <c r="M45" s="29"/>
      <c r="N45" s="29"/>
      <c r="O45" s="29"/>
    </row>
    <row r="46">
      <c r="A46" s="87"/>
      <c r="B46" s="87"/>
      <c r="C46" s="85"/>
      <c r="D46" s="29"/>
      <c r="E46" s="29"/>
      <c r="F46" s="29"/>
      <c r="G46" s="29"/>
      <c r="H46" s="29"/>
      <c r="I46" s="29"/>
      <c r="J46" s="29"/>
      <c r="K46" s="29"/>
      <c r="L46" s="29"/>
      <c r="M46" s="29"/>
      <c r="N46" s="29"/>
      <c r="O46" s="29"/>
    </row>
    <row r="47">
      <c r="A47" s="87"/>
      <c r="B47" s="87"/>
      <c r="C47" s="85"/>
      <c r="D47" s="29"/>
      <c r="E47" s="29"/>
      <c r="F47" s="29"/>
      <c r="G47" s="29"/>
      <c r="H47" s="29"/>
      <c r="I47" s="29"/>
      <c r="J47" s="29"/>
      <c r="K47" s="29"/>
      <c r="L47" s="29"/>
      <c r="M47" s="29"/>
      <c r="N47" s="29"/>
      <c r="O47" s="29"/>
    </row>
    <row r="48">
      <c r="A48" s="87"/>
      <c r="B48" s="87"/>
      <c r="C48" s="85"/>
      <c r="D48" s="29"/>
      <c r="E48" s="29"/>
      <c r="F48" s="29"/>
      <c r="G48" s="29"/>
      <c r="H48" s="29"/>
      <c r="I48" s="29"/>
      <c r="J48" s="29"/>
      <c r="K48" s="29"/>
      <c r="L48" s="29"/>
      <c r="M48" s="29"/>
      <c r="N48" s="29"/>
      <c r="O48" s="29"/>
    </row>
    <row r="49">
      <c r="A49" s="87"/>
      <c r="B49" s="87"/>
      <c r="C49" s="85"/>
      <c r="D49" s="29"/>
      <c r="E49" s="29"/>
      <c r="F49" s="29"/>
      <c r="G49" s="29"/>
      <c r="H49" s="29"/>
      <c r="I49" s="29"/>
      <c r="J49" s="29"/>
      <c r="K49" s="29"/>
      <c r="L49" s="29"/>
      <c r="M49" s="29"/>
      <c r="N49" s="29"/>
      <c r="O49" s="29"/>
    </row>
    <row r="50">
      <c r="A50" s="87"/>
      <c r="B50" s="87"/>
      <c r="C50" s="85"/>
      <c r="D50" s="29"/>
      <c r="E50" s="29"/>
      <c r="F50" s="29"/>
      <c r="G50" s="29"/>
      <c r="H50" s="29"/>
      <c r="I50" s="29"/>
      <c r="J50" s="29"/>
      <c r="K50" s="29"/>
      <c r="L50" s="29"/>
      <c r="M50" s="29"/>
      <c r="N50" s="29"/>
      <c r="O50" s="29"/>
    </row>
    <row r="51">
      <c r="A51" s="87"/>
      <c r="B51" s="87"/>
      <c r="C51" s="85"/>
      <c r="D51" s="29"/>
      <c r="E51" s="29"/>
      <c r="F51" s="29"/>
      <c r="G51" s="29"/>
      <c r="H51" s="29"/>
      <c r="I51" s="29"/>
      <c r="J51" s="29"/>
      <c r="K51" s="29"/>
      <c r="L51" s="29"/>
      <c r="M51" s="29"/>
      <c r="N51" s="29"/>
      <c r="O51" s="29"/>
    </row>
    <row r="52">
      <c r="A52" s="87"/>
      <c r="B52" s="87"/>
      <c r="C52" s="85"/>
      <c r="D52" s="29"/>
      <c r="E52" s="29"/>
      <c r="F52" s="29"/>
      <c r="G52" s="29"/>
      <c r="H52" s="29"/>
      <c r="I52" s="29"/>
      <c r="J52" s="29"/>
      <c r="K52" s="29"/>
      <c r="L52" s="29"/>
      <c r="M52" s="29"/>
      <c r="N52" s="29"/>
      <c r="O52" s="29"/>
    </row>
    <row r="53">
      <c r="A53" s="87"/>
      <c r="B53" s="87"/>
      <c r="C53" s="85"/>
      <c r="D53" s="29"/>
      <c r="E53" s="29"/>
      <c r="F53" s="29"/>
      <c r="G53" s="29"/>
      <c r="H53" s="29"/>
      <c r="I53" s="29"/>
      <c r="J53" s="29"/>
      <c r="K53" s="29"/>
      <c r="L53" s="29"/>
      <c r="M53" s="29"/>
      <c r="N53" s="29"/>
      <c r="O53" s="29"/>
    </row>
    <row r="54">
      <c r="A54" s="87"/>
      <c r="B54" s="87"/>
      <c r="C54" s="85"/>
      <c r="D54" s="29"/>
      <c r="E54" s="29"/>
      <c r="F54" s="29"/>
      <c r="G54" s="29"/>
      <c r="H54" s="29"/>
      <c r="I54" s="29"/>
      <c r="J54" s="29"/>
      <c r="K54" s="29"/>
      <c r="L54" s="29"/>
      <c r="M54" s="29"/>
      <c r="N54" s="29"/>
      <c r="O54" s="29"/>
    </row>
    <row r="55">
      <c r="A55" s="87"/>
      <c r="B55" s="87"/>
      <c r="C55" s="85"/>
      <c r="D55" s="29"/>
      <c r="E55" s="29"/>
      <c r="F55" s="29"/>
      <c r="G55" s="29"/>
      <c r="H55" s="29"/>
      <c r="I55" s="29"/>
      <c r="J55" s="29"/>
      <c r="K55" s="29"/>
      <c r="L55" s="29"/>
      <c r="M55" s="29"/>
      <c r="N55" s="29"/>
      <c r="O55" s="29"/>
    </row>
    <row r="56">
      <c r="A56" s="87"/>
      <c r="B56" s="87"/>
      <c r="C56" s="85"/>
      <c r="D56" s="29"/>
      <c r="E56" s="29"/>
      <c r="F56" s="29"/>
      <c r="G56" s="29"/>
      <c r="H56" s="29"/>
      <c r="I56" s="29"/>
      <c r="J56" s="29"/>
      <c r="K56" s="29"/>
      <c r="L56" s="29"/>
      <c r="M56" s="29"/>
      <c r="N56" s="29"/>
      <c r="O56" s="29"/>
    </row>
    <row r="57">
      <c r="A57" s="87"/>
      <c r="B57" s="87"/>
      <c r="C57" s="85"/>
      <c r="D57" s="29"/>
      <c r="E57" s="29"/>
      <c r="F57" s="29"/>
      <c r="G57" s="29"/>
      <c r="H57" s="29"/>
      <c r="I57" s="29"/>
      <c r="J57" s="29"/>
      <c r="K57" s="29"/>
      <c r="L57" s="29"/>
      <c r="M57" s="29"/>
      <c r="N57" s="29"/>
      <c r="O57" s="29"/>
    </row>
    <row r="58">
      <c r="A58" s="87"/>
      <c r="B58" s="87"/>
      <c r="C58" s="85"/>
      <c r="D58" s="29"/>
      <c r="E58" s="29"/>
      <c r="F58" s="29"/>
      <c r="G58" s="29"/>
      <c r="H58" s="29"/>
      <c r="I58" s="29"/>
      <c r="J58" s="29"/>
      <c r="K58" s="29"/>
      <c r="L58" s="29"/>
      <c r="M58" s="29"/>
      <c r="N58" s="29"/>
      <c r="O58" s="29"/>
    </row>
    <row r="59">
      <c r="A59" s="64"/>
      <c r="B59" s="64"/>
      <c r="C59" s="85"/>
      <c r="D59" s="29"/>
      <c r="E59" s="29"/>
      <c r="F59" s="29"/>
      <c r="G59" s="29"/>
      <c r="H59" s="29"/>
      <c r="I59" s="29"/>
      <c r="J59" s="29"/>
      <c r="K59" s="29"/>
      <c r="L59" s="29"/>
      <c r="M59" s="29"/>
      <c r="N59" s="29"/>
      <c r="O59" s="29"/>
    </row>
    <row r="60">
      <c r="A60" s="62"/>
      <c r="B60" s="62"/>
      <c r="C60" s="85"/>
      <c r="D60" s="29"/>
      <c r="E60" s="29"/>
      <c r="F60" s="29"/>
      <c r="G60" s="29"/>
      <c r="H60" s="29"/>
      <c r="I60" s="29"/>
      <c r="J60" s="29"/>
      <c r="K60" s="29"/>
      <c r="L60" s="29"/>
      <c r="M60" s="29"/>
      <c r="N60" s="29"/>
      <c r="O60" s="29"/>
    </row>
    <row r="61">
      <c r="A61" s="87"/>
      <c r="B61" s="87"/>
      <c r="C61" s="85"/>
      <c r="D61" s="29"/>
      <c r="E61" s="29"/>
      <c r="F61" s="29"/>
      <c r="G61" s="29"/>
      <c r="H61" s="29"/>
      <c r="I61" s="29"/>
      <c r="J61" s="29"/>
      <c r="K61" s="29"/>
      <c r="L61" s="29"/>
      <c r="M61" s="29"/>
      <c r="N61" s="29"/>
      <c r="O61" s="29"/>
    </row>
    <row r="62">
      <c r="A62" s="87"/>
      <c r="B62" s="87"/>
      <c r="C62" s="85"/>
      <c r="D62" s="29"/>
      <c r="E62" s="29"/>
      <c r="F62" s="29"/>
      <c r="G62" s="29"/>
      <c r="H62" s="29"/>
      <c r="I62" s="29"/>
      <c r="J62" s="29"/>
      <c r="K62" s="29"/>
      <c r="L62" s="29"/>
      <c r="M62" s="29"/>
      <c r="N62" s="29"/>
      <c r="O62" s="29"/>
    </row>
    <row r="63">
      <c r="A63" s="87"/>
      <c r="B63" s="87"/>
      <c r="C63" s="85"/>
      <c r="D63" s="29"/>
      <c r="E63" s="29"/>
      <c r="F63" s="29"/>
      <c r="G63" s="29"/>
      <c r="H63" s="29"/>
      <c r="I63" s="29"/>
      <c r="J63" s="29"/>
      <c r="K63" s="29"/>
      <c r="L63" s="29"/>
      <c r="M63" s="29"/>
      <c r="N63" s="29"/>
      <c r="O63" s="29"/>
    </row>
    <row r="64">
      <c r="A64" s="87"/>
      <c r="B64" s="87"/>
      <c r="C64" s="85"/>
      <c r="D64" s="29"/>
      <c r="E64" s="29"/>
      <c r="F64" s="29"/>
      <c r="G64" s="29"/>
      <c r="H64" s="29"/>
      <c r="I64" s="29"/>
      <c r="J64" s="29"/>
      <c r="K64" s="29"/>
      <c r="L64" s="29"/>
      <c r="M64" s="29"/>
      <c r="N64" s="29"/>
      <c r="O64" s="29"/>
    </row>
    <row r="65">
      <c r="A65" s="87"/>
      <c r="B65" s="87"/>
      <c r="C65" s="85"/>
      <c r="D65" s="29"/>
      <c r="E65" s="29"/>
      <c r="F65" s="29"/>
      <c r="G65" s="29"/>
      <c r="H65" s="29"/>
      <c r="I65" s="29"/>
      <c r="J65" s="29"/>
      <c r="K65" s="29"/>
      <c r="L65" s="29"/>
      <c r="M65" s="29"/>
      <c r="N65" s="29"/>
      <c r="O65" s="29"/>
    </row>
    <row r="66">
      <c r="A66" s="87"/>
      <c r="B66" s="87"/>
      <c r="C66" s="85"/>
      <c r="D66" s="29"/>
      <c r="E66" s="29"/>
      <c r="F66" s="29"/>
      <c r="G66" s="29"/>
      <c r="H66" s="29"/>
      <c r="I66" s="29"/>
      <c r="J66" s="29"/>
      <c r="K66" s="29"/>
      <c r="L66" s="29"/>
      <c r="M66" s="29"/>
      <c r="N66" s="29"/>
      <c r="O66" s="29"/>
    </row>
    <row r="67">
      <c r="A67" s="85"/>
      <c r="B67" s="85"/>
      <c r="C67" s="85"/>
      <c r="D67" s="29"/>
      <c r="E67" s="29"/>
      <c r="F67" s="29"/>
      <c r="G67" s="29"/>
      <c r="H67" s="29"/>
      <c r="I67" s="29"/>
      <c r="J67" s="29"/>
      <c r="K67" s="29"/>
      <c r="L67" s="29"/>
      <c r="M67" s="29"/>
      <c r="N67" s="29"/>
      <c r="O67" s="29"/>
    </row>
    <row r="68">
      <c r="A68" s="62"/>
      <c r="B68" s="62"/>
      <c r="C68" s="85"/>
      <c r="D68" s="29"/>
      <c r="E68" s="29"/>
      <c r="F68" s="29"/>
      <c r="G68" s="29"/>
      <c r="H68" s="29"/>
      <c r="I68" s="29"/>
      <c r="J68" s="29"/>
      <c r="K68" s="29"/>
      <c r="L68" s="29"/>
      <c r="M68" s="29"/>
      <c r="N68" s="29"/>
      <c r="O68" s="29"/>
    </row>
    <row r="69">
      <c r="A69" s="87"/>
      <c r="B69" s="87"/>
      <c r="C69" s="85"/>
      <c r="D69" s="29"/>
      <c r="E69" s="29"/>
      <c r="F69" s="29"/>
      <c r="G69" s="29"/>
      <c r="H69" s="29"/>
      <c r="I69" s="29"/>
      <c r="J69" s="29"/>
      <c r="K69" s="29"/>
      <c r="L69" s="29"/>
      <c r="M69" s="29"/>
      <c r="N69" s="29"/>
      <c r="O69" s="29"/>
    </row>
    <row r="70">
      <c r="A70" s="87"/>
      <c r="B70" s="87"/>
      <c r="C70" s="85"/>
      <c r="D70" s="29"/>
      <c r="E70" s="29"/>
      <c r="F70" s="29"/>
      <c r="G70" s="29"/>
      <c r="H70" s="29"/>
      <c r="I70" s="29"/>
      <c r="J70" s="29"/>
      <c r="K70" s="29"/>
      <c r="L70" s="29"/>
      <c r="M70" s="29"/>
      <c r="N70" s="29"/>
      <c r="O70" s="29"/>
    </row>
    <row r="71">
      <c r="A71" s="85"/>
      <c r="B71" s="85"/>
      <c r="C71" s="85"/>
      <c r="D71" s="29"/>
      <c r="E71" s="29"/>
      <c r="F71" s="29"/>
      <c r="G71" s="29"/>
      <c r="H71" s="29"/>
      <c r="I71" s="29"/>
      <c r="J71" s="29"/>
      <c r="K71" s="29"/>
      <c r="L71" s="29"/>
      <c r="M71" s="29"/>
      <c r="N71" s="29"/>
      <c r="O71" s="29"/>
    </row>
    <row r="72">
      <c r="A72" s="62"/>
      <c r="B72" s="62"/>
      <c r="C72" s="85"/>
      <c r="D72" s="29"/>
      <c r="E72" s="29"/>
      <c r="F72" s="29"/>
      <c r="G72" s="29"/>
      <c r="H72" s="29"/>
      <c r="I72" s="29"/>
      <c r="J72" s="29"/>
      <c r="K72" s="29"/>
      <c r="L72" s="29"/>
      <c r="M72" s="29"/>
      <c r="N72" s="29"/>
      <c r="O72" s="29"/>
    </row>
    <row r="73">
      <c r="A73" s="87"/>
      <c r="B73" s="87"/>
      <c r="C73" s="85"/>
      <c r="D73" s="29"/>
      <c r="E73" s="29"/>
      <c r="F73" s="29"/>
      <c r="G73" s="29"/>
      <c r="H73" s="29"/>
      <c r="I73" s="29"/>
      <c r="J73" s="29"/>
      <c r="K73" s="29"/>
      <c r="L73" s="29"/>
      <c r="M73" s="29"/>
      <c r="N73" s="29"/>
      <c r="O73" s="29"/>
    </row>
    <row r="74">
      <c r="A74" s="87"/>
      <c r="B74" s="87"/>
      <c r="C74" s="85"/>
      <c r="D74" s="29"/>
      <c r="E74" s="29"/>
      <c r="F74" s="29"/>
      <c r="G74" s="29"/>
      <c r="H74" s="29"/>
      <c r="I74" s="29"/>
      <c r="J74" s="29"/>
      <c r="K74" s="29"/>
      <c r="L74" s="29"/>
      <c r="M74" s="29"/>
      <c r="N74" s="29"/>
      <c r="O74" s="29"/>
    </row>
    <row r="75">
      <c r="A75" s="85"/>
      <c r="B75" s="85"/>
      <c r="C75" s="85"/>
      <c r="D75" s="29"/>
      <c r="E75" s="29"/>
      <c r="F75" s="29"/>
      <c r="G75" s="29"/>
      <c r="H75" s="29"/>
      <c r="I75" s="29"/>
      <c r="J75" s="29"/>
      <c r="K75" s="29"/>
      <c r="L75" s="29"/>
      <c r="M75" s="29"/>
      <c r="N75" s="29"/>
      <c r="O75" s="29"/>
    </row>
    <row r="76">
      <c r="A76" s="62"/>
      <c r="B76" s="62"/>
      <c r="C76" s="85"/>
      <c r="D76" s="29"/>
      <c r="E76" s="29"/>
      <c r="F76" s="29"/>
      <c r="G76" s="29"/>
      <c r="H76" s="29"/>
      <c r="I76" s="29"/>
      <c r="J76" s="29"/>
      <c r="K76" s="29"/>
      <c r="L76" s="29"/>
      <c r="M76" s="29"/>
      <c r="N76" s="29"/>
      <c r="O76" s="29"/>
    </row>
    <row r="77">
      <c r="A77" s="87"/>
      <c r="B77" s="87"/>
      <c r="C77" s="85"/>
      <c r="D77" s="29"/>
      <c r="E77" s="29"/>
      <c r="F77" s="29"/>
      <c r="G77" s="29"/>
      <c r="H77" s="29"/>
      <c r="I77" s="29"/>
      <c r="J77" s="29"/>
      <c r="K77" s="29"/>
      <c r="L77" s="29"/>
      <c r="M77" s="29"/>
      <c r="N77" s="29"/>
      <c r="O77" s="29"/>
    </row>
    <row r="78">
      <c r="A78" s="87"/>
      <c r="B78" s="87"/>
      <c r="C78" s="85"/>
      <c r="D78" s="29"/>
      <c r="E78" s="29"/>
      <c r="F78" s="29"/>
      <c r="G78" s="29"/>
      <c r="H78" s="29"/>
      <c r="I78" s="29"/>
      <c r="J78" s="29"/>
      <c r="K78" s="29"/>
      <c r="L78" s="29"/>
      <c r="M78" s="29"/>
      <c r="N78" s="29"/>
      <c r="O78" s="29"/>
    </row>
    <row r="79">
      <c r="A79" s="85"/>
      <c r="B79" s="85"/>
      <c r="C79" s="85"/>
      <c r="D79" s="29"/>
      <c r="E79" s="29"/>
      <c r="F79" s="29"/>
      <c r="G79" s="29"/>
      <c r="H79" s="29"/>
      <c r="I79" s="29"/>
      <c r="J79" s="29"/>
      <c r="K79" s="29"/>
      <c r="L79" s="29"/>
      <c r="M79" s="29"/>
      <c r="N79" s="29"/>
      <c r="O79" s="29"/>
    </row>
    <row r="80">
      <c r="A80" s="62"/>
      <c r="B80" s="62"/>
      <c r="C80" s="85"/>
      <c r="D80" s="29"/>
      <c r="E80" s="29"/>
      <c r="F80" s="29"/>
      <c r="G80" s="29"/>
      <c r="H80" s="29"/>
      <c r="I80" s="29"/>
      <c r="J80" s="29"/>
      <c r="K80" s="29"/>
      <c r="L80" s="29"/>
      <c r="M80" s="29"/>
      <c r="N80" s="29"/>
      <c r="O80" s="29"/>
    </row>
    <row r="81">
      <c r="A81" s="87"/>
      <c r="B81" s="87"/>
      <c r="C81" s="85"/>
      <c r="D81" s="29"/>
      <c r="E81" s="29"/>
      <c r="F81" s="29"/>
      <c r="G81" s="29"/>
      <c r="H81" s="29"/>
      <c r="I81" s="29"/>
      <c r="J81" s="29"/>
      <c r="K81" s="29"/>
      <c r="L81" s="29"/>
      <c r="M81" s="29"/>
      <c r="N81" s="29"/>
      <c r="O81" s="29"/>
    </row>
    <row r="82">
      <c r="A82" s="87"/>
      <c r="B82" s="87"/>
      <c r="C82" s="85"/>
      <c r="D82" s="29"/>
      <c r="E82" s="29"/>
      <c r="F82" s="29"/>
      <c r="G82" s="29"/>
      <c r="H82" s="29"/>
      <c r="I82" s="29"/>
      <c r="J82" s="29"/>
      <c r="K82" s="29"/>
      <c r="L82" s="29"/>
      <c r="M82" s="29"/>
      <c r="N82" s="29"/>
      <c r="O82" s="29"/>
    </row>
    <row r="83">
      <c r="A83" s="85"/>
      <c r="B83" s="85"/>
      <c r="C83" s="85"/>
      <c r="D83" s="29"/>
      <c r="E83" s="29"/>
      <c r="F83" s="29"/>
      <c r="G83" s="29"/>
      <c r="H83" s="29"/>
      <c r="I83" s="29"/>
      <c r="J83" s="29"/>
      <c r="K83" s="29"/>
      <c r="L83" s="29"/>
      <c r="M83" s="29"/>
      <c r="N83" s="29"/>
      <c r="O83" s="29"/>
    </row>
    <row r="84">
      <c r="A84" s="29"/>
      <c r="B84" s="29"/>
      <c r="C84" s="29"/>
      <c r="D84" s="29"/>
      <c r="E84" s="29"/>
      <c r="F84" s="29"/>
      <c r="G84" s="29"/>
      <c r="H84" s="29"/>
      <c r="I84" s="29"/>
      <c r="J84" s="29"/>
      <c r="K84" s="29"/>
      <c r="L84" s="29"/>
      <c r="M84" s="29"/>
      <c r="N84" s="29"/>
      <c r="O84" s="29"/>
    </row>
    <row r="85">
      <c r="A85" s="29"/>
      <c r="B85" s="29"/>
      <c r="C85" s="29"/>
      <c r="D85" s="29"/>
      <c r="E85" s="29"/>
      <c r="F85" s="29"/>
      <c r="G85" s="29"/>
      <c r="H85" s="29"/>
      <c r="I85" s="29"/>
      <c r="J85" s="29"/>
      <c r="K85" s="29"/>
      <c r="L85" s="29"/>
      <c r="M85" s="29"/>
      <c r="N85" s="29"/>
      <c r="O85" s="29"/>
    </row>
    <row r="86">
      <c r="A86" s="29"/>
      <c r="B86" s="29"/>
      <c r="C86" s="29"/>
      <c r="D86" s="29"/>
      <c r="E86" s="29"/>
      <c r="F86" s="29"/>
      <c r="G86" s="29"/>
      <c r="H86" s="29"/>
      <c r="I86" s="29"/>
      <c r="J86" s="29"/>
      <c r="K86" s="29"/>
      <c r="L86" s="29"/>
      <c r="M86" s="29"/>
      <c r="N86" s="29"/>
      <c r="O86" s="29"/>
    </row>
    <row r="87">
      <c r="A87" s="29"/>
      <c r="B87" s="29"/>
      <c r="C87" s="29"/>
      <c r="D87" s="29"/>
      <c r="E87" s="29"/>
      <c r="F87" s="29"/>
      <c r="G87" s="29"/>
      <c r="H87" s="29"/>
      <c r="I87" s="29"/>
      <c r="J87" s="29"/>
      <c r="K87" s="29"/>
      <c r="L87" s="29"/>
      <c r="M87" s="29"/>
      <c r="N87" s="29"/>
      <c r="O87" s="29"/>
    </row>
    <row r="88">
      <c r="A88" s="29"/>
      <c r="B88" s="29"/>
      <c r="C88" s="29"/>
      <c r="D88" s="29"/>
      <c r="E88" s="29"/>
      <c r="F88" s="29"/>
      <c r="G88" s="29"/>
      <c r="H88" s="29"/>
      <c r="I88" s="29"/>
      <c r="J88" s="29"/>
      <c r="K88" s="29"/>
      <c r="L88" s="29"/>
      <c r="M88" s="29"/>
      <c r="N88" s="29"/>
      <c r="O88" s="29"/>
    </row>
    <row r="89">
      <c r="A89" s="29"/>
      <c r="B89" s="29"/>
      <c r="C89" s="29"/>
      <c r="D89" s="29"/>
      <c r="E89" s="29"/>
      <c r="F89" s="29"/>
      <c r="G89" s="29"/>
      <c r="H89" s="29"/>
      <c r="I89" s="29"/>
      <c r="J89" s="29"/>
      <c r="K89" s="29"/>
      <c r="L89" s="29"/>
      <c r="M89" s="29"/>
      <c r="N89" s="29"/>
      <c r="O89" s="29"/>
    </row>
    <row r="90">
      <c r="A90" s="29"/>
      <c r="B90" s="29"/>
      <c r="C90" s="29"/>
      <c r="D90" s="29"/>
      <c r="E90" s="29"/>
      <c r="F90" s="29"/>
      <c r="G90" s="29"/>
      <c r="H90" s="29"/>
      <c r="I90" s="29"/>
      <c r="J90" s="29"/>
      <c r="K90" s="29"/>
      <c r="L90" s="29"/>
      <c r="M90" s="29"/>
      <c r="N90" s="29"/>
      <c r="O90" s="29"/>
    </row>
    <row r="91">
      <c r="A91" s="29"/>
      <c r="B91" s="29"/>
      <c r="C91" s="29"/>
      <c r="D91" s="29"/>
      <c r="E91" s="29"/>
      <c r="F91" s="29"/>
      <c r="G91" s="29"/>
      <c r="H91" s="29"/>
      <c r="I91" s="29"/>
      <c r="J91" s="29"/>
      <c r="K91" s="29"/>
      <c r="L91" s="29"/>
      <c r="M91" s="29"/>
      <c r="N91" s="29"/>
      <c r="O91" s="29"/>
    </row>
    <row r="92">
      <c r="A92" s="29"/>
      <c r="B92" s="29"/>
      <c r="C92" s="29"/>
      <c r="D92" s="29"/>
      <c r="E92" s="29"/>
      <c r="F92" s="29"/>
      <c r="G92" s="29"/>
      <c r="H92" s="29"/>
      <c r="I92" s="29"/>
      <c r="J92" s="29"/>
      <c r="K92" s="29"/>
      <c r="L92" s="29"/>
      <c r="M92" s="29"/>
      <c r="N92" s="29"/>
      <c r="O92" s="29"/>
    </row>
    <row r="93">
      <c r="A93" s="29"/>
      <c r="B93" s="29"/>
      <c r="C93" s="29"/>
      <c r="D93" s="29"/>
      <c r="E93" s="29"/>
      <c r="F93" s="29"/>
      <c r="G93" s="29"/>
      <c r="H93" s="29"/>
      <c r="I93" s="29"/>
      <c r="J93" s="29"/>
      <c r="K93" s="29"/>
      <c r="L93" s="29"/>
      <c r="M93" s="29"/>
      <c r="N93" s="29"/>
      <c r="O93" s="29"/>
    </row>
    <row r="94">
      <c r="A94" s="29"/>
      <c r="B94" s="29"/>
      <c r="C94" s="29"/>
      <c r="D94" s="29"/>
      <c r="E94" s="29"/>
      <c r="F94" s="29"/>
      <c r="G94" s="29"/>
      <c r="H94" s="29"/>
      <c r="I94" s="29"/>
      <c r="J94" s="29"/>
      <c r="K94" s="29"/>
      <c r="L94" s="29"/>
      <c r="M94" s="29"/>
      <c r="N94" s="29"/>
      <c r="O94" s="29"/>
    </row>
    <row r="95">
      <c r="A95" s="29"/>
      <c r="B95" s="29"/>
      <c r="C95" s="29"/>
      <c r="D95" s="29"/>
      <c r="E95" s="29"/>
      <c r="F95" s="29"/>
      <c r="G95" s="29"/>
      <c r="H95" s="29"/>
      <c r="I95" s="29"/>
      <c r="J95" s="29"/>
      <c r="K95" s="29"/>
      <c r="L95" s="29"/>
      <c r="M95" s="29"/>
      <c r="N95" s="29"/>
      <c r="O95" s="29"/>
    </row>
    <row r="96">
      <c r="A96" s="29"/>
      <c r="B96" s="29"/>
      <c r="C96" s="29"/>
      <c r="D96" s="29"/>
      <c r="E96" s="29"/>
      <c r="F96" s="29"/>
      <c r="G96" s="29"/>
      <c r="H96" s="29"/>
      <c r="I96" s="29"/>
      <c r="J96" s="29"/>
      <c r="K96" s="29"/>
      <c r="L96" s="29"/>
      <c r="M96" s="29"/>
      <c r="N96" s="29"/>
      <c r="O96" s="29"/>
    </row>
    <row r="97">
      <c r="A97" s="29"/>
      <c r="B97" s="29"/>
      <c r="C97" s="29"/>
      <c r="D97" s="29"/>
      <c r="E97" s="29"/>
      <c r="F97" s="29"/>
      <c r="G97" s="29"/>
      <c r="H97" s="29"/>
      <c r="I97" s="29"/>
      <c r="J97" s="29"/>
      <c r="K97" s="29"/>
      <c r="L97" s="29"/>
      <c r="M97" s="29"/>
      <c r="N97" s="29"/>
      <c r="O97" s="29"/>
    </row>
    <row r="98">
      <c r="A98" s="29"/>
      <c r="B98" s="29"/>
      <c r="C98" s="29"/>
      <c r="D98" s="29"/>
      <c r="E98" s="29"/>
      <c r="F98" s="29"/>
      <c r="G98" s="29"/>
      <c r="H98" s="29"/>
      <c r="I98" s="29"/>
      <c r="J98" s="29"/>
      <c r="K98" s="29"/>
      <c r="L98" s="29"/>
      <c r="M98" s="29"/>
      <c r="N98" s="29"/>
      <c r="O98" s="29"/>
    </row>
    <row r="99">
      <c r="A99" s="29"/>
      <c r="B99" s="29"/>
      <c r="C99" s="29"/>
      <c r="D99" s="29"/>
      <c r="E99" s="29"/>
      <c r="F99" s="29"/>
      <c r="G99" s="29"/>
      <c r="H99" s="29"/>
      <c r="I99" s="29"/>
      <c r="J99" s="29"/>
      <c r="K99" s="29"/>
      <c r="L99" s="29"/>
      <c r="M99" s="29"/>
      <c r="N99" s="29"/>
      <c r="O99" s="29"/>
    </row>
    <row r="100">
      <c r="A100" s="29"/>
      <c r="B100" s="29"/>
      <c r="C100" s="29"/>
      <c r="D100" s="29"/>
      <c r="E100" s="29"/>
      <c r="F100" s="29"/>
      <c r="G100" s="29"/>
      <c r="H100" s="29"/>
      <c r="I100" s="29"/>
      <c r="J100" s="29"/>
      <c r="K100" s="29"/>
      <c r="L100" s="29"/>
      <c r="M100" s="29"/>
      <c r="N100" s="29"/>
      <c r="O100" s="29"/>
    </row>
    <row r="101">
      <c r="A101" s="29"/>
      <c r="B101" s="29"/>
      <c r="C101" s="29"/>
      <c r="D101" s="29"/>
      <c r="E101" s="29"/>
      <c r="F101" s="29"/>
      <c r="G101" s="29"/>
      <c r="H101" s="29"/>
      <c r="I101" s="29"/>
      <c r="J101" s="29"/>
      <c r="K101" s="29"/>
      <c r="L101" s="29"/>
      <c r="M101" s="29"/>
      <c r="N101" s="29"/>
      <c r="O101" s="29"/>
    </row>
    <row r="102">
      <c r="A102" s="29"/>
      <c r="B102" s="29"/>
      <c r="C102" s="29"/>
      <c r="D102" s="29"/>
      <c r="E102" s="29"/>
      <c r="F102" s="29"/>
      <c r="G102" s="29"/>
      <c r="H102" s="29"/>
      <c r="I102" s="29"/>
      <c r="J102" s="29"/>
      <c r="K102" s="29"/>
      <c r="L102" s="29"/>
      <c r="M102" s="29"/>
      <c r="N102" s="29"/>
      <c r="O102" s="29"/>
    </row>
    <row r="103">
      <c r="A103" s="29"/>
      <c r="B103" s="29"/>
      <c r="C103" s="29"/>
      <c r="D103" s="29"/>
      <c r="E103" s="29"/>
      <c r="F103" s="29"/>
      <c r="G103" s="29"/>
      <c r="H103" s="29"/>
      <c r="I103" s="29"/>
      <c r="J103" s="29"/>
      <c r="K103" s="29"/>
      <c r="L103" s="29"/>
      <c r="M103" s="29"/>
      <c r="N103" s="29"/>
      <c r="O103" s="29"/>
    </row>
    <row r="104">
      <c r="A104" s="29"/>
      <c r="B104" s="29"/>
      <c r="C104" s="29"/>
      <c r="D104" s="29"/>
      <c r="E104" s="29"/>
      <c r="F104" s="29"/>
      <c r="G104" s="29"/>
      <c r="H104" s="29"/>
      <c r="I104" s="29"/>
      <c r="J104" s="29"/>
      <c r="K104" s="29"/>
      <c r="L104" s="29"/>
      <c r="M104" s="29"/>
      <c r="N104" s="29"/>
      <c r="O104" s="29"/>
    </row>
    <row r="105">
      <c r="A105" s="29"/>
      <c r="B105" s="29"/>
      <c r="C105" s="29"/>
      <c r="D105" s="29"/>
      <c r="E105" s="29"/>
      <c r="F105" s="29"/>
      <c r="G105" s="29"/>
      <c r="H105" s="29"/>
      <c r="I105" s="29"/>
      <c r="J105" s="29"/>
      <c r="K105" s="29"/>
      <c r="L105" s="29"/>
      <c r="M105" s="29"/>
      <c r="N105" s="29"/>
      <c r="O105" s="29"/>
    </row>
    <row r="106">
      <c r="A106" s="29"/>
      <c r="B106" s="29"/>
      <c r="C106" s="29"/>
      <c r="D106" s="29"/>
      <c r="E106" s="29"/>
      <c r="F106" s="29"/>
      <c r="G106" s="29"/>
      <c r="H106" s="29"/>
      <c r="I106" s="29"/>
      <c r="J106" s="29"/>
      <c r="K106" s="29"/>
      <c r="L106" s="29"/>
      <c r="M106" s="29"/>
      <c r="N106" s="29"/>
      <c r="O106" s="29"/>
    </row>
    <row r="107">
      <c r="A107" s="29"/>
      <c r="B107" s="29"/>
      <c r="C107" s="29"/>
      <c r="D107" s="29"/>
      <c r="E107" s="29"/>
      <c r="F107" s="29"/>
      <c r="G107" s="29"/>
      <c r="H107" s="29"/>
      <c r="I107" s="29"/>
      <c r="J107" s="29"/>
      <c r="K107" s="29"/>
      <c r="L107" s="29"/>
      <c r="M107" s="29"/>
      <c r="N107" s="29"/>
      <c r="O107" s="29"/>
    </row>
    <row r="108">
      <c r="A108" s="29"/>
      <c r="B108" s="29"/>
      <c r="C108" s="29"/>
      <c r="D108" s="29"/>
      <c r="E108" s="29"/>
      <c r="F108" s="29"/>
      <c r="G108" s="29"/>
      <c r="H108" s="29"/>
      <c r="I108" s="29"/>
      <c r="J108" s="29"/>
      <c r="K108" s="29"/>
      <c r="L108" s="29"/>
      <c r="M108" s="29"/>
      <c r="N108" s="29"/>
      <c r="O108" s="29"/>
    </row>
    <row r="109">
      <c r="A109" s="29"/>
      <c r="B109" s="29"/>
      <c r="C109" s="29"/>
      <c r="D109" s="29"/>
      <c r="E109" s="29"/>
      <c r="F109" s="29"/>
      <c r="G109" s="29"/>
      <c r="H109" s="29"/>
      <c r="I109" s="29"/>
      <c r="J109" s="29"/>
      <c r="K109" s="29"/>
      <c r="L109" s="29"/>
      <c r="M109" s="29"/>
      <c r="N109" s="29"/>
      <c r="O109" s="29"/>
    </row>
    <row r="110">
      <c r="A110" s="29"/>
      <c r="B110" s="29"/>
      <c r="C110" s="29"/>
      <c r="D110" s="29"/>
      <c r="E110" s="29"/>
      <c r="F110" s="29"/>
      <c r="G110" s="29"/>
      <c r="H110" s="29"/>
      <c r="I110" s="29"/>
      <c r="J110" s="29"/>
      <c r="K110" s="29"/>
      <c r="L110" s="29"/>
      <c r="M110" s="29"/>
      <c r="N110" s="29"/>
      <c r="O110" s="29"/>
    </row>
    <row r="111">
      <c r="A111" s="29"/>
      <c r="B111" s="29"/>
      <c r="C111" s="29"/>
      <c r="D111" s="29"/>
      <c r="E111" s="29"/>
      <c r="F111" s="29"/>
      <c r="G111" s="29"/>
      <c r="H111" s="29"/>
      <c r="I111" s="29"/>
      <c r="J111" s="29"/>
      <c r="K111" s="29"/>
      <c r="L111" s="29"/>
      <c r="M111" s="29"/>
      <c r="N111" s="29"/>
      <c r="O111" s="29"/>
    </row>
    <row r="112">
      <c r="A112" s="29"/>
      <c r="B112" s="29"/>
      <c r="C112" s="29"/>
      <c r="D112" s="29"/>
      <c r="E112" s="29"/>
      <c r="F112" s="29"/>
      <c r="G112" s="29"/>
      <c r="H112" s="29"/>
      <c r="I112" s="29"/>
      <c r="J112" s="29"/>
      <c r="K112" s="29"/>
      <c r="L112" s="29"/>
      <c r="M112" s="29"/>
      <c r="N112" s="29"/>
      <c r="O112" s="29"/>
    </row>
    <row r="113">
      <c r="A113" s="29"/>
      <c r="B113" s="29"/>
      <c r="C113" s="29"/>
      <c r="D113" s="29"/>
      <c r="E113" s="29"/>
      <c r="F113" s="29"/>
      <c r="G113" s="29"/>
      <c r="H113" s="29"/>
      <c r="I113" s="29"/>
      <c r="J113" s="29"/>
      <c r="K113" s="29"/>
      <c r="L113" s="29"/>
      <c r="M113" s="29"/>
      <c r="N113" s="29"/>
      <c r="O113" s="29"/>
    </row>
    <row r="114">
      <c r="A114" s="29"/>
      <c r="B114" s="29"/>
      <c r="C114" s="29"/>
      <c r="D114" s="29"/>
      <c r="E114" s="29"/>
      <c r="F114" s="29"/>
      <c r="G114" s="29"/>
      <c r="H114" s="29"/>
      <c r="I114" s="29"/>
      <c r="J114" s="29"/>
      <c r="K114" s="29"/>
      <c r="L114" s="29"/>
      <c r="M114" s="29"/>
      <c r="N114" s="29"/>
      <c r="O114" s="29"/>
    </row>
    <row r="115">
      <c r="A115" s="29"/>
      <c r="B115" s="29"/>
      <c r="C115" s="29"/>
      <c r="D115" s="29"/>
      <c r="E115" s="29"/>
      <c r="F115" s="29"/>
      <c r="G115" s="29"/>
      <c r="H115" s="29"/>
      <c r="I115" s="29"/>
      <c r="J115" s="29"/>
      <c r="K115" s="29"/>
      <c r="L115" s="29"/>
      <c r="M115" s="29"/>
      <c r="N115" s="29"/>
      <c r="O115" s="29"/>
    </row>
    <row r="116">
      <c r="A116" s="29"/>
      <c r="B116" s="29"/>
      <c r="C116" s="29"/>
      <c r="D116" s="29"/>
      <c r="E116" s="29"/>
      <c r="F116" s="29"/>
      <c r="G116" s="29"/>
      <c r="H116" s="29"/>
      <c r="I116" s="29"/>
      <c r="J116" s="29"/>
      <c r="K116" s="29"/>
      <c r="L116" s="29"/>
      <c r="M116" s="29"/>
      <c r="N116" s="29"/>
      <c r="O116" s="29"/>
    </row>
    <row r="117">
      <c r="A117" s="29"/>
      <c r="B117" s="29"/>
      <c r="C117" s="29"/>
      <c r="D117" s="29"/>
      <c r="E117" s="29"/>
      <c r="F117" s="29"/>
      <c r="G117" s="29"/>
      <c r="H117" s="29"/>
      <c r="I117" s="29"/>
      <c r="J117" s="29"/>
      <c r="K117" s="29"/>
      <c r="L117" s="29"/>
      <c r="M117" s="29"/>
      <c r="N117" s="29"/>
      <c r="O117" s="29"/>
    </row>
    <row r="118">
      <c r="A118" s="29"/>
      <c r="B118" s="29"/>
      <c r="C118" s="29"/>
      <c r="D118" s="29"/>
      <c r="E118" s="29"/>
      <c r="F118" s="29"/>
      <c r="G118" s="29"/>
      <c r="H118" s="29"/>
      <c r="I118" s="29"/>
      <c r="J118" s="29"/>
      <c r="K118" s="29"/>
      <c r="L118" s="29"/>
      <c r="M118" s="29"/>
      <c r="N118" s="29"/>
      <c r="O118" s="29"/>
    </row>
    <row r="119">
      <c r="A119" s="29"/>
      <c r="B119" s="29"/>
      <c r="C119" s="29"/>
      <c r="D119" s="29"/>
      <c r="E119" s="29"/>
      <c r="F119" s="29"/>
      <c r="G119" s="29"/>
      <c r="H119" s="29"/>
      <c r="I119" s="29"/>
      <c r="J119" s="29"/>
      <c r="K119" s="29"/>
      <c r="L119" s="29"/>
      <c r="M119" s="29"/>
      <c r="N119" s="29"/>
      <c r="O119" s="29"/>
    </row>
    <row r="120">
      <c r="A120" s="29"/>
      <c r="B120" s="29"/>
      <c r="C120" s="29"/>
      <c r="D120" s="29"/>
      <c r="E120" s="29"/>
      <c r="F120" s="29"/>
      <c r="G120" s="29"/>
      <c r="H120" s="29"/>
      <c r="I120" s="29"/>
      <c r="J120" s="29"/>
      <c r="K120" s="29"/>
      <c r="L120" s="29"/>
      <c r="M120" s="29"/>
      <c r="N120" s="29"/>
      <c r="O120" s="29"/>
    </row>
    <row r="121">
      <c r="A121" s="29"/>
      <c r="B121" s="29"/>
      <c r="C121" s="29"/>
      <c r="D121" s="29"/>
      <c r="E121" s="29"/>
      <c r="F121" s="29"/>
      <c r="G121" s="29"/>
      <c r="H121" s="29"/>
      <c r="I121" s="29"/>
      <c r="J121" s="29"/>
      <c r="K121" s="29"/>
      <c r="L121" s="29"/>
      <c r="M121" s="29"/>
      <c r="N121" s="29"/>
      <c r="O121" s="29"/>
    </row>
    <row r="122">
      <c r="A122" s="29"/>
      <c r="B122" s="29"/>
      <c r="C122" s="29"/>
      <c r="D122" s="29"/>
      <c r="E122" s="29"/>
      <c r="F122" s="29"/>
      <c r="G122" s="29"/>
      <c r="H122" s="29"/>
      <c r="I122" s="29"/>
      <c r="J122" s="29"/>
      <c r="K122" s="29"/>
      <c r="L122" s="29"/>
      <c r="M122" s="29"/>
      <c r="N122" s="29"/>
      <c r="O122" s="29"/>
    </row>
    <row r="123">
      <c r="A123" s="29"/>
      <c r="B123" s="29"/>
      <c r="C123" s="29"/>
      <c r="D123" s="29"/>
      <c r="E123" s="29"/>
      <c r="F123" s="29"/>
      <c r="G123" s="29"/>
      <c r="H123" s="29"/>
      <c r="I123" s="29"/>
      <c r="J123" s="29"/>
      <c r="K123" s="29"/>
      <c r="L123" s="29"/>
      <c r="M123" s="29"/>
      <c r="N123" s="29"/>
      <c r="O123" s="29"/>
    </row>
    <row r="124">
      <c r="A124" s="29"/>
      <c r="B124" s="29"/>
      <c r="C124" s="29"/>
      <c r="D124" s="29"/>
      <c r="E124" s="29"/>
      <c r="F124" s="29"/>
      <c r="G124" s="29"/>
      <c r="H124" s="29"/>
      <c r="I124" s="29"/>
      <c r="J124" s="29"/>
      <c r="K124" s="29"/>
      <c r="L124" s="29"/>
      <c r="M124" s="29"/>
      <c r="N124" s="29"/>
      <c r="O124" s="29"/>
    </row>
    <row r="125">
      <c r="A125" s="29"/>
      <c r="B125" s="29"/>
      <c r="C125" s="29"/>
      <c r="D125" s="29"/>
      <c r="E125" s="29"/>
      <c r="F125" s="29"/>
      <c r="G125" s="29"/>
      <c r="H125" s="29"/>
      <c r="I125" s="29"/>
      <c r="J125" s="29"/>
      <c r="K125" s="29"/>
      <c r="L125" s="29"/>
      <c r="M125" s="29"/>
      <c r="N125" s="29"/>
      <c r="O125" s="29"/>
    </row>
    <row r="126">
      <c r="A126" s="29"/>
      <c r="B126" s="29"/>
      <c r="C126" s="29"/>
      <c r="D126" s="29"/>
      <c r="E126" s="29"/>
      <c r="F126" s="29"/>
      <c r="G126" s="29"/>
      <c r="H126" s="29"/>
      <c r="I126" s="29"/>
      <c r="J126" s="29"/>
      <c r="K126" s="29"/>
      <c r="L126" s="29"/>
      <c r="M126" s="29"/>
      <c r="N126" s="29"/>
      <c r="O126" s="29"/>
    </row>
    <row r="127">
      <c r="A127" s="29"/>
      <c r="B127" s="29"/>
      <c r="C127" s="29"/>
      <c r="D127" s="29"/>
      <c r="E127" s="29"/>
      <c r="F127" s="29"/>
      <c r="G127" s="29"/>
      <c r="H127" s="29"/>
      <c r="I127" s="29"/>
      <c r="J127" s="29"/>
      <c r="K127" s="29"/>
      <c r="L127" s="29"/>
      <c r="M127" s="29"/>
      <c r="N127" s="29"/>
      <c r="O127" s="29"/>
    </row>
    <row r="128">
      <c r="A128" s="29"/>
      <c r="B128" s="29"/>
      <c r="C128" s="29"/>
      <c r="D128" s="29"/>
      <c r="E128" s="29"/>
      <c r="F128" s="29"/>
      <c r="G128" s="29"/>
      <c r="H128" s="29"/>
      <c r="I128" s="29"/>
      <c r="J128" s="29"/>
      <c r="K128" s="29"/>
      <c r="L128" s="29"/>
      <c r="M128" s="29"/>
      <c r="N128" s="29"/>
      <c r="O128" s="29"/>
    </row>
    <row r="129">
      <c r="A129" s="29"/>
      <c r="B129" s="29"/>
      <c r="C129" s="29"/>
      <c r="D129" s="29"/>
      <c r="E129" s="29"/>
      <c r="F129" s="29"/>
      <c r="G129" s="29"/>
      <c r="H129" s="29"/>
      <c r="I129" s="29"/>
      <c r="J129" s="29"/>
      <c r="K129" s="29"/>
      <c r="L129" s="29"/>
      <c r="M129" s="29"/>
      <c r="N129" s="29"/>
      <c r="O129" s="29"/>
    </row>
    <row r="130">
      <c r="A130" s="29"/>
      <c r="B130" s="29"/>
      <c r="C130" s="29"/>
      <c r="D130" s="29"/>
      <c r="E130" s="29"/>
      <c r="F130" s="29"/>
      <c r="G130" s="29"/>
      <c r="H130" s="29"/>
      <c r="I130" s="29"/>
      <c r="J130" s="29"/>
      <c r="K130" s="29"/>
      <c r="L130" s="29"/>
      <c r="M130" s="29"/>
      <c r="N130" s="29"/>
      <c r="O130" s="29"/>
    </row>
    <row r="131">
      <c r="A131" s="29"/>
      <c r="B131" s="29"/>
      <c r="C131" s="29"/>
      <c r="D131" s="29"/>
      <c r="E131" s="29"/>
      <c r="F131" s="29"/>
      <c r="G131" s="29"/>
      <c r="H131" s="29"/>
      <c r="I131" s="29"/>
      <c r="J131" s="29"/>
      <c r="K131" s="29"/>
      <c r="L131" s="29"/>
      <c r="M131" s="29"/>
      <c r="N131" s="29"/>
      <c r="O131" s="29"/>
    </row>
    <row r="132">
      <c r="A132" s="29"/>
      <c r="B132" s="29"/>
      <c r="C132" s="29"/>
      <c r="D132" s="29"/>
      <c r="E132" s="29"/>
      <c r="F132" s="29"/>
      <c r="G132" s="29"/>
      <c r="H132" s="29"/>
      <c r="I132" s="29"/>
      <c r="J132" s="29"/>
      <c r="K132" s="29"/>
      <c r="L132" s="29"/>
      <c r="M132" s="29"/>
      <c r="N132" s="29"/>
      <c r="O132" s="29"/>
    </row>
    <row r="133">
      <c r="A133" s="29"/>
      <c r="B133" s="29"/>
      <c r="C133" s="29"/>
      <c r="D133" s="29"/>
      <c r="E133" s="29"/>
      <c r="F133" s="29"/>
      <c r="G133" s="29"/>
      <c r="H133" s="29"/>
      <c r="I133" s="29"/>
      <c r="J133" s="29"/>
      <c r="K133" s="29"/>
      <c r="L133" s="29"/>
      <c r="M133" s="29"/>
      <c r="N133" s="29"/>
      <c r="O133" s="29"/>
    </row>
    <row r="134">
      <c r="A134" s="29"/>
      <c r="B134" s="29"/>
      <c r="C134" s="29"/>
      <c r="D134" s="29"/>
      <c r="E134" s="29"/>
      <c r="F134" s="29"/>
      <c r="G134" s="29"/>
      <c r="H134" s="29"/>
      <c r="I134" s="29"/>
      <c r="J134" s="29"/>
      <c r="K134" s="29"/>
      <c r="L134" s="29"/>
      <c r="M134" s="29"/>
      <c r="N134" s="29"/>
      <c r="O134" s="29"/>
    </row>
    <row r="135">
      <c r="A135" s="29"/>
      <c r="B135" s="29"/>
      <c r="C135" s="29"/>
      <c r="D135" s="29"/>
      <c r="E135" s="29"/>
      <c r="F135" s="29"/>
      <c r="G135" s="29"/>
      <c r="H135" s="29"/>
      <c r="I135" s="29"/>
      <c r="J135" s="29"/>
      <c r="K135" s="29"/>
      <c r="L135" s="29"/>
      <c r="M135" s="29"/>
      <c r="N135" s="29"/>
      <c r="O135" s="29"/>
    </row>
    <row r="136">
      <c r="A136" s="29"/>
      <c r="B136" s="29"/>
      <c r="C136" s="29"/>
      <c r="D136" s="29"/>
      <c r="E136" s="29"/>
      <c r="F136" s="29"/>
      <c r="G136" s="29"/>
      <c r="H136" s="29"/>
      <c r="I136" s="29"/>
      <c r="J136" s="29"/>
      <c r="K136" s="29"/>
      <c r="L136" s="29"/>
      <c r="M136" s="29"/>
      <c r="N136" s="29"/>
      <c r="O136" s="29"/>
    </row>
    <row r="137">
      <c r="A137" s="29"/>
      <c r="B137" s="29"/>
      <c r="C137" s="29"/>
      <c r="D137" s="29"/>
      <c r="E137" s="29"/>
      <c r="F137" s="29"/>
      <c r="G137" s="29"/>
      <c r="H137" s="29"/>
      <c r="I137" s="29"/>
      <c r="J137" s="29"/>
      <c r="K137" s="29"/>
      <c r="L137" s="29"/>
      <c r="M137" s="29"/>
      <c r="N137" s="29"/>
      <c r="O137" s="29"/>
    </row>
    <row r="138">
      <c r="A138" s="29"/>
      <c r="B138" s="29"/>
      <c r="C138" s="29"/>
      <c r="D138" s="29"/>
      <c r="E138" s="29"/>
      <c r="F138" s="29"/>
      <c r="G138" s="29"/>
      <c r="H138" s="29"/>
      <c r="I138" s="29"/>
      <c r="J138" s="29"/>
      <c r="K138" s="29"/>
      <c r="L138" s="29"/>
      <c r="M138" s="29"/>
      <c r="N138" s="29"/>
      <c r="O138" s="29"/>
    </row>
    <row r="139">
      <c r="A139" s="29"/>
      <c r="B139" s="29"/>
      <c r="C139" s="29"/>
      <c r="D139" s="29"/>
      <c r="E139" s="29"/>
      <c r="F139" s="29"/>
      <c r="G139" s="29"/>
      <c r="H139" s="29"/>
      <c r="I139" s="29"/>
      <c r="J139" s="29"/>
      <c r="K139" s="29"/>
      <c r="L139" s="29"/>
      <c r="M139" s="29"/>
      <c r="N139" s="29"/>
      <c r="O139" s="29"/>
    </row>
    <row r="140">
      <c r="A140" s="29"/>
      <c r="B140" s="29"/>
      <c r="C140" s="29"/>
      <c r="D140" s="29"/>
      <c r="E140" s="29"/>
      <c r="F140" s="29"/>
      <c r="G140" s="29"/>
      <c r="H140" s="29"/>
      <c r="I140" s="29"/>
      <c r="J140" s="29"/>
      <c r="K140" s="29"/>
      <c r="L140" s="29"/>
      <c r="M140" s="29"/>
      <c r="N140" s="29"/>
      <c r="O140" s="29"/>
    </row>
    <row r="141">
      <c r="A141" s="29"/>
      <c r="B141" s="29"/>
      <c r="C141" s="29"/>
      <c r="D141" s="29"/>
      <c r="E141" s="29"/>
      <c r="F141" s="29"/>
      <c r="G141" s="29"/>
      <c r="H141" s="29"/>
      <c r="I141" s="29"/>
      <c r="J141" s="29"/>
      <c r="K141" s="29"/>
      <c r="L141" s="29"/>
      <c r="M141" s="29"/>
      <c r="N141" s="29"/>
      <c r="O141" s="29"/>
    </row>
    <row r="142">
      <c r="A142" s="29"/>
      <c r="B142" s="29"/>
      <c r="C142" s="29"/>
      <c r="D142" s="29"/>
      <c r="E142" s="29"/>
      <c r="F142" s="29"/>
      <c r="G142" s="29"/>
      <c r="H142" s="29"/>
      <c r="I142" s="29"/>
      <c r="J142" s="29"/>
      <c r="K142" s="29"/>
      <c r="L142" s="29"/>
      <c r="M142" s="29"/>
      <c r="N142" s="29"/>
      <c r="O142" s="29"/>
    </row>
    <row r="143">
      <c r="A143" s="29"/>
      <c r="B143" s="29"/>
      <c r="C143" s="29"/>
      <c r="D143" s="29"/>
      <c r="E143" s="29"/>
      <c r="F143" s="29"/>
      <c r="G143" s="29"/>
      <c r="H143" s="29"/>
      <c r="I143" s="29"/>
      <c r="J143" s="29"/>
      <c r="K143" s="29"/>
      <c r="L143" s="29"/>
      <c r="M143" s="29"/>
      <c r="N143" s="29"/>
      <c r="O143" s="29"/>
    </row>
    <row r="144">
      <c r="A144" s="29"/>
      <c r="B144" s="29"/>
      <c r="C144" s="29"/>
      <c r="D144" s="29"/>
      <c r="E144" s="29"/>
      <c r="F144" s="29"/>
      <c r="G144" s="29"/>
      <c r="H144" s="29"/>
      <c r="I144" s="29"/>
      <c r="J144" s="29"/>
      <c r="K144" s="29"/>
      <c r="L144" s="29"/>
      <c r="M144" s="29"/>
      <c r="N144" s="29"/>
      <c r="O144" s="29"/>
    </row>
    <row r="145">
      <c r="A145" s="29"/>
      <c r="B145" s="29"/>
      <c r="C145" s="29"/>
      <c r="D145" s="29"/>
      <c r="E145" s="29"/>
      <c r="F145" s="29"/>
      <c r="G145" s="29"/>
      <c r="H145" s="29"/>
      <c r="I145" s="29"/>
      <c r="J145" s="29"/>
      <c r="K145" s="29"/>
      <c r="L145" s="29"/>
      <c r="M145" s="29"/>
      <c r="N145" s="29"/>
      <c r="O145" s="29"/>
    </row>
    <row r="146">
      <c r="A146" s="29"/>
      <c r="B146" s="29"/>
      <c r="C146" s="29"/>
      <c r="D146" s="29"/>
      <c r="E146" s="29"/>
      <c r="F146" s="29"/>
      <c r="G146" s="29"/>
      <c r="H146" s="29"/>
      <c r="I146" s="29"/>
      <c r="J146" s="29"/>
      <c r="K146" s="29"/>
      <c r="L146" s="29"/>
      <c r="M146" s="29"/>
      <c r="N146" s="29"/>
      <c r="O146" s="29"/>
    </row>
    <row r="147">
      <c r="A147" s="29"/>
      <c r="B147" s="29"/>
      <c r="C147" s="29"/>
      <c r="D147" s="29"/>
      <c r="E147" s="29"/>
      <c r="F147" s="29"/>
      <c r="G147" s="29"/>
      <c r="H147" s="29"/>
      <c r="I147" s="29"/>
      <c r="J147" s="29"/>
      <c r="K147" s="29"/>
      <c r="L147" s="29"/>
      <c r="M147" s="29"/>
      <c r="N147" s="29"/>
      <c r="O147" s="29"/>
    </row>
    <row r="148">
      <c r="A148" s="29"/>
      <c r="B148" s="29"/>
      <c r="C148" s="29"/>
      <c r="D148" s="29"/>
      <c r="E148" s="29"/>
      <c r="F148" s="29"/>
      <c r="G148" s="29"/>
      <c r="H148" s="29"/>
      <c r="I148" s="29"/>
      <c r="J148" s="29"/>
      <c r="K148" s="29"/>
      <c r="L148" s="29"/>
      <c r="M148" s="29"/>
      <c r="N148" s="29"/>
      <c r="O148" s="29"/>
    </row>
    <row r="149">
      <c r="A149" s="29"/>
      <c r="B149" s="29"/>
      <c r="C149" s="29"/>
      <c r="D149" s="29"/>
      <c r="E149" s="29"/>
      <c r="F149" s="29"/>
      <c r="G149" s="29"/>
      <c r="H149" s="29"/>
      <c r="I149" s="29"/>
      <c r="J149" s="29"/>
      <c r="K149" s="29"/>
      <c r="L149" s="29"/>
      <c r="M149" s="29"/>
      <c r="N149" s="29"/>
      <c r="O149" s="29"/>
    </row>
    <row r="150">
      <c r="A150" s="29"/>
      <c r="B150" s="29"/>
      <c r="C150" s="29"/>
      <c r="D150" s="29"/>
      <c r="E150" s="29"/>
      <c r="F150" s="29"/>
      <c r="G150" s="29"/>
      <c r="H150" s="29"/>
      <c r="I150" s="29"/>
      <c r="J150" s="29"/>
      <c r="K150" s="29"/>
      <c r="L150" s="29"/>
      <c r="M150" s="29"/>
      <c r="N150" s="29"/>
      <c r="O150" s="29"/>
    </row>
    <row r="151">
      <c r="A151" s="29"/>
      <c r="B151" s="29"/>
      <c r="C151" s="29"/>
      <c r="D151" s="29"/>
      <c r="E151" s="29"/>
      <c r="F151" s="29"/>
      <c r="G151" s="29"/>
      <c r="H151" s="29"/>
      <c r="I151" s="29"/>
      <c r="J151" s="29"/>
      <c r="K151" s="29"/>
      <c r="L151" s="29"/>
      <c r="M151" s="29"/>
      <c r="N151" s="29"/>
      <c r="O151" s="29"/>
    </row>
    <row r="152">
      <c r="A152" s="29"/>
      <c r="B152" s="29"/>
      <c r="C152" s="29"/>
      <c r="D152" s="29"/>
      <c r="E152" s="29"/>
      <c r="F152" s="29"/>
      <c r="G152" s="29"/>
      <c r="H152" s="29"/>
      <c r="I152" s="29"/>
      <c r="J152" s="29"/>
      <c r="K152" s="29"/>
      <c r="L152" s="29"/>
      <c r="M152" s="29"/>
      <c r="N152" s="29"/>
      <c r="O152" s="29"/>
    </row>
    <row r="153">
      <c r="A153" s="29"/>
      <c r="B153" s="29"/>
      <c r="C153" s="29"/>
      <c r="D153" s="29"/>
      <c r="E153" s="29"/>
      <c r="F153" s="29"/>
      <c r="G153" s="29"/>
      <c r="H153" s="29"/>
      <c r="I153" s="29"/>
      <c r="J153" s="29"/>
      <c r="K153" s="29"/>
      <c r="L153" s="29"/>
      <c r="M153" s="29"/>
      <c r="N153" s="29"/>
      <c r="O153" s="29"/>
    </row>
    <row r="154">
      <c r="A154" s="29"/>
      <c r="B154" s="29"/>
      <c r="C154" s="29"/>
      <c r="D154" s="29"/>
      <c r="E154" s="29"/>
      <c r="F154" s="29"/>
      <c r="G154" s="29"/>
      <c r="H154" s="29"/>
      <c r="I154" s="29"/>
      <c r="J154" s="29"/>
      <c r="K154" s="29"/>
      <c r="L154" s="29"/>
      <c r="M154" s="29"/>
      <c r="N154" s="29"/>
      <c r="O154" s="29"/>
    </row>
    <row r="155">
      <c r="A155" s="29"/>
      <c r="B155" s="29"/>
      <c r="C155" s="29"/>
      <c r="D155" s="29"/>
      <c r="E155" s="29"/>
      <c r="F155" s="29"/>
      <c r="G155" s="29"/>
      <c r="H155" s="29"/>
      <c r="I155" s="29"/>
      <c r="J155" s="29"/>
      <c r="K155" s="29"/>
      <c r="L155" s="29"/>
      <c r="M155" s="29"/>
      <c r="N155" s="29"/>
      <c r="O155" s="29"/>
    </row>
    <row r="156">
      <c r="A156" s="29"/>
      <c r="B156" s="29"/>
      <c r="C156" s="29"/>
      <c r="D156" s="29"/>
      <c r="E156" s="29"/>
      <c r="F156" s="29"/>
      <c r="G156" s="29"/>
      <c r="H156" s="29"/>
      <c r="I156" s="29"/>
      <c r="J156" s="29"/>
      <c r="K156" s="29"/>
      <c r="L156" s="29"/>
      <c r="M156" s="29"/>
      <c r="N156" s="29"/>
      <c r="O156" s="29"/>
    </row>
    <row r="157">
      <c r="A157" s="29"/>
      <c r="B157" s="29"/>
      <c r="C157" s="29"/>
      <c r="D157" s="29"/>
      <c r="E157" s="29"/>
      <c r="F157" s="29"/>
      <c r="G157" s="29"/>
      <c r="H157" s="29"/>
      <c r="I157" s="29"/>
      <c r="J157" s="29"/>
      <c r="K157" s="29"/>
      <c r="L157" s="29"/>
      <c r="M157" s="29"/>
      <c r="N157" s="29"/>
      <c r="O157" s="29"/>
    </row>
    <row r="158">
      <c r="A158" s="29"/>
      <c r="B158" s="29"/>
      <c r="C158" s="29"/>
      <c r="D158" s="29"/>
      <c r="E158" s="29"/>
      <c r="F158" s="29"/>
      <c r="G158" s="29"/>
      <c r="H158" s="29"/>
      <c r="I158" s="29"/>
      <c r="J158" s="29"/>
      <c r="K158" s="29"/>
      <c r="L158" s="29"/>
      <c r="M158" s="29"/>
      <c r="N158" s="29"/>
      <c r="O158" s="29"/>
    </row>
    <row r="159">
      <c r="A159" s="29"/>
      <c r="B159" s="29"/>
      <c r="C159" s="29"/>
      <c r="D159" s="29"/>
      <c r="E159" s="29"/>
      <c r="F159" s="29"/>
      <c r="G159" s="29"/>
      <c r="H159" s="29"/>
      <c r="I159" s="29"/>
      <c r="J159" s="29"/>
      <c r="K159" s="29"/>
      <c r="L159" s="29"/>
      <c r="M159" s="29"/>
      <c r="N159" s="29"/>
      <c r="O159" s="29"/>
    </row>
    <row r="160">
      <c r="A160" s="29"/>
      <c r="B160" s="29"/>
      <c r="C160" s="29"/>
      <c r="D160" s="29"/>
      <c r="E160" s="29"/>
      <c r="F160" s="29"/>
      <c r="G160" s="29"/>
      <c r="H160" s="29"/>
      <c r="I160" s="29"/>
      <c r="J160" s="29"/>
      <c r="K160" s="29"/>
      <c r="L160" s="29"/>
      <c r="M160" s="29"/>
      <c r="N160" s="29"/>
      <c r="O160" s="29"/>
    </row>
    <row r="161">
      <c r="A161" s="29"/>
      <c r="B161" s="29"/>
      <c r="C161" s="29"/>
      <c r="D161" s="29"/>
      <c r="E161" s="29"/>
      <c r="F161" s="29"/>
      <c r="G161" s="29"/>
      <c r="H161" s="29"/>
      <c r="I161" s="29"/>
      <c r="J161" s="29"/>
      <c r="K161" s="29"/>
      <c r="L161" s="29"/>
      <c r="M161" s="29"/>
      <c r="N161" s="29"/>
      <c r="O161" s="29"/>
    </row>
    <row r="162">
      <c r="A162" s="29"/>
      <c r="B162" s="29"/>
      <c r="C162" s="29"/>
      <c r="D162" s="29"/>
      <c r="E162" s="29"/>
      <c r="F162" s="29"/>
      <c r="G162" s="29"/>
      <c r="H162" s="29"/>
      <c r="I162" s="29"/>
      <c r="J162" s="29"/>
      <c r="K162" s="29"/>
      <c r="L162" s="29"/>
      <c r="M162" s="29"/>
      <c r="N162" s="29"/>
      <c r="O162" s="29"/>
    </row>
    <row r="163">
      <c r="A163" s="29"/>
      <c r="B163" s="29"/>
      <c r="C163" s="29"/>
      <c r="D163" s="29"/>
      <c r="E163" s="29"/>
      <c r="F163" s="29"/>
      <c r="G163" s="29"/>
      <c r="H163" s="29"/>
      <c r="I163" s="29"/>
      <c r="J163" s="29"/>
      <c r="K163" s="29"/>
      <c r="L163" s="29"/>
      <c r="M163" s="29"/>
      <c r="N163" s="29"/>
      <c r="O163" s="29"/>
    </row>
    <row r="164">
      <c r="A164" s="29"/>
      <c r="B164" s="29"/>
      <c r="C164" s="29"/>
      <c r="D164" s="29"/>
      <c r="E164" s="29"/>
      <c r="F164" s="29"/>
      <c r="G164" s="29"/>
      <c r="H164" s="29"/>
      <c r="I164" s="29"/>
      <c r="J164" s="29"/>
      <c r="K164" s="29"/>
      <c r="L164" s="29"/>
      <c r="M164" s="29"/>
      <c r="N164" s="29"/>
      <c r="O164" s="29"/>
    </row>
    <row r="165">
      <c r="A165" s="29"/>
      <c r="B165" s="29"/>
      <c r="C165" s="29"/>
      <c r="D165" s="29"/>
      <c r="E165" s="29"/>
      <c r="F165" s="29"/>
      <c r="G165" s="29"/>
      <c r="H165" s="29"/>
      <c r="I165" s="29"/>
      <c r="J165" s="29"/>
      <c r="K165" s="29"/>
      <c r="L165" s="29"/>
      <c r="M165" s="29"/>
      <c r="N165" s="29"/>
      <c r="O165" s="29"/>
    </row>
    <row r="166">
      <c r="A166" s="29"/>
      <c r="B166" s="29"/>
      <c r="C166" s="29"/>
      <c r="D166" s="29"/>
      <c r="E166" s="29"/>
      <c r="F166" s="29"/>
      <c r="G166" s="29"/>
      <c r="H166" s="29"/>
      <c r="I166" s="29"/>
      <c r="J166" s="29"/>
      <c r="K166" s="29"/>
      <c r="L166" s="29"/>
      <c r="M166" s="29"/>
      <c r="N166" s="29"/>
      <c r="O166" s="29"/>
    </row>
    <row r="167">
      <c r="A167" s="29"/>
      <c r="B167" s="29"/>
      <c r="C167" s="29"/>
      <c r="D167" s="29"/>
      <c r="E167" s="29"/>
      <c r="F167" s="29"/>
      <c r="G167" s="29"/>
      <c r="H167" s="29"/>
      <c r="I167" s="29"/>
      <c r="J167" s="29"/>
      <c r="K167" s="29"/>
      <c r="L167" s="29"/>
      <c r="M167" s="29"/>
      <c r="N167" s="29"/>
      <c r="O167" s="29"/>
    </row>
    <row r="168">
      <c r="A168" s="29"/>
      <c r="B168" s="29"/>
      <c r="C168" s="29"/>
      <c r="D168" s="29"/>
      <c r="E168" s="29"/>
      <c r="F168" s="29"/>
      <c r="G168" s="29"/>
      <c r="H168" s="29"/>
      <c r="I168" s="29"/>
      <c r="J168" s="29"/>
      <c r="K168" s="29"/>
      <c r="L168" s="29"/>
      <c r="M168" s="29"/>
      <c r="N168" s="29"/>
      <c r="O168" s="29"/>
    </row>
    <row r="169">
      <c r="A169" s="29"/>
      <c r="B169" s="29"/>
      <c r="C169" s="29"/>
      <c r="D169" s="29"/>
      <c r="E169" s="29"/>
      <c r="F169" s="29"/>
      <c r="G169" s="29"/>
      <c r="H169" s="29"/>
      <c r="I169" s="29"/>
      <c r="J169" s="29"/>
      <c r="K169" s="29"/>
      <c r="L169" s="29"/>
      <c r="M169" s="29"/>
      <c r="N169" s="29"/>
      <c r="O169" s="29"/>
    </row>
    <row r="170">
      <c r="A170" s="29"/>
      <c r="B170" s="29"/>
      <c r="C170" s="29"/>
      <c r="D170" s="29"/>
      <c r="E170" s="29"/>
      <c r="F170" s="29"/>
      <c r="G170" s="29"/>
      <c r="H170" s="29"/>
      <c r="I170" s="29"/>
      <c r="J170" s="29"/>
      <c r="K170" s="29"/>
      <c r="L170" s="29"/>
      <c r="M170" s="29"/>
      <c r="N170" s="29"/>
      <c r="O170" s="29"/>
    </row>
    <row r="171">
      <c r="A171" s="29"/>
      <c r="B171" s="29"/>
      <c r="C171" s="29"/>
      <c r="D171" s="29"/>
      <c r="E171" s="29"/>
      <c r="F171" s="29"/>
      <c r="G171" s="29"/>
      <c r="H171" s="29"/>
      <c r="I171" s="29"/>
      <c r="J171" s="29"/>
      <c r="K171" s="29"/>
      <c r="L171" s="29"/>
      <c r="M171" s="29"/>
      <c r="N171" s="29"/>
      <c r="O171" s="29"/>
    </row>
    <row r="172">
      <c r="A172" s="29"/>
      <c r="B172" s="29"/>
      <c r="C172" s="29"/>
      <c r="D172" s="29"/>
      <c r="E172" s="29"/>
      <c r="F172" s="29"/>
      <c r="G172" s="29"/>
      <c r="H172" s="29"/>
      <c r="I172" s="29"/>
      <c r="J172" s="29"/>
      <c r="K172" s="29"/>
      <c r="L172" s="29"/>
      <c r="M172" s="29"/>
      <c r="N172" s="29"/>
      <c r="O172" s="29"/>
    </row>
    <row r="173">
      <c r="A173" s="29"/>
      <c r="B173" s="29"/>
      <c r="C173" s="29"/>
      <c r="D173" s="29"/>
      <c r="E173" s="29"/>
      <c r="F173" s="29"/>
      <c r="G173" s="29"/>
      <c r="H173" s="29"/>
      <c r="I173" s="29"/>
      <c r="J173" s="29"/>
      <c r="K173" s="29"/>
      <c r="L173" s="29"/>
      <c r="M173" s="29"/>
      <c r="N173" s="29"/>
      <c r="O173" s="29"/>
    </row>
    <row r="174">
      <c r="A174" s="29"/>
      <c r="B174" s="29"/>
      <c r="C174" s="29"/>
      <c r="D174" s="29"/>
      <c r="E174" s="29"/>
      <c r="F174" s="29"/>
      <c r="G174" s="29"/>
      <c r="H174" s="29"/>
      <c r="I174" s="29"/>
      <c r="J174" s="29"/>
      <c r="K174" s="29"/>
      <c r="L174" s="29"/>
      <c r="M174" s="29"/>
      <c r="N174" s="29"/>
      <c r="O174" s="29"/>
    </row>
    <row r="175">
      <c r="A175" s="29"/>
      <c r="B175" s="29"/>
      <c r="C175" s="29"/>
      <c r="D175" s="29"/>
      <c r="E175" s="29"/>
      <c r="F175" s="29"/>
      <c r="G175" s="29"/>
      <c r="H175" s="29"/>
      <c r="I175" s="29"/>
      <c r="J175" s="29"/>
      <c r="K175" s="29"/>
      <c r="L175" s="29"/>
      <c r="M175" s="29"/>
      <c r="N175" s="29"/>
      <c r="O175" s="29"/>
    </row>
    <row r="176">
      <c r="A176" s="29"/>
      <c r="B176" s="29"/>
      <c r="C176" s="29"/>
      <c r="D176" s="29"/>
      <c r="E176" s="29"/>
      <c r="F176" s="29"/>
      <c r="G176" s="29"/>
      <c r="H176" s="29"/>
      <c r="I176" s="29"/>
      <c r="J176" s="29"/>
      <c r="K176" s="29"/>
      <c r="L176" s="29"/>
      <c r="M176" s="29"/>
      <c r="N176" s="29"/>
      <c r="O176" s="29"/>
    </row>
    <row r="177">
      <c r="A177" s="29"/>
      <c r="B177" s="29"/>
      <c r="C177" s="29"/>
      <c r="D177" s="29"/>
      <c r="E177" s="29"/>
      <c r="F177" s="29"/>
      <c r="G177" s="29"/>
      <c r="H177" s="29"/>
      <c r="I177" s="29"/>
      <c r="J177" s="29"/>
      <c r="K177" s="29"/>
      <c r="L177" s="29"/>
      <c r="M177" s="29"/>
      <c r="N177" s="29"/>
      <c r="O177" s="29"/>
    </row>
    <row r="178">
      <c r="A178" s="29"/>
      <c r="B178" s="29"/>
      <c r="C178" s="29"/>
      <c r="D178" s="29"/>
      <c r="E178" s="29"/>
      <c r="F178" s="29"/>
      <c r="G178" s="29"/>
      <c r="H178" s="29"/>
      <c r="I178" s="29"/>
      <c r="J178" s="29"/>
      <c r="K178" s="29"/>
      <c r="L178" s="29"/>
      <c r="M178" s="29"/>
      <c r="N178" s="29"/>
      <c r="O178" s="29"/>
    </row>
    <row r="179">
      <c r="A179" s="29"/>
      <c r="B179" s="29"/>
      <c r="C179" s="29"/>
      <c r="D179" s="29"/>
      <c r="E179" s="29"/>
      <c r="F179" s="29"/>
      <c r="G179" s="29"/>
      <c r="H179" s="29"/>
      <c r="I179" s="29"/>
      <c r="J179" s="29"/>
      <c r="K179" s="29"/>
      <c r="L179" s="29"/>
      <c r="M179" s="29"/>
      <c r="N179" s="29"/>
      <c r="O179" s="29"/>
    </row>
    <row r="180">
      <c r="A180" s="29"/>
      <c r="B180" s="29"/>
      <c r="C180" s="29"/>
      <c r="D180" s="29"/>
      <c r="E180" s="29"/>
      <c r="F180" s="29"/>
      <c r="G180" s="29"/>
      <c r="H180" s="29"/>
      <c r="I180" s="29"/>
      <c r="J180" s="29"/>
      <c r="K180" s="29"/>
      <c r="L180" s="29"/>
      <c r="M180" s="29"/>
      <c r="N180" s="29"/>
      <c r="O180" s="29"/>
    </row>
    <row r="181">
      <c r="A181" s="29"/>
      <c r="B181" s="29"/>
      <c r="C181" s="29"/>
      <c r="D181" s="29"/>
      <c r="E181" s="29"/>
      <c r="F181" s="29"/>
      <c r="G181" s="29"/>
      <c r="H181" s="29"/>
      <c r="I181" s="29"/>
      <c r="J181" s="29"/>
      <c r="K181" s="29"/>
      <c r="L181" s="29"/>
      <c r="M181" s="29"/>
      <c r="N181" s="29"/>
      <c r="O181" s="29"/>
    </row>
    <row r="182">
      <c r="A182" s="29"/>
      <c r="B182" s="29"/>
      <c r="C182" s="29"/>
      <c r="D182" s="29"/>
      <c r="E182" s="29"/>
      <c r="F182" s="29"/>
      <c r="G182" s="29"/>
      <c r="H182" s="29"/>
      <c r="I182" s="29"/>
      <c r="J182" s="29"/>
      <c r="K182" s="29"/>
      <c r="L182" s="29"/>
      <c r="M182" s="29"/>
      <c r="N182" s="29"/>
      <c r="O182" s="29"/>
    </row>
    <row r="183">
      <c r="A183" s="29"/>
      <c r="B183" s="29"/>
      <c r="C183" s="29"/>
      <c r="D183" s="29"/>
      <c r="E183" s="29"/>
      <c r="F183" s="29"/>
      <c r="G183" s="29"/>
      <c r="H183" s="29"/>
      <c r="I183" s="29"/>
      <c r="J183" s="29"/>
      <c r="K183" s="29"/>
      <c r="L183" s="29"/>
      <c r="M183" s="29"/>
      <c r="N183" s="29"/>
      <c r="O183" s="29"/>
    </row>
    <row r="184">
      <c r="A184" s="29"/>
      <c r="B184" s="29"/>
      <c r="C184" s="29"/>
      <c r="D184" s="29"/>
      <c r="E184" s="29"/>
      <c r="F184" s="29"/>
      <c r="G184" s="29"/>
      <c r="H184" s="29"/>
      <c r="I184" s="29"/>
      <c r="J184" s="29"/>
      <c r="K184" s="29"/>
      <c r="L184" s="29"/>
      <c r="M184" s="29"/>
      <c r="N184" s="29"/>
      <c r="O184" s="29"/>
    </row>
    <row r="185">
      <c r="A185" s="29"/>
      <c r="B185" s="29"/>
      <c r="C185" s="29"/>
      <c r="D185" s="29"/>
      <c r="E185" s="29"/>
      <c r="F185" s="29"/>
      <c r="G185" s="29"/>
      <c r="H185" s="29"/>
      <c r="I185" s="29"/>
      <c r="J185" s="29"/>
      <c r="K185" s="29"/>
      <c r="L185" s="29"/>
      <c r="M185" s="29"/>
      <c r="N185" s="29"/>
      <c r="O185" s="29"/>
    </row>
    <row r="186">
      <c r="A186" s="29"/>
      <c r="B186" s="29"/>
      <c r="C186" s="29"/>
      <c r="D186" s="29"/>
      <c r="E186" s="29"/>
      <c r="F186" s="29"/>
      <c r="G186" s="29"/>
      <c r="H186" s="29"/>
      <c r="I186" s="29"/>
      <c r="J186" s="29"/>
      <c r="K186" s="29"/>
      <c r="L186" s="29"/>
      <c r="M186" s="29"/>
      <c r="N186" s="29"/>
      <c r="O186" s="29"/>
    </row>
    <row r="187">
      <c r="A187" s="29"/>
      <c r="B187" s="29"/>
      <c r="C187" s="29"/>
      <c r="D187" s="29"/>
      <c r="E187" s="29"/>
      <c r="F187" s="29"/>
      <c r="G187" s="29"/>
      <c r="H187" s="29"/>
      <c r="I187" s="29"/>
      <c r="J187" s="29"/>
      <c r="K187" s="29"/>
      <c r="L187" s="29"/>
      <c r="M187" s="29"/>
      <c r="N187" s="29"/>
      <c r="O187" s="29"/>
    </row>
    <row r="188">
      <c r="A188" s="29"/>
      <c r="B188" s="29"/>
      <c r="C188" s="29"/>
      <c r="D188" s="29"/>
      <c r="E188" s="29"/>
      <c r="F188" s="29"/>
      <c r="G188" s="29"/>
      <c r="H188" s="29"/>
      <c r="I188" s="29"/>
      <c r="J188" s="29"/>
      <c r="K188" s="29"/>
      <c r="L188" s="29"/>
      <c r="M188" s="29"/>
      <c r="N188" s="29"/>
      <c r="O188" s="29"/>
    </row>
    <row r="189">
      <c r="A189" s="29"/>
      <c r="B189" s="29"/>
      <c r="C189" s="29"/>
      <c r="D189" s="29"/>
      <c r="E189" s="29"/>
      <c r="F189" s="29"/>
      <c r="G189" s="29"/>
      <c r="H189" s="29"/>
      <c r="I189" s="29"/>
      <c r="J189" s="29"/>
      <c r="K189" s="29"/>
      <c r="L189" s="29"/>
      <c r="M189" s="29"/>
      <c r="N189" s="29"/>
      <c r="O189" s="29"/>
    </row>
    <row r="190">
      <c r="A190" s="29"/>
      <c r="B190" s="29"/>
      <c r="C190" s="29"/>
      <c r="D190" s="29"/>
      <c r="E190" s="29"/>
      <c r="F190" s="29"/>
      <c r="G190" s="29"/>
      <c r="H190" s="29"/>
      <c r="I190" s="29"/>
      <c r="J190" s="29"/>
      <c r="K190" s="29"/>
      <c r="L190" s="29"/>
      <c r="M190" s="29"/>
      <c r="N190" s="29"/>
      <c r="O190" s="29"/>
    </row>
    <row r="191">
      <c r="A191" s="29"/>
      <c r="B191" s="29"/>
      <c r="C191" s="29"/>
      <c r="D191" s="29"/>
      <c r="E191" s="29"/>
      <c r="F191" s="29"/>
      <c r="G191" s="29"/>
      <c r="H191" s="29"/>
      <c r="I191" s="29"/>
      <c r="J191" s="29"/>
      <c r="K191" s="29"/>
      <c r="L191" s="29"/>
      <c r="M191" s="29"/>
      <c r="N191" s="29"/>
      <c r="O191" s="29"/>
    </row>
    <row r="192">
      <c r="A192" s="29"/>
      <c r="B192" s="29"/>
      <c r="C192" s="29"/>
      <c r="D192" s="29"/>
      <c r="E192" s="29"/>
      <c r="F192" s="29"/>
      <c r="G192" s="29"/>
      <c r="H192" s="29"/>
      <c r="I192" s="29"/>
      <c r="J192" s="29"/>
      <c r="K192" s="29"/>
      <c r="L192" s="29"/>
      <c r="M192" s="29"/>
      <c r="N192" s="29"/>
      <c r="O192" s="29"/>
    </row>
    <row r="193">
      <c r="A193" s="29"/>
      <c r="B193" s="29"/>
      <c r="C193" s="29"/>
      <c r="D193" s="29"/>
      <c r="E193" s="29"/>
      <c r="F193" s="29"/>
      <c r="G193" s="29"/>
      <c r="H193" s="29"/>
      <c r="I193" s="29"/>
      <c r="J193" s="29"/>
      <c r="K193" s="29"/>
      <c r="L193" s="29"/>
      <c r="M193" s="29"/>
      <c r="N193" s="29"/>
      <c r="O193" s="29"/>
    </row>
    <row r="194">
      <c r="A194" s="29"/>
      <c r="B194" s="29"/>
      <c r="C194" s="29"/>
      <c r="D194" s="29"/>
      <c r="E194" s="29"/>
      <c r="F194" s="29"/>
      <c r="G194" s="29"/>
      <c r="H194" s="29"/>
      <c r="I194" s="29"/>
      <c r="J194" s="29"/>
      <c r="K194" s="29"/>
      <c r="L194" s="29"/>
      <c r="M194" s="29"/>
      <c r="N194" s="29"/>
      <c r="O194" s="29"/>
    </row>
    <row r="195">
      <c r="A195" s="29"/>
      <c r="B195" s="29"/>
      <c r="C195" s="29"/>
      <c r="D195" s="29"/>
      <c r="E195" s="29"/>
      <c r="F195" s="29"/>
      <c r="G195" s="29"/>
      <c r="H195" s="29"/>
      <c r="I195" s="29"/>
      <c r="J195" s="29"/>
      <c r="K195" s="29"/>
      <c r="L195" s="29"/>
      <c r="M195" s="29"/>
      <c r="N195" s="29"/>
      <c r="O195" s="29"/>
    </row>
    <row r="196">
      <c r="A196" s="29"/>
      <c r="B196" s="29"/>
      <c r="C196" s="29"/>
      <c r="D196" s="29"/>
      <c r="E196" s="29"/>
      <c r="F196" s="29"/>
      <c r="G196" s="29"/>
      <c r="H196" s="29"/>
      <c r="I196" s="29"/>
      <c r="J196" s="29"/>
      <c r="K196" s="29"/>
      <c r="L196" s="29"/>
      <c r="M196" s="29"/>
      <c r="N196" s="29"/>
      <c r="O196" s="29"/>
    </row>
    <row r="197">
      <c r="A197" s="29"/>
      <c r="B197" s="29"/>
      <c r="C197" s="29"/>
      <c r="D197" s="29"/>
      <c r="E197" s="29"/>
      <c r="F197" s="29"/>
      <c r="G197" s="29"/>
      <c r="H197" s="29"/>
      <c r="I197" s="29"/>
      <c r="J197" s="29"/>
      <c r="K197" s="29"/>
      <c r="L197" s="29"/>
      <c r="M197" s="29"/>
      <c r="N197" s="29"/>
      <c r="O197" s="29"/>
    </row>
    <row r="198">
      <c r="A198" s="29"/>
      <c r="B198" s="29"/>
      <c r="C198" s="29"/>
      <c r="D198" s="29"/>
      <c r="E198" s="29"/>
      <c r="F198" s="29"/>
      <c r="G198" s="29"/>
      <c r="H198" s="29"/>
      <c r="I198" s="29"/>
      <c r="J198" s="29"/>
      <c r="K198" s="29"/>
      <c r="L198" s="29"/>
      <c r="M198" s="29"/>
      <c r="N198" s="29"/>
      <c r="O198" s="29"/>
    </row>
    <row r="199">
      <c r="A199" s="29"/>
      <c r="B199" s="29"/>
      <c r="C199" s="29"/>
      <c r="D199" s="29"/>
      <c r="E199" s="29"/>
      <c r="F199" s="29"/>
      <c r="G199" s="29"/>
      <c r="H199" s="29"/>
      <c r="I199" s="29"/>
      <c r="J199" s="29"/>
      <c r="K199" s="29"/>
      <c r="L199" s="29"/>
      <c r="M199" s="29"/>
      <c r="N199" s="29"/>
      <c r="O199" s="29"/>
    </row>
    <row r="200">
      <c r="A200" s="29"/>
      <c r="B200" s="29"/>
      <c r="C200" s="29"/>
      <c r="D200" s="29"/>
      <c r="E200" s="29"/>
      <c r="F200" s="29"/>
      <c r="G200" s="29"/>
      <c r="H200" s="29"/>
      <c r="I200" s="29"/>
      <c r="J200" s="29"/>
      <c r="K200" s="29"/>
      <c r="L200" s="29"/>
      <c r="M200" s="29"/>
      <c r="N200" s="29"/>
      <c r="O200" s="29"/>
    </row>
    <row r="201">
      <c r="A201" s="29"/>
      <c r="B201" s="29"/>
      <c r="C201" s="29"/>
      <c r="D201" s="29"/>
      <c r="E201" s="29"/>
      <c r="F201" s="29"/>
      <c r="G201" s="29"/>
      <c r="H201" s="29"/>
      <c r="I201" s="29"/>
      <c r="J201" s="29"/>
      <c r="K201" s="29"/>
      <c r="L201" s="29"/>
      <c r="M201" s="29"/>
      <c r="N201" s="29"/>
      <c r="O201" s="29"/>
    </row>
    <row r="202">
      <c r="A202" s="29"/>
      <c r="B202" s="29"/>
      <c r="C202" s="29"/>
      <c r="D202" s="29"/>
      <c r="E202" s="29"/>
      <c r="F202" s="29"/>
      <c r="G202" s="29"/>
      <c r="H202" s="29"/>
      <c r="I202" s="29"/>
      <c r="J202" s="29"/>
      <c r="K202" s="29"/>
      <c r="L202" s="29"/>
      <c r="M202" s="29"/>
      <c r="N202" s="29"/>
      <c r="O202" s="29"/>
    </row>
    <row r="203">
      <c r="A203" s="29"/>
      <c r="B203" s="29"/>
      <c r="C203" s="29"/>
      <c r="D203" s="29"/>
      <c r="E203" s="29"/>
      <c r="F203" s="29"/>
      <c r="G203" s="29"/>
      <c r="H203" s="29"/>
      <c r="I203" s="29"/>
      <c r="J203" s="29"/>
      <c r="K203" s="29"/>
      <c r="L203" s="29"/>
      <c r="M203" s="29"/>
      <c r="N203" s="29"/>
      <c r="O203" s="29"/>
    </row>
    <row r="204">
      <c r="A204" s="29"/>
      <c r="B204" s="29"/>
      <c r="C204" s="29"/>
      <c r="D204" s="29"/>
      <c r="E204" s="29"/>
      <c r="F204" s="29"/>
      <c r="G204" s="29"/>
      <c r="H204" s="29"/>
      <c r="I204" s="29"/>
      <c r="J204" s="29"/>
      <c r="K204" s="29"/>
      <c r="L204" s="29"/>
      <c r="M204" s="29"/>
      <c r="N204" s="29"/>
      <c r="O204" s="29"/>
    </row>
    <row r="205">
      <c r="A205" s="29"/>
      <c r="B205" s="29"/>
      <c r="C205" s="29"/>
      <c r="D205" s="29"/>
      <c r="E205" s="29"/>
      <c r="F205" s="29"/>
      <c r="G205" s="29"/>
      <c r="H205" s="29"/>
      <c r="I205" s="29"/>
      <c r="J205" s="29"/>
      <c r="K205" s="29"/>
      <c r="L205" s="29"/>
      <c r="M205" s="29"/>
      <c r="N205" s="29"/>
      <c r="O205" s="29"/>
    </row>
    <row r="206">
      <c r="A206" s="29"/>
      <c r="B206" s="29"/>
      <c r="C206" s="29"/>
      <c r="D206" s="29"/>
      <c r="E206" s="29"/>
      <c r="F206" s="29"/>
      <c r="G206" s="29"/>
      <c r="H206" s="29"/>
      <c r="I206" s="29"/>
      <c r="J206" s="29"/>
      <c r="K206" s="29"/>
      <c r="L206" s="29"/>
      <c r="M206" s="29"/>
      <c r="N206" s="29"/>
      <c r="O206" s="29"/>
    </row>
    <row r="207">
      <c r="A207" s="29"/>
      <c r="B207" s="29"/>
      <c r="C207" s="29"/>
      <c r="D207" s="29"/>
      <c r="E207" s="29"/>
      <c r="F207" s="29"/>
      <c r="G207" s="29"/>
      <c r="H207" s="29"/>
      <c r="I207" s="29"/>
      <c r="J207" s="29"/>
      <c r="K207" s="29"/>
      <c r="L207" s="29"/>
      <c r="M207" s="29"/>
      <c r="N207" s="29"/>
      <c r="O207" s="29"/>
    </row>
    <row r="208">
      <c r="A208" s="29"/>
      <c r="B208" s="29"/>
      <c r="C208" s="29"/>
      <c r="D208" s="29"/>
      <c r="E208" s="29"/>
      <c r="F208" s="29"/>
      <c r="G208" s="29"/>
      <c r="H208" s="29"/>
      <c r="I208" s="29"/>
      <c r="J208" s="29"/>
      <c r="K208" s="29"/>
      <c r="L208" s="29"/>
      <c r="M208" s="29"/>
      <c r="N208" s="29"/>
      <c r="O208" s="29"/>
    </row>
    <row r="209">
      <c r="A209" s="29"/>
      <c r="B209" s="29"/>
      <c r="C209" s="29"/>
      <c r="D209" s="29"/>
      <c r="E209" s="29"/>
      <c r="F209" s="29"/>
      <c r="G209" s="29"/>
      <c r="H209" s="29"/>
      <c r="I209" s="29"/>
      <c r="J209" s="29"/>
      <c r="K209" s="29"/>
      <c r="L209" s="29"/>
      <c r="M209" s="29"/>
      <c r="N209" s="29"/>
      <c r="O209" s="29"/>
    </row>
    <row r="210">
      <c r="A210" s="29"/>
      <c r="B210" s="29"/>
      <c r="C210" s="29"/>
      <c r="D210" s="29"/>
      <c r="E210" s="29"/>
      <c r="F210" s="29"/>
      <c r="G210" s="29"/>
      <c r="H210" s="29"/>
      <c r="I210" s="29"/>
      <c r="J210" s="29"/>
      <c r="K210" s="29"/>
      <c r="L210" s="29"/>
      <c r="M210" s="29"/>
      <c r="N210" s="29"/>
      <c r="O210" s="29"/>
    </row>
    <row r="211">
      <c r="A211" s="29"/>
      <c r="B211" s="29"/>
      <c r="C211" s="29"/>
      <c r="D211" s="29"/>
      <c r="E211" s="29"/>
      <c r="F211" s="29"/>
      <c r="G211" s="29"/>
      <c r="H211" s="29"/>
      <c r="I211" s="29"/>
      <c r="J211" s="29"/>
      <c r="K211" s="29"/>
      <c r="L211" s="29"/>
      <c r="M211" s="29"/>
      <c r="N211" s="29"/>
      <c r="O211" s="29"/>
    </row>
    <row r="212">
      <c r="A212" s="29"/>
      <c r="B212" s="29"/>
      <c r="C212" s="29"/>
      <c r="D212" s="29"/>
      <c r="E212" s="29"/>
      <c r="F212" s="29"/>
      <c r="G212" s="29"/>
      <c r="H212" s="29"/>
      <c r="I212" s="29"/>
      <c r="J212" s="29"/>
      <c r="K212" s="29"/>
      <c r="L212" s="29"/>
      <c r="M212" s="29"/>
      <c r="N212" s="29"/>
      <c r="O212" s="29"/>
    </row>
    <row r="213">
      <c r="A213" s="29"/>
      <c r="B213" s="29"/>
      <c r="C213" s="29"/>
      <c r="D213" s="29"/>
      <c r="E213" s="29"/>
      <c r="F213" s="29"/>
      <c r="G213" s="29"/>
      <c r="H213" s="29"/>
      <c r="I213" s="29"/>
      <c r="J213" s="29"/>
      <c r="K213" s="29"/>
      <c r="L213" s="29"/>
      <c r="M213" s="29"/>
      <c r="N213" s="29"/>
      <c r="O213" s="29"/>
    </row>
    <row r="214">
      <c r="A214" s="29"/>
      <c r="B214" s="29"/>
      <c r="C214" s="29"/>
      <c r="D214" s="29"/>
      <c r="E214" s="29"/>
      <c r="F214" s="29"/>
      <c r="G214" s="29"/>
      <c r="H214" s="29"/>
      <c r="I214" s="29"/>
      <c r="J214" s="29"/>
      <c r="K214" s="29"/>
      <c r="L214" s="29"/>
      <c r="M214" s="29"/>
      <c r="N214" s="29"/>
      <c r="O214" s="29"/>
    </row>
    <row r="215">
      <c r="A215" s="29"/>
      <c r="B215" s="29"/>
      <c r="C215" s="29"/>
      <c r="D215" s="29"/>
      <c r="E215" s="29"/>
      <c r="F215" s="29"/>
      <c r="G215" s="29"/>
      <c r="H215" s="29"/>
      <c r="I215" s="29"/>
      <c r="J215" s="29"/>
      <c r="K215" s="29"/>
      <c r="L215" s="29"/>
      <c r="M215" s="29"/>
      <c r="N215" s="29"/>
      <c r="O215" s="29"/>
    </row>
    <row r="216">
      <c r="A216" s="29"/>
      <c r="B216" s="29"/>
      <c r="C216" s="29"/>
      <c r="D216" s="29"/>
      <c r="E216" s="29"/>
      <c r="F216" s="29"/>
      <c r="G216" s="29"/>
      <c r="H216" s="29"/>
      <c r="I216" s="29"/>
      <c r="J216" s="29"/>
      <c r="K216" s="29"/>
      <c r="L216" s="29"/>
      <c r="M216" s="29"/>
      <c r="N216" s="29"/>
      <c r="O216" s="29"/>
    </row>
    <row r="217">
      <c r="A217" s="29"/>
      <c r="B217" s="29"/>
      <c r="C217" s="29"/>
      <c r="D217" s="29"/>
      <c r="E217" s="29"/>
      <c r="F217" s="29"/>
      <c r="G217" s="29"/>
      <c r="H217" s="29"/>
      <c r="I217" s="29"/>
      <c r="J217" s="29"/>
      <c r="K217" s="29"/>
      <c r="L217" s="29"/>
      <c r="M217" s="29"/>
      <c r="N217" s="29"/>
      <c r="O217" s="29"/>
    </row>
    <row r="218">
      <c r="A218" s="29"/>
      <c r="B218" s="29"/>
      <c r="C218" s="29"/>
      <c r="D218" s="29"/>
      <c r="E218" s="29"/>
      <c r="F218" s="29"/>
      <c r="G218" s="29"/>
      <c r="H218" s="29"/>
      <c r="I218" s="29"/>
      <c r="J218" s="29"/>
      <c r="K218" s="29"/>
      <c r="L218" s="29"/>
      <c r="M218" s="29"/>
      <c r="N218" s="29"/>
      <c r="O218" s="29"/>
    </row>
    <row r="219">
      <c r="A219" s="29"/>
      <c r="B219" s="29"/>
      <c r="C219" s="29"/>
      <c r="D219" s="29"/>
      <c r="E219" s="29"/>
      <c r="F219" s="29"/>
      <c r="G219" s="29"/>
      <c r="H219" s="29"/>
      <c r="I219" s="29"/>
      <c r="J219" s="29"/>
      <c r="K219" s="29"/>
      <c r="L219" s="29"/>
      <c r="M219" s="29"/>
      <c r="N219" s="29"/>
      <c r="O219" s="29"/>
    </row>
    <row r="220">
      <c r="A220" s="29"/>
      <c r="B220" s="29"/>
      <c r="C220" s="29"/>
      <c r="D220" s="29"/>
      <c r="E220" s="29"/>
      <c r="F220" s="29"/>
      <c r="G220" s="29"/>
      <c r="H220" s="29"/>
      <c r="I220" s="29"/>
      <c r="J220" s="29"/>
      <c r="K220" s="29"/>
      <c r="L220" s="29"/>
      <c r="M220" s="29"/>
      <c r="N220" s="29"/>
      <c r="O220" s="29"/>
    </row>
    <row r="221">
      <c r="A221" s="29"/>
      <c r="B221" s="29"/>
      <c r="C221" s="29"/>
      <c r="D221" s="29"/>
      <c r="E221" s="29"/>
      <c r="F221" s="29"/>
      <c r="G221" s="29"/>
      <c r="H221" s="29"/>
      <c r="I221" s="29"/>
      <c r="J221" s="29"/>
      <c r="K221" s="29"/>
      <c r="L221" s="29"/>
      <c r="M221" s="29"/>
      <c r="N221" s="29"/>
      <c r="O221" s="29"/>
    </row>
    <row r="222">
      <c r="A222" s="29"/>
      <c r="B222" s="29"/>
      <c r="C222" s="29"/>
      <c r="D222" s="29"/>
      <c r="E222" s="29"/>
      <c r="F222" s="29"/>
      <c r="G222" s="29"/>
      <c r="H222" s="29"/>
      <c r="I222" s="29"/>
      <c r="J222" s="29"/>
      <c r="K222" s="29"/>
      <c r="L222" s="29"/>
      <c r="M222" s="29"/>
      <c r="N222" s="29"/>
      <c r="O222" s="29"/>
    </row>
    <row r="223">
      <c r="A223" s="29"/>
      <c r="B223" s="29"/>
      <c r="C223" s="29"/>
      <c r="D223" s="29"/>
      <c r="E223" s="29"/>
      <c r="F223" s="29"/>
      <c r="G223" s="29"/>
      <c r="H223" s="29"/>
      <c r="I223" s="29"/>
      <c r="J223" s="29"/>
      <c r="K223" s="29"/>
      <c r="L223" s="29"/>
      <c r="M223" s="29"/>
      <c r="N223" s="29"/>
      <c r="O223" s="29"/>
    </row>
    <row r="224">
      <c r="A224" s="29"/>
      <c r="B224" s="29"/>
      <c r="C224" s="29"/>
      <c r="D224" s="29"/>
      <c r="E224" s="29"/>
      <c r="F224" s="29"/>
      <c r="G224" s="29"/>
      <c r="H224" s="29"/>
      <c r="I224" s="29"/>
      <c r="J224" s="29"/>
      <c r="K224" s="29"/>
      <c r="L224" s="29"/>
      <c r="M224" s="29"/>
      <c r="N224" s="29"/>
      <c r="O224" s="29"/>
    </row>
    <row r="225">
      <c r="A225" s="29"/>
      <c r="B225" s="29"/>
      <c r="C225" s="29"/>
      <c r="D225" s="29"/>
      <c r="E225" s="29"/>
      <c r="F225" s="29"/>
      <c r="G225" s="29"/>
      <c r="H225" s="29"/>
      <c r="I225" s="29"/>
      <c r="J225" s="29"/>
      <c r="K225" s="29"/>
      <c r="L225" s="29"/>
      <c r="M225" s="29"/>
      <c r="N225" s="29"/>
      <c r="O225" s="29"/>
    </row>
    <row r="226">
      <c r="A226" s="29"/>
      <c r="B226" s="29"/>
      <c r="C226" s="29"/>
      <c r="D226" s="29"/>
      <c r="E226" s="29"/>
      <c r="F226" s="29"/>
      <c r="G226" s="29"/>
      <c r="H226" s="29"/>
      <c r="I226" s="29"/>
      <c r="J226" s="29"/>
      <c r="K226" s="29"/>
      <c r="L226" s="29"/>
      <c r="M226" s="29"/>
      <c r="N226" s="29"/>
      <c r="O226" s="29"/>
    </row>
    <row r="227">
      <c r="A227" s="29"/>
      <c r="B227" s="29"/>
      <c r="C227" s="29"/>
      <c r="D227" s="29"/>
      <c r="E227" s="29"/>
      <c r="F227" s="29"/>
      <c r="G227" s="29"/>
      <c r="H227" s="29"/>
      <c r="I227" s="29"/>
      <c r="J227" s="29"/>
      <c r="K227" s="29"/>
      <c r="L227" s="29"/>
      <c r="M227" s="29"/>
      <c r="N227" s="29"/>
      <c r="O227" s="29"/>
    </row>
    <row r="228">
      <c r="A228" s="29"/>
      <c r="B228" s="29"/>
      <c r="C228" s="29"/>
      <c r="D228" s="29"/>
      <c r="E228" s="29"/>
      <c r="F228" s="29"/>
      <c r="G228" s="29"/>
      <c r="H228" s="29"/>
      <c r="I228" s="29"/>
      <c r="J228" s="29"/>
      <c r="K228" s="29"/>
      <c r="L228" s="29"/>
      <c r="M228" s="29"/>
      <c r="N228" s="29"/>
      <c r="O228" s="29"/>
    </row>
    <row r="229">
      <c r="A229" s="29"/>
      <c r="B229" s="29"/>
      <c r="C229" s="29"/>
      <c r="D229" s="29"/>
      <c r="E229" s="29"/>
      <c r="F229" s="29"/>
      <c r="G229" s="29"/>
      <c r="H229" s="29"/>
      <c r="I229" s="29"/>
      <c r="J229" s="29"/>
      <c r="K229" s="29"/>
      <c r="L229" s="29"/>
      <c r="M229" s="29"/>
      <c r="N229" s="29"/>
      <c r="O229" s="29"/>
    </row>
    <row r="230">
      <c r="A230" s="29"/>
      <c r="B230" s="29"/>
      <c r="C230" s="29"/>
      <c r="D230" s="29"/>
      <c r="E230" s="29"/>
      <c r="F230" s="29"/>
      <c r="G230" s="29"/>
      <c r="H230" s="29"/>
      <c r="I230" s="29"/>
      <c r="J230" s="29"/>
      <c r="K230" s="29"/>
      <c r="L230" s="29"/>
      <c r="M230" s="29"/>
      <c r="N230" s="29"/>
      <c r="O230" s="29"/>
    </row>
    <row r="231">
      <c r="A231" s="29"/>
      <c r="B231" s="29"/>
      <c r="C231" s="29"/>
      <c r="D231" s="29"/>
      <c r="E231" s="29"/>
      <c r="F231" s="29"/>
      <c r="G231" s="29"/>
      <c r="H231" s="29"/>
      <c r="I231" s="29"/>
      <c r="J231" s="29"/>
      <c r="K231" s="29"/>
      <c r="L231" s="29"/>
      <c r="M231" s="29"/>
      <c r="N231" s="29"/>
      <c r="O231" s="29"/>
    </row>
    <row r="232">
      <c r="A232" s="29"/>
      <c r="B232" s="29"/>
      <c r="C232" s="29"/>
      <c r="D232" s="29"/>
      <c r="E232" s="29"/>
      <c r="F232" s="29"/>
      <c r="G232" s="29"/>
      <c r="H232" s="29"/>
      <c r="I232" s="29"/>
      <c r="J232" s="29"/>
      <c r="K232" s="29"/>
      <c r="L232" s="29"/>
      <c r="M232" s="29"/>
      <c r="N232" s="29"/>
      <c r="O232" s="29"/>
    </row>
    <row r="233">
      <c r="A233" s="29"/>
      <c r="B233" s="29"/>
      <c r="C233" s="29"/>
      <c r="D233" s="29"/>
      <c r="E233" s="29"/>
      <c r="F233" s="29"/>
      <c r="G233" s="29"/>
      <c r="H233" s="29"/>
      <c r="I233" s="29"/>
      <c r="J233" s="29"/>
      <c r="K233" s="29"/>
      <c r="L233" s="29"/>
      <c r="M233" s="29"/>
      <c r="N233" s="29"/>
      <c r="O233" s="29"/>
    </row>
    <row r="234">
      <c r="A234" s="29"/>
      <c r="B234" s="29"/>
      <c r="C234" s="29"/>
      <c r="D234" s="29"/>
      <c r="E234" s="29"/>
      <c r="F234" s="29"/>
      <c r="G234" s="29"/>
      <c r="H234" s="29"/>
      <c r="I234" s="29"/>
      <c r="J234" s="29"/>
      <c r="K234" s="29"/>
      <c r="L234" s="29"/>
      <c r="M234" s="29"/>
      <c r="N234" s="29"/>
      <c r="O234" s="29"/>
    </row>
    <row r="235">
      <c r="A235" s="29"/>
      <c r="B235" s="29"/>
      <c r="C235" s="29"/>
      <c r="D235" s="29"/>
      <c r="E235" s="29"/>
      <c r="F235" s="29"/>
      <c r="G235" s="29"/>
      <c r="H235" s="29"/>
      <c r="I235" s="29"/>
      <c r="J235" s="29"/>
      <c r="K235" s="29"/>
      <c r="L235" s="29"/>
      <c r="M235" s="29"/>
      <c r="N235" s="29"/>
      <c r="O235" s="29"/>
    </row>
    <row r="236">
      <c r="A236" s="29"/>
      <c r="B236" s="29"/>
      <c r="C236" s="29"/>
      <c r="D236" s="29"/>
      <c r="E236" s="29"/>
      <c r="F236" s="29"/>
      <c r="G236" s="29"/>
      <c r="H236" s="29"/>
      <c r="I236" s="29"/>
      <c r="J236" s="29"/>
      <c r="K236" s="29"/>
      <c r="L236" s="29"/>
      <c r="M236" s="29"/>
      <c r="N236" s="29"/>
      <c r="O236" s="29"/>
    </row>
    <row r="237">
      <c r="A237" s="29"/>
      <c r="B237" s="29"/>
      <c r="C237" s="29"/>
      <c r="D237" s="29"/>
      <c r="E237" s="29"/>
      <c r="F237" s="29"/>
      <c r="G237" s="29"/>
      <c r="H237" s="29"/>
      <c r="I237" s="29"/>
      <c r="J237" s="29"/>
      <c r="K237" s="29"/>
      <c r="L237" s="29"/>
      <c r="M237" s="29"/>
      <c r="N237" s="29"/>
      <c r="O237" s="29"/>
    </row>
    <row r="238">
      <c r="A238" s="29"/>
      <c r="B238" s="29"/>
      <c r="C238" s="29"/>
      <c r="D238" s="29"/>
      <c r="E238" s="29"/>
      <c r="F238" s="29"/>
      <c r="G238" s="29"/>
      <c r="H238" s="29"/>
      <c r="I238" s="29"/>
      <c r="J238" s="29"/>
      <c r="K238" s="29"/>
      <c r="L238" s="29"/>
      <c r="M238" s="29"/>
      <c r="N238" s="29"/>
      <c r="O238" s="29"/>
    </row>
    <row r="239">
      <c r="A239" s="29"/>
      <c r="B239" s="29"/>
      <c r="C239" s="29"/>
      <c r="D239" s="29"/>
      <c r="E239" s="29"/>
      <c r="F239" s="29"/>
      <c r="G239" s="29"/>
      <c r="H239" s="29"/>
      <c r="I239" s="29"/>
      <c r="J239" s="29"/>
      <c r="K239" s="29"/>
      <c r="L239" s="29"/>
      <c r="M239" s="29"/>
      <c r="N239" s="29"/>
      <c r="O239" s="29"/>
    </row>
    <row r="240">
      <c r="A240" s="29"/>
      <c r="B240" s="29"/>
      <c r="C240" s="29"/>
      <c r="D240" s="29"/>
      <c r="E240" s="29"/>
      <c r="F240" s="29"/>
      <c r="G240" s="29"/>
      <c r="H240" s="29"/>
      <c r="I240" s="29"/>
      <c r="J240" s="29"/>
      <c r="K240" s="29"/>
      <c r="L240" s="29"/>
      <c r="M240" s="29"/>
      <c r="N240" s="29"/>
      <c r="O240" s="29"/>
    </row>
    <row r="241">
      <c r="A241" s="29"/>
      <c r="B241" s="29"/>
      <c r="C241" s="29"/>
      <c r="D241" s="29"/>
      <c r="E241" s="29"/>
      <c r="F241" s="29"/>
      <c r="G241" s="29"/>
      <c r="H241" s="29"/>
      <c r="I241" s="29"/>
      <c r="J241" s="29"/>
      <c r="K241" s="29"/>
      <c r="L241" s="29"/>
      <c r="M241" s="29"/>
      <c r="N241" s="29"/>
      <c r="O241" s="29"/>
    </row>
    <row r="242">
      <c r="A242" s="29"/>
      <c r="B242" s="29"/>
      <c r="C242" s="29"/>
      <c r="D242" s="29"/>
      <c r="E242" s="29"/>
      <c r="F242" s="29"/>
      <c r="G242" s="29"/>
      <c r="H242" s="29"/>
      <c r="I242" s="29"/>
      <c r="J242" s="29"/>
      <c r="K242" s="29"/>
      <c r="L242" s="29"/>
      <c r="M242" s="29"/>
      <c r="N242" s="29"/>
      <c r="O242" s="29"/>
    </row>
    <row r="243">
      <c r="A243" s="29"/>
      <c r="B243" s="29"/>
      <c r="C243" s="29"/>
      <c r="D243" s="29"/>
      <c r="E243" s="29"/>
      <c r="F243" s="29"/>
      <c r="G243" s="29"/>
      <c r="H243" s="29"/>
      <c r="I243" s="29"/>
      <c r="J243" s="29"/>
      <c r="K243" s="29"/>
      <c r="L243" s="29"/>
      <c r="M243" s="29"/>
      <c r="N243" s="29"/>
      <c r="O243" s="29"/>
    </row>
    <row r="244">
      <c r="A244" s="29"/>
      <c r="B244" s="29"/>
      <c r="C244" s="29"/>
      <c r="D244" s="29"/>
      <c r="E244" s="29"/>
      <c r="F244" s="29"/>
      <c r="G244" s="29"/>
      <c r="H244" s="29"/>
      <c r="I244" s="29"/>
      <c r="J244" s="29"/>
      <c r="K244" s="29"/>
      <c r="L244" s="29"/>
      <c r="M244" s="29"/>
      <c r="N244" s="29"/>
      <c r="O244" s="29"/>
    </row>
    <row r="245">
      <c r="A245" s="29"/>
      <c r="B245" s="29"/>
      <c r="C245" s="29"/>
      <c r="D245" s="29"/>
      <c r="E245" s="29"/>
      <c r="F245" s="29"/>
      <c r="G245" s="29"/>
      <c r="H245" s="29"/>
      <c r="I245" s="29"/>
      <c r="J245" s="29"/>
      <c r="K245" s="29"/>
      <c r="L245" s="29"/>
      <c r="M245" s="29"/>
      <c r="N245" s="29"/>
      <c r="O245" s="29"/>
    </row>
    <row r="246">
      <c r="A246" s="29"/>
      <c r="B246" s="29"/>
      <c r="C246" s="29"/>
      <c r="D246" s="29"/>
      <c r="E246" s="29"/>
      <c r="F246" s="29"/>
      <c r="G246" s="29"/>
      <c r="H246" s="29"/>
      <c r="I246" s="29"/>
      <c r="J246" s="29"/>
      <c r="K246" s="29"/>
      <c r="L246" s="29"/>
      <c r="M246" s="29"/>
      <c r="N246" s="29"/>
      <c r="O246" s="29"/>
    </row>
    <row r="247">
      <c r="A247" s="29"/>
      <c r="B247" s="29"/>
      <c r="C247" s="29"/>
      <c r="D247" s="29"/>
      <c r="E247" s="29"/>
      <c r="F247" s="29"/>
      <c r="G247" s="29"/>
      <c r="H247" s="29"/>
      <c r="I247" s="29"/>
      <c r="J247" s="29"/>
      <c r="K247" s="29"/>
      <c r="L247" s="29"/>
      <c r="M247" s="29"/>
      <c r="N247" s="29"/>
      <c r="O247" s="29"/>
    </row>
    <row r="248">
      <c r="A248" s="29"/>
      <c r="B248" s="29"/>
      <c r="C248" s="29"/>
      <c r="D248" s="29"/>
      <c r="E248" s="29"/>
      <c r="F248" s="29"/>
      <c r="G248" s="29"/>
      <c r="H248" s="29"/>
      <c r="I248" s="29"/>
      <c r="J248" s="29"/>
      <c r="K248" s="29"/>
      <c r="L248" s="29"/>
      <c r="M248" s="29"/>
      <c r="N248" s="29"/>
      <c r="O248" s="29"/>
    </row>
    <row r="249">
      <c r="A249" s="29"/>
      <c r="B249" s="29"/>
      <c r="C249" s="29"/>
      <c r="D249" s="29"/>
      <c r="E249" s="29"/>
      <c r="F249" s="29"/>
      <c r="G249" s="29"/>
      <c r="H249" s="29"/>
      <c r="I249" s="29"/>
      <c r="J249" s="29"/>
      <c r="K249" s="29"/>
      <c r="L249" s="29"/>
      <c r="M249" s="29"/>
      <c r="N249" s="29"/>
      <c r="O249" s="29"/>
    </row>
    <row r="250">
      <c r="A250" s="29"/>
      <c r="B250" s="29"/>
      <c r="C250" s="29"/>
      <c r="D250" s="29"/>
      <c r="E250" s="29"/>
      <c r="F250" s="29"/>
      <c r="G250" s="29"/>
      <c r="H250" s="29"/>
      <c r="I250" s="29"/>
      <c r="J250" s="29"/>
      <c r="K250" s="29"/>
      <c r="L250" s="29"/>
      <c r="M250" s="29"/>
      <c r="N250" s="29"/>
      <c r="O250" s="29"/>
    </row>
    <row r="251">
      <c r="A251" s="29"/>
      <c r="B251" s="29"/>
      <c r="C251" s="29"/>
      <c r="D251" s="29"/>
      <c r="E251" s="29"/>
      <c r="F251" s="29"/>
      <c r="G251" s="29"/>
      <c r="H251" s="29"/>
      <c r="I251" s="29"/>
      <c r="J251" s="29"/>
      <c r="K251" s="29"/>
      <c r="L251" s="29"/>
      <c r="M251" s="29"/>
      <c r="N251" s="29"/>
      <c r="O251" s="29"/>
    </row>
    <row r="252">
      <c r="A252" s="29"/>
      <c r="B252" s="29"/>
      <c r="C252" s="29"/>
      <c r="D252" s="29"/>
      <c r="E252" s="29"/>
      <c r="F252" s="29"/>
      <c r="G252" s="29"/>
      <c r="H252" s="29"/>
      <c r="I252" s="29"/>
      <c r="J252" s="29"/>
      <c r="K252" s="29"/>
      <c r="L252" s="29"/>
      <c r="M252" s="29"/>
      <c r="N252" s="29"/>
      <c r="O252" s="29"/>
    </row>
    <row r="253">
      <c r="A253" s="29"/>
      <c r="B253" s="29"/>
      <c r="C253" s="29"/>
      <c r="D253" s="29"/>
      <c r="E253" s="29"/>
      <c r="F253" s="29"/>
      <c r="G253" s="29"/>
      <c r="H253" s="29"/>
      <c r="I253" s="29"/>
      <c r="J253" s="29"/>
      <c r="K253" s="29"/>
      <c r="L253" s="29"/>
      <c r="M253" s="29"/>
      <c r="N253" s="29"/>
      <c r="O253" s="29"/>
    </row>
    <row r="254">
      <c r="A254" s="29"/>
      <c r="B254" s="29"/>
      <c r="C254" s="29"/>
      <c r="D254" s="29"/>
      <c r="E254" s="29"/>
      <c r="F254" s="29"/>
      <c r="G254" s="29"/>
      <c r="H254" s="29"/>
      <c r="I254" s="29"/>
      <c r="J254" s="29"/>
      <c r="K254" s="29"/>
      <c r="L254" s="29"/>
      <c r="M254" s="29"/>
      <c r="N254" s="29"/>
      <c r="O254" s="29"/>
    </row>
    <row r="255">
      <c r="A255" s="29"/>
      <c r="B255" s="29"/>
      <c r="C255" s="29"/>
      <c r="D255" s="29"/>
      <c r="E255" s="29"/>
      <c r="F255" s="29"/>
      <c r="G255" s="29"/>
      <c r="H255" s="29"/>
      <c r="I255" s="29"/>
      <c r="J255" s="29"/>
      <c r="K255" s="29"/>
      <c r="L255" s="29"/>
      <c r="M255" s="29"/>
      <c r="N255" s="29"/>
      <c r="O255" s="29"/>
    </row>
    <row r="256">
      <c r="A256" s="29"/>
      <c r="B256" s="29"/>
      <c r="C256" s="29"/>
      <c r="D256" s="29"/>
      <c r="E256" s="29"/>
      <c r="F256" s="29"/>
      <c r="G256" s="29"/>
      <c r="H256" s="29"/>
      <c r="I256" s="29"/>
      <c r="J256" s="29"/>
      <c r="K256" s="29"/>
      <c r="L256" s="29"/>
      <c r="M256" s="29"/>
      <c r="N256" s="29"/>
      <c r="O256" s="29"/>
    </row>
    <row r="257">
      <c r="A257" s="29"/>
      <c r="B257" s="29"/>
      <c r="C257" s="29"/>
      <c r="D257" s="29"/>
      <c r="E257" s="29"/>
      <c r="F257" s="29"/>
      <c r="G257" s="29"/>
      <c r="H257" s="29"/>
      <c r="I257" s="29"/>
      <c r="J257" s="29"/>
      <c r="K257" s="29"/>
      <c r="L257" s="29"/>
      <c r="M257" s="29"/>
      <c r="N257" s="29"/>
      <c r="O257" s="29"/>
    </row>
    <row r="258">
      <c r="A258" s="29"/>
      <c r="B258" s="29"/>
      <c r="C258" s="29"/>
      <c r="D258" s="29"/>
      <c r="E258" s="29"/>
      <c r="F258" s="29"/>
      <c r="G258" s="29"/>
      <c r="H258" s="29"/>
      <c r="I258" s="29"/>
      <c r="J258" s="29"/>
      <c r="K258" s="29"/>
      <c r="L258" s="29"/>
      <c r="M258" s="29"/>
      <c r="N258" s="29"/>
      <c r="O258" s="29"/>
    </row>
    <row r="259">
      <c r="A259" s="29"/>
      <c r="B259" s="29"/>
      <c r="C259" s="29"/>
      <c r="D259" s="29"/>
      <c r="E259" s="29"/>
      <c r="F259" s="29"/>
      <c r="G259" s="29"/>
      <c r="H259" s="29"/>
      <c r="I259" s="29"/>
      <c r="J259" s="29"/>
      <c r="K259" s="29"/>
      <c r="L259" s="29"/>
      <c r="M259" s="29"/>
      <c r="N259" s="29"/>
      <c r="O259" s="29"/>
    </row>
    <row r="260">
      <c r="A260" s="29"/>
      <c r="B260" s="29"/>
      <c r="C260" s="29"/>
      <c r="D260" s="29"/>
      <c r="E260" s="29"/>
      <c r="F260" s="29"/>
      <c r="G260" s="29"/>
      <c r="H260" s="29"/>
      <c r="I260" s="29"/>
      <c r="J260" s="29"/>
      <c r="K260" s="29"/>
      <c r="L260" s="29"/>
      <c r="M260" s="29"/>
      <c r="N260" s="29"/>
      <c r="O260" s="29"/>
    </row>
    <row r="261">
      <c r="A261" s="29"/>
      <c r="B261" s="29"/>
      <c r="C261" s="29"/>
      <c r="D261" s="29"/>
      <c r="E261" s="29"/>
      <c r="F261" s="29"/>
      <c r="G261" s="29"/>
      <c r="H261" s="29"/>
      <c r="I261" s="29"/>
      <c r="J261" s="29"/>
      <c r="K261" s="29"/>
      <c r="L261" s="29"/>
      <c r="M261" s="29"/>
      <c r="N261" s="29"/>
      <c r="O261" s="29"/>
    </row>
    <row r="262">
      <c r="A262" s="29"/>
      <c r="B262" s="29"/>
      <c r="C262" s="29"/>
      <c r="D262" s="29"/>
      <c r="E262" s="29"/>
      <c r="F262" s="29"/>
      <c r="G262" s="29"/>
      <c r="H262" s="29"/>
      <c r="I262" s="29"/>
      <c r="J262" s="29"/>
      <c r="K262" s="29"/>
      <c r="L262" s="29"/>
      <c r="M262" s="29"/>
      <c r="N262" s="29"/>
      <c r="O262" s="29"/>
    </row>
    <row r="263">
      <c r="A263" s="29"/>
      <c r="B263" s="29"/>
      <c r="C263" s="29"/>
      <c r="D263" s="29"/>
      <c r="E263" s="29"/>
      <c r="F263" s="29"/>
      <c r="G263" s="29"/>
      <c r="H263" s="29"/>
      <c r="I263" s="29"/>
      <c r="J263" s="29"/>
      <c r="K263" s="29"/>
      <c r="L263" s="29"/>
      <c r="M263" s="29"/>
      <c r="N263" s="29"/>
      <c r="O263" s="29"/>
    </row>
    <row r="264">
      <c r="A264" s="29"/>
      <c r="B264" s="29"/>
      <c r="C264" s="29"/>
      <c r="D264" s="29"/>
      <c r="E264" s="29"/>
      <c r="F264" s="29"/>
      <c r="G264" s="29"/>
      <c r="H264" s="29"/>
      <c r="I264" s="29"/>
      <c r="J264" s="29"/>
      <c r="K264" s="29"/>
      <c r="L264" s="29"/>
      <c r="M264" s="29"/>
      <c r="N264" s="29"/>
      <c r="O264" s="29"/>
    </row>
    <row r="265">
      <c r="A265" s="29"/>
      <c r="B265" s="29"/>
      <c r="C265" s="29"/>
      <c r="D265" s="29"/>
      <c r="E265" s="29"/>
      <c r="F265" s="29"/>
      <c r="G265" s="29"/>
      <c r="H265" s="29"/>
      <c r="I265" s="29"/>
      <c r="J265" s="29"/>
      <c r="K265" s="29"/>
      <c r="L265" s="29"/>
      <c r="M265" s="29"/>
      <c r="N265" s="29"/>
      <c r="O265" s="29"/>
    </row>
    <row r="266">
      <c r="A266" s="29"/>
      <c r="B266" s="29"/>
      <c r="C266" s="29"/>
      <c r="D266" s="29"/>
      <c r="E266" s="29"/>
      <c r="F266" s="29"/>
      <c r="G266" s="29"/>
      <c r="H266" s="29"/>
      <c r="I266" s="29"/>
      <c r="J266" s="29"/>
      <c r="K266" s="29"/>
      <c r="L266" s="29"/>
      <c r="M266" s="29"/>
      <c r="N266" s="29"/>
      <c r="O266" s="29"/>
    </row>
    <row r="267">
      <c r="A267" s="29"/>
      <c r="B267" s="29"/>
      <c r="C267" s="29"/>
      <c r="D267" s="29"/>
      <c r="E267" s="29"/>
      <c r="F267" s="29"/>
      <c r="G267" s="29"/>
      <c r="H267" s="29"/>
      <c r="I267" s="29"/>
      <c r="J267" s="29"/>
      <c r="K267" s="29"/>
      <c r="L267" s="29"/>
      <c r="M267" s="29"/>
      <c r="N267" s="29"/>
      <c r="O267" s="29"/>
    </row>
    <row r="268">
      <c r="A268" s="29"/>
      <c r="B268" s="29"/>
      <c r="C268" s="29"/>
      <c r="D268" s="29"/>
      <c r="E268" s="29"/>
      <c r="F268" s="29"/>
      <c r="G268" s="29"/>
      <c r="H268" s="29"/>
      <c r="I268" s="29"/>
      <c r="J268" s="29"/>
      <c r="K268" s="29"/>
      <c r="L268" s="29"/>
      <c r="M268" s="29"/>
      <c r="N268" s="29"/>
      <c r="O268" s="29"/>
    </row>
    <row r="269">
      <c r="A269" s="29"/>
      <c r="B269" s="29"/>
      <c r="C269" s="29"/>
      <c r="D269" s="29"/>
      <c r="E269" s="29"/>
      <c r="F269" s="29"/>
      <c r="G269" s="29"/>
      <c r="H269" s="29"/>
      <c r="I269" s="29"/>
      <c r="J269" s="29"/>
      <c r="K269" s="29"/>
      <c r="L269" s="29"/>
      <c r="M269" s="29"/>
      <c r="N269" s="29"/>
      <c r="O269" s="29"/>
    </row>
    <row r="270">
      <c r="A270" s="29"/>
      <c r="B270" s="29"/>
      <c r="C270" s="29"/>
      <c r="D270" s="29"/>
      <c r="E270" s="29"/>
      <c r="F270" s="29"/>
      <c r="G270" s="29"/>
      <c r="H270" s="29"/>
      <c r="I270" s="29"/>
      <c r="J270" s="29"/>
      <c r="K270" s="29"/>
      <c r="L270" s="29"/>
      <c r="M270" s="29"/>
      <c r="N270" s="29"/>
      <c r="O270" s="29"/>
    </row>
    <row r="271">
      <c r="A271" s="29"/>
      <c r="B271" s="29"/>
      <c r="C271" s="29"/>
      <c r="D271" s="29"/>
      <c r="E271" s="29"/>
      <c r="F271" s="29"/>
      <c r="G271" s="29"/>
      <c r="H271" s="29"/>
      <c r="I271" s="29"/>
      <c r="J271" s="29"/>
      <c r="K271" s="29"/>
      <c r="L271" s="29"/>
      <c r="M271" s="29"/>
      <c r="N271" s="29"/>
      <c r="O271"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9.25"/>
    <col customWidth="1" min="2" max="2" width="8.63"/>
    <col customWidth="1" min="3" max="3" width="9.5"/>
    <col customWidth="1" min="4" max="4" width="12.5"/>
    <col customWidth="1" min="5" max="5" width="13.63"/>
    <col customWidth="1" min="8" max="8" width="79.0"/>
  </cols>
  <sheetData>
    <row r="1">
      <c r="A1" s="88" t="s">
        <v>2</v>
      </c>
      <c r="B1" s="89" t="s">
        <v>3</v>
      </c>
      <c r="C1" s="90" t="s">
        <v>4</v>
      </c>
      <c r="D1" s="90" t="s">
        <v>5</v>
      </c>
      <c r="E1" s="88" t="s">
        <v>6</v>
      </c>
      <c r="F1" s="89" t="s">
        <v>401</v>
      </c>
      <c r="G1" s="89" t="s">
        <v>402</v>
      </c>
      <c r="H1" s="89" t="s">
        <v>403</v>
      </c>
    </row>
    <row r="2">
      <c r="A2" s="91" t="s">
        <v>404</v>
      </c>
      <c r="B2" s="92">
        <v>7.0</v>
      </c>
      <c r="C2" s="92">
        <v>1426.0</v>
      </c>
      <c r="D2" s="93">
        <v>43608.0</v>
      </c>
      <c r="E2" s="92" t="s">
        <v>29</v>
      </c>
      <c r="F2" s="92" t="s">
        <v>13</v>
      </c>
      <c r="G2" s="92" t="s">
        <v>14</v>
      </c>
      <c r="H2" s="94" t="str">
        <f>IFERROR(__xludf.DUMMYFUNCTION("ArrayFormula(join("". "",replace(transpose(TRIM(SPLIT( SUBSTITUTE(REGEXREPLACE(A2,""https://stackoverflow.com/questions/[A-Z0-9]{8}/"",""""),""-"","" "") , ""."" ))),1,1, upper(left(transpose(TRIM(SPLIT( SUBSTITUTE(REGEXREPLACE(A2,""https://stackoverflow."&amp;"com/questions/[A-Z0-9]{8}/"",""""),""-"","" "") , ""."" ))),1))))&amp;"" "")"),"How to add gdpr consent dialog in app and gdpr related confusions ")</f>
        <v>How to add gdpr consent dialog in app and gdpr related confusions </v>
      </c>
    </row>
    <row r="3">
      <c r="A3" s="95" t="s">
        <v>38</v>
      </c>
      <c r="B3" s="92">
        <v>5.0</v>
      </c>
      <c r="C3" s="92">
        <v>513.0</v>
      </c>
      <c r="D3" s="93">
        <v>43238.0</v>
      </c>
      <c r="E3" s="92" t="s">
        <v>29</v>
      </c>
      <c r="F3" s="92" t="s">
        <v>14</v>
      </c>
      <c r="G3" s="92" t="s">
        <v>14</v>
      </c>
      <c r="H3" s="94" t="str">
        <f>IFERROR(__xludf.DUMMYFUNCTION("ArrayFormula(join("". "",replace(transpose(TRIM(SPLIT( SUBSTITUTE(REGEXREPLACE(A3,""https://stackoverflow.com/questions/[A-Z0-9]{8}/"",""""),""-"","" "") , ""."" ))),1,1, upper(left(transpose(TRIM(SPLIT( SUBSTITUTE(REGEXREPLACE(A3,""https://stackoverflow."&amp;"com/questions/[A-Z0-9]{8}/"",""""),""-"","" "") , ""."" ))),1))))&amp;"" "")"),"Consent for sharing data with a third party gdpr ")</f>
        <v>Consent for sharing data with a third party gdpr </v>
      </c>
    </row>
    <row r="4">
      <c r="A4" s="96" t="s">
        <v>83</v>
      </c>
      <c r="B4" s="92">
        <v>5.0</v>
      </c>
      <c r="C4" s="92">
        <v>802.0</v>
      </c>
      <c r="D4" s="93">
        <v>43825.0</v>
      </c>
      <c r="E4" s="92" t="s">
        <v>29</v>
      </c>
      <c r="F4" s="92" t="s">
        <v>13</v>
      </c>
      <c r="G4" s="92" t="s">
        <v>14</v>
      </c>
      <c r="H4" s="94" t="str">
        <f>IFERROR(__xludf.DUMMYFUNCTION("ArrayFormula(join("". "",replace(transpose(TRIM(SPLIT( SUBSTITUTE(REGEXREPLACE(A4,""https://stackoverflow.com/questions/[A-Z0-9]{8}/"",""""),""-"","" "") , ""."" ))),1,1, upper(left(transpose(TRIM(SPLIT( SUBSTITUTE(REGEXREPLACE(A4,""https://stackoverflow."&amp;"com/questions/[A-Z0-9]{8}/"",""""),""-"","" "") , ""."" ))),1))))&amp;"" "")"),"Gdpr consent screen and coding ")</f>
        <v>Gdpr consent screen and coding </v>
      </c>
    </row>
    <row r="5">
      <c r="A5" s="96" t="s">
        <v>55</v>
      </c>
      <c r="B5" s="92">
        <v>4.0</v>
      </c>
      <c r="C5" s="92">
        <v>1618.0</v>
      </c>
      <c r="D5" s="97">
        <v>43418.0</v>
      </c>
      <c r="E5" s="92" t="s">
        <v>29</v>
      </c>
      <c r="F5" s="92" t="s">
        <v>13</v>
      </c>
      <c r="G5" s="92" t="s">
        <v>14</v>
      </c>
      <c r="H5" s="94" t="str">
        <f>IFERROR(__xludf.DUMMYFUNCTION("ArrayFormula(join("". "",replace(transpose(TRIM(SPLIT( SUBSTITUTE(REGEXREPLACE(A5,""https://stackoverflow.com/questions/[A-Z0-9]{8}/"",""""),""-"","" "") , ""."" ))),1,1, upper(left(transpose(TRIM(SPLIT( SUBSTITUTE(REGEXREPLACE(A5,""https://stackoverflow."&amp;"com/questions/[A-Z0-9]{8}/"",""""),""-"","" "") , ""."" ))),1))))&amp;"" "")"),"How to store the username in database under gdpr ")</f>
        <v>How to store the username in database under gdpr </v>
      </c>
    </row>
    <row r="6">
      <c r="A6" s="96" t="s">
        <v>37</v>
      </c>
      <c r="B6" s="92">
        <v>4.0</v>
      </c>
      <c r="C6" s="92">
        <v>5268.0</v>
      </c>
      <c r="D6" s="98" t="s">
        <v>405</v>
      </c>
      <c r="E6" s="92" t="s">
        <v>29</v>
      </c>
      <c r="F6" s="92" t="s">
        <v>14</v>
      </c>
      <c r="G6" s="92" t="s">
        <v>14</v>
      </c>
      <c r="H6" s="94" t="str">
        <f>IFERROR(__xludf.DUMMYFUNCTION("ArrayFormula(join("". "",replace(transpose(TRIM(SPLIT( SUBSTITUTE(REGEXREPLACE(A6,""https://stackoverflow.com/questions/[A-Z0-9]{8}/"",""""),""-"","" "") , ""."" ))),1,1, upper(left(transpose(TRIM(SPLIT( SUBSTITUTE(REGEXREPLACE(A6,""https://stackoverflow."&amp;"com/questions/[A-Z0-9]{8}/"",""""),""-"","" "") , ""."" ))),1))))&amp;"" "")"),"Is an app that only use localstorage has to be gdpr compliance ")</f>
        <v>Is an app that only use localstorage has to be gdpr compliance </v>
      </c>
    </row>
    <row r="7">
      <c r="A7" s="96" t="s">
        <v>36</v>
      </c>
      <c r="B7" s="92">
        <v>3.0</v>
      </c>
      <c r="C7" s="92">
        <v>1537.0</v>
      </c>
      <c r="D7" s="98" t="s">
        <v>406</v>
      </c>
      <c r="E7" s="92" t="s">
        <v>29</v>
      </c>
      <c r="F7" s="92" t="s">
        <v>14</v>
      </c>
      <c r="G7" s="92" t="s">
        <v>14</v>
      </c>
      <c r="H7" s="94" t="str">
        <f>IFERROR(__xludf.DUMMYFUNCTION("ArrayFormula(join("". "",replace(transpose(TRIM(SPLIT( SUBSTITUTE(REGEXREPLACE(A7,""https://stackoverflow.com/questions/[A-Z0-9]{8}/"",""""),""-"","" "") , ""."" ))),1,1, upper(left(transpose(TRIM(SPLIT( SUBSTITUTE(REGEXREPLACE(A7,""https://stackoverflow."&amp;"com/questions/[A-Z0-9]{8}/"",""""),""-"","" "") , ""."" ))),1))))&amp;"" "")"),"Cookies suggestion ideas for the eu general data protection regulation gdpr ")</f>
        <v>Cookies suggestion ideas for the eu general data protection regulation gdpr </v>
      </c>
    </row>
    <row r="8">
      <c r="A8" s="96" t="s">
        <v>52</v>
      </c>
      <c r="B8" s="92">
        <v>2.0</v>
      </c>
      <c r="C8" s="92">
        <v>223.0</v>
      </c>
      <c r="D8" s="93">
        <v>43375.0</v>
      </c>
      <c r="E8" s="92" t="s">
        <v>29</v>
      </c>
      <c r="F8" s="92" t="s">
        <v>13</v>
      </c>
      <c r="G8" s="92" t="s">
        <v>14</v>
      </c>
      <c r="H8" s="94" t="str">
        <f>IFERROR(__xludf.DUMMYFUNCTION("ArrayFormula(join("". "",replace(transpose(TRIM(SPLIT( SUBSTITUTE(REGEXREPLACE(A8,""https://stackoverflow.com/questions/[A-Z0-9]{8}/"",""""),""-"","" "") , ""."" ))),1,1, upper(left(transpose(TRIM(SPLIT( SUBSTITUTE(REGEXREPLACE(A8,""https://stackoverflow."&amp;"com/questions/[A-Z0-9]{8}/"",""""),""-"","" "") , ""."" ))),1))))&amp;"" "")"),"How would gdpr apply if my app doesnt store anything from users ")</f>
        <v>How would gdpr apply if my app doesnt store anything from users </v>
      </c>
    </row>
    <row r="9">
      <c r="A9" s="96" t="s">
        <v>125</v>
      </c>
      <c r="B9" s="92">
        <v>2.0</v>
      </c>
      <c r="C9" s="92">
        <v>188.0</v>
      </c>
      <c r="D9" s="98" t="s">
        <v>126</v>
      </c>
      <c r="E9" s="92" t="s">
        <v>29</v>
      </c>
      <c r="F9" s="92" t="s">
        <v>13</v>
      </c>
      <c r="G9" s="92" t="s">
        <v>13</v>
      </c>
      <c r="H9" s="94" t="str">
        <f>IFERROR(__xludf.DUMMYFUNCTION("ArrayFormula(join("". "",replace(transpose(TRIM(SPLIT( SUBSTITUTE(REGEXREPLACE(A9,""https://stackoverflow.com/questions/[A-Z0-9]{8}/"",""""),""-"","" "") , ""."" ))),1,1, upper(left(transpose(TRIM(SPLIT( SUBSTITUTE(REGEXREPLACE(A9,""https://stackoverflow."&amp;"com/questions/[A-Z0-9]{8}/"",""""),""-"","" "") , ""."" ))),1))))&amp;"" "")"),"How design api urls to comply with gdpr and owasp and avoid personal identifiabl ")</f>
        <v>How design api urls to comply with gdpr and owasp and avoid personal identifiabl </v>
      </c>
    </row>
    <row r="10">
      <c r="A10" s="96" t="s">
        <v>59</v>
      </c>
      <c r="B10" s="92">
        <v>1.0</v>
      </c>
      <c r="C10" s="92">
        <v>238.0</v>
      </c>
      <c r="D10" s="93">
        <v>43490.0</v>
      </c>
      <c r="E10" s="92" t="s">
        <v>29</v>
      </c>
      <c r="F10" s="92" t="s">
        <v>13</v>
      </c>
      <c r="G10" s="92" t="s">
        <v>14</v>
      </c>
      <c r="H10" s="94" t="str">
        <f>IFERROR(__xludf.DUMMYFUNCTION("ArrayFormula(join("". "",replace(transpose(TRIM(SPLIT( SUBSTITUTE(REGEXREPLACE(A10,""https://stackoverflow.com/questions/[A-Z0-9]{8}/"",""""),""-"","" "") , ""."" ))),1,1, upper(left(transpose(TRIM(SPLIT( SUBSTITUTE(REGEXREPLACE(A10,""https://stackoverflo"&amp;"w.com/questions/[A-Z0-9]{8}/"",""""),""-"","" "") , ""."" ))),1))))&amp;"" "")"),"Gdpr on contact form where im not storing any data ")</f>
        <v>Gdpr on contact form where im not storing any data </v>
      </c>
    </row>
    <row r="11">
      <c r="A11" s="96" t="s">
        <v>96</v>
      </c>
      <c r="B11" s="92">
        <v>1.0</v>
      </c>
      <c r="C11" s="92">
        <v>1513.0</v>
      </c>
      <c r="D11" s="93">
        <v>44052.0</v>
      </c>
      <c r="E11" s="92" t="s">
        <v>29</v>
      </c>
      <c r="F11" s="92" t="s">
        <v>13</v>
      </c>
      <c r="G11" s="92" t="s">
        <v>13</v>
      </c>
      <c r="H11" s="94" t="str">
        <f>IFERROR(__xludf.DUMMYFUNCTION("ArrayFormula(join("". "",replace(transpose(TRIM(SPLIT( SUBSTITUTE(REGEXREPLACE(A11,""https://stackoverflow.com/questions/[A-Z0-9]{8}/"",""""),""-"","" "") , ""."" ))),1,1, upper(left(transpose(TRIM(SPLIT( SUBSTITUTE(REGEXREPLACE(A11,""https://stackoverflo"&amp;"w.com/questions/[A-Z0-9]{8}/"",""""),""-"","" "") , ""."" ))),1))))&amp;"" "")"),"How do i comply with gdpr on a website using cookies and local storage ")</f>
        <v>How do i comply with gdpr on a website using cookies and local storage </v>
      </c>
    </row>
    <row r="12">
      <c r="A12" s="96" t="s">
        <v>79</v>
      </c>
      <c r="B12" s="92">
        <v>12.0</v>
      </c>
      <c r="C12" s="92">
        <v>1658.0</v>
      </c>
      <c r="D12" s="93">
        <v>43787.0</v>
      </c>
      <c r="E12" s="99" t="s">
        <v>80</v>
      </c>
      <c r="F12" s="92" t="s">
        <v>13</v>
      </c>
      <c r="G12" s="92" t="s">
        <v>14</v>
      </c>
      <c r="H12" s="94" t="str">
        <f>IFERROR(__xludf.DUMMYFUNCTION("ArrayFormula(join("". "",replace(transpose(TRIM(SPLIT( SUBSTITUTE(REGEXREPLACE(A12,""https://stackoverflow.com/questions/[A-Z0-9]{8}/"",""""),""-"","" "") , ""."" ))),1,1, upper(left(transpose(TRIM(SPLIT( SUBSTITUTE(REGEXREPLACE(A12,""https://stackoverflo"&amp;"w.com/questions/[A-Z0-9]{8}/"",""""),""-"","" "") , ""."" ))),1))))&amp;"" "")"),"Swift ios admob how to determine if the user is a california state resident to ")</f>
        <v>Swift ios admob how to determine if the user is a california state resident to </v>
      </c>
    </row>
    <row r="13">
      <c r="A13" s="96" t="s">
        <v>34</v>
      </c>
      <c r="B13" s="92">
        <v>7.0</v>
      </c>
      <c r="C13" s="92">
        <v>5118.0</v>
      </c>
      <c r="D13" s="98" t="s">
        <v>407</v>
      </c>
      <c r="E13" s="92" t="s">
        <v>16</v>
      </c>
      <c r="F13" s="92" t="s">
        <v>14</v>
      </c>
      <c r="G13" s="92" t="s">
        <v>14</v>
      </c>
      <c r="H13" s="94" t="str">
        <f>IFERROR(__xludf.DUMMYFUNCTION("ArrayFormula(join("". "",replace(transpose(TRIM(SPLIT( SUBSTITUTE(REGEXREPLACE(A13,""https://stackoverflow.com/questions/[A-Z0-9]{8}/"",""""),""-"","" "") , ""."" ))),1,1, upper(left(transpose(TRIM(SPLIT( SUBSTITUTE(REGEXREPLACE(A13,""https://stackoverflo"&amp;"w.com/questions/[A-Z0-9]{8}/"",""""),""-"","" "") , ""."" ))),1))))&amp;"" "")"),"Privacy policy for apps that do not collect datas ")</f>
        <v>Privacy policy for apps that do not collect datas </v>
      </c>
    </row>
    <row r="14">
      <c r="A14" s="96" t="s">
        <v>15</v>
      </c>
      <c r="B14" s="92">
        <v>7.0</v>
      </c>
      <c r="C14" s="92">
        <v>17113.0</v>
      </c>
      <c r="D14" s="93">
        <v>42775.0</v>
      </c>
      <c r="E14" s="92" t="s">
        <v>16</v>
      </c>
      <c r="F14" s="92" t="s">
        <v>14</v>
      </c>
      <c r="G14" s="92" t="s">
        <v>14</v>
      </c>
      <c r="H14" s="94" t="str">
        <f>IFERROR(__xludf.DUMMYFUNCTION("ArrayFormula(join("". "",replace(transpose(TRIM(SPLIT( SUBSTITUTE(REGEXREPLACE(A14,""https://stackoverflow.com/questions/[A-Z0-9]{8}/"",""""),""-"","" "") , ""."" ))),1,1, upper(left(transpose(TRIM(SPLIT( SUBSTITUTE(REGEXREPLACE(A14,""https://stackoverflo"&amp;"w.com/questions/[A-Z0-9]{8}/"",""""),""-"","" "") , ""."" ))),1))))&amp;"" "")"),"How i can add privacy policy to my app not only on store listing ")</f>
        <v>How i can add privacy policy to my app not only on store listing </v>
      </c>
    </row>
    <row r="15">
      <c r="A15" s="95" t="s">
        <v>30</v>
      </c>
      <c r="B15" s="92">
        <v>1.0</v>
      </c>
      <c r="C15" s="92">
        <v>314.0</v>
      </c>
      <c r="D15" s="93">
        <v>43020.0</v>
      </c>
      <c r="E15" s="92" t="s">
        <v>16</v>
      </c>
      <c r="F15" s="92" t="s">
        <v>14</v>
      </c>
      <c r="G15" s="92" t="s">
        <v>14</v>
      </c>
      <c r="H15" s="94" t="str">
        <f>IFERROR(__xludf.DUMMYFUNCTION("ArrayFormula(join("". "",replace(transpose(TRIM(SPLIT( SUBSTITUTE(REGEXREPLACE(A15,""https://stackoverflow.com/questions/[A-Z0-9]{8}/"",""""),""-"","" "") , ""."" ))),1,1, upper(left(transpose(TRIM(SPLIT( SUBSTITUTE(REGEXREPLACE(A15,""https://stackoverflo"&amp;"w.com/questions/[A-Z0-9]{8}/"",""""),""-"","" "") , ""."" ))),1))))&amp;"" "")"),"Showing apk are required to have a privacy policy set playstore ")</f>
        <v>Showing apk are required to have a privacy policy set playstore </v>
      </c>
    </row>
    <row r="16" ht="16.5" customHeight="1">
      <c r="A16" s="96" t="s">
        <v>46</v>
      </c>
      <c r="B16" s="92">
        <v>8.0</v>
      </c>
      <c r="C16" s="92">
        <v>7752.0</v>
      </c>
      <c r="D16" s="93">
        <v>43305.0</v>
      </c>
      <c r="E16" s="92" t="s">
        <v>47</v>
      </c>
      <c r="F16" s="92" t="s">
        <v>13</v>
      </c>
      <c r="G16" s="92" t="s">
        <v>13</v>
      </c>
      <c r="H16" s="94" t="str">
        <f>IFERROR(__xludf.DUMMYFUNCTION("ArrayFormula(join("". "",replace(transpose(TRIM(SPLIT( SUBSTITUTE(REGEXREPLACE(A16,""https://stackoverflow.com/questions/[A-Z0-9]{8}/"",""""),""-"","" "") , ""."" ))),1,1, upper(left(transpose(TRIM(SPLIT( SUBSTITUTE(REGEXREPLACE(A16,""https://stackoverflo"&amp;"w.com/questions/[A-Z0-9]{8}/"",""""),""-"","" "") , ""."" ))),1))))&amp;"" "")"),"How to correctly and safely dispose of singletons instances registered in the co ")</f>
        <v>How to correctly and safely dispose of singletons instances registered in the co </v>
      </c>
    </row>
    <row r="17">
      <c r="A17" s="100" t="s">
        <v>21</v>
      </c>
      <c r="B17" s="101">
        <v>4.0</v>
      </c>
      <c r="C17" s="101">
        <v>830.0</v>
      </c>
      <c r="D17" s="102">
        <v>42904.0</v>
      </c>
      <c r="E17" s="101" t="s">
        <v>12</v>
      </c>
      <c r="F17" s="101" t="s">
        <v>14</v>
      </c>
      <c r="G17" s="101" t="s">
        <v>14</v>
      </c>
      <c r="H17" s="94" t="str">
        <f>IFERROR(__xludf.DUMMYFUNCTION("ArrayFormula(join("". "",replace(transpose(TRIM(SPLIT( SUBSTITUTE(REGEXREPLACE(A17,""https://stackoverflow.com/questions/[A-Z0-9]{8}/"",""""),""-"","" "") , ""."" ))),1,1, upper(left(transpose(TRIM(SPLIT( SUBSTITUTE(REGEXREPLACE(A17,""https://stackoverflo"&amp;"w.com/questions/[A-Z0-9]{8}/"",""""),""-"","" "") , ""."" ))),1))))&amp;"" "")"),"Privacy on hyperledger fabric v1 0 ")</f>
        <v>Privacy on hyperledger fabric v1 0 </v>
      </c>
    </row>
    <row r="18">
      <c r="A18" s="100" t="s">
        <v>76</v>
      </c>
      <c r="B18" s="101">
        <v>2.0</v>
      </c>
      <c r="C18" s="101">
        <v>2979.0</v>
      </c>
      <c r="D18" s="102">
        <v>43746.0</v>
      </c>
      <c r="E18" s="101" t="s">
        <v>12</v>
      </c>
      <c r="F18" s="101" t="s">
        <v>14</v>
      </c>
      <c r="G18" s="101" t="s">
        <v>14</v>
      </c>
      <c r="H18" s="94" t="str">
        <f>IFERROR(__xludf.DUMMYFUNCTION("ArrayFormula(join("". "",replace(transpose(TRIM(SPLIT( SUBSTITUTE(REGEXREPLACE(A18,""https://stackoverflow.com/questions/[A-Z0-9]{8}/"",""""),""-"","" "") , ""."" ))),1,1, upper(left(transpose(TRIM(SPLIT( SUBSTITUTE(REGEXREPLACE(A18,""https://stackoverflo"&amp;"w.com/questions/[A-Z0-9]{8}/"",""""),""-"","" "") , ""."" ))),1))))&amp;"" "")"),"Vimeo api privacy which settings allow video to be visible from a mobile app ")</f>
        <v>Vimeo api privacy which settings allow video to be visible from a mobile app </v>
      </c>
    </row>
    <row r="19">
      <c r="A19" s="100" t="s">
        <v>57</v>
      </c>
      <c r="B19" s="101">
        <v>1.0</v>
      </c>
      <c r="C19" s="101">
        <v>14161.0</v>
      </c>
      <c r="D19" s="102">
        <v>43484.0</v>
      </c>
      <c r="E19" s="101" t="s">
        <v>12</v>
      </c>
      <c r="F19" s="101" t="s">
        <v>13</v>
      </c>
      <c r="G19" s="101" t="s">
        <v>14</v>
      </c>
      <c r="H19" s="94" t="str">
        <f>IFERROR(__xludf.DUMMYFUNCTION("ArrayFormula(join("". "",replace(transpose(TRIM(SPLIT( SUBSTITUTE(REGEXREPLACE(A19,""https://stackoverflow.com/questions/[A-Z0-9]{8}/"",""""),""-"","" "") , ""."" ))),1,1, upper(left(transpose(TRIM(SPLIT( SUBSTITUTE(REGEXREPLACE(A19,""https://stackoverflo"&amp;"w.com/questions/[A-Z0-9]{8}/"",""""),""-"","" "") , ""."" ))),1))))&amp;"" "")"),"Whats the meaning of redacted for privacy ")</f>
        <v>Whats the meaning of redacted for privacy </v>
      </c>
    </row>
    <row r="20">
      <c r="A20" s="100" t="s">
        <v>11</v>
      </c>
      <c r="B20" s="101">
        <v>4.0</v>
      </c>
      <c r="C20" s="101">
        <v>10949.0</v>
      </c>
      <c r="D20" s="102">
        <v>42739.0</v>
      </c>
      <c r="E20" s="101" t="s">
        <v>12</v>
      </c>
      <c r="F20" s="101" t="s">
        <v>13</v>
      </c>
      <c r="G20" s="101" t="s">
        <v>14</v>
      </c>
      <c r="H20" s="94" t="str">
        <f>IFERROR(__xludf.DUMMYFUNCTION("ArrayFormula(join("". "",replace(transpose(TRIM(SPLIT( SUBSTITUTE(REGEXREPLACE(A20,""https://stackoverflow.com/questions/[A-Z0-9]{8}/"",""""),""-"","" "") , ""."" ))),1,1, upper(left(transpose(TRIM(SPLIT( SUBSTITUTE(REGEXREPLACE(A20,""https://stackoverflo"&amp;"w.com/questions/[A-Z0-9]{8}/"",""""),""-"","" "") , ""."" ))),1))))&amp;"" "")"),"Apple rejected my app 5 1 1 legal privacy data collection and storage ")</f>
        <v>Apple rejected my app 5 1 1 legal privacy data collection and storage </v>
      </c>
    </row>
    <row r="21">
      <c r="A21" s="100" t="s">
        <v>60</v>
      </c>
      <c r="B21" s="101">
        <v>5.0</v>
      </c>
      <c r="C21" s="101">
        <v>1675.0</v>
      </c>
      <c r="D21" s="102">
        <v>43502.0</v>
      </c>
      <c r="E21" s="101" t="s">
        <v>12</v>
      </c>
      <c r="F21" s="101" t="s">
        <v>14</v>
      </c>
      <c r="G21" s="101" t="s">
        <v>14</v>
      </c>
      <c r="H21" s="94" t="str">
        <f>IFERROR(__xludf.DUMMYFUNCTION("ArrayFormula(join("". "",replace(transpose(TRIM(SPLIT( SUBSTITUTE(REGEXREPLACE(A21,""https://stackoverflow.com/questions/[A-Z0-9]{8}/"",""""),""-"","" "") , ""."" ))),1,1, upper(left(transpose(TRIM(SPLIT( SUBSTITUTE(REGEXREPLACE(A21,""https://stackoverflo"&amp;"w.com/questions/[A-Z0-9]{8}/"",""""),""-"","" "") , ""."" ))),1))))&amp;"" "")"),"Can i trust react devtools not to breach my privacy ")</f>
        <v>Can i trust react devtools not to breach my privacy </v>
      </c>
    </row>
    <row r="22">
      <c r="A22" s="96" t="s">
        <v>23</v>
      </c>
      <c r="B22" s="92">
        <v>2.0</v>
      </c>
      <c r="C22" s="92">
        <v>1221.0</v>
      </c>
      <c r="D22" s="93">
        <v>42947.0</v>
      </c>
      <c r="E22" s="92" t="s">
        <v>24</v>
      </c>
      <c r="F22" s="101" t="s">
        <v>13</v>
      </c>
      <c r="G22" s="101" t="s">
        <v>14</v>
      </c>
      <c r="H22" s="94" t="str">
        <f>IFERROR(__xludf.DUMMYFUNCTION("ArrayFormula(join("". "",replace(transpose(TRIM(SPLIT( SUBSTITUTE(REGEXREPLACE(A22,""https://stackoverflow.com/questions/[A-Z0-9]{8}/"",""""),""-"","" "") , ""."" ))),1,1, upper(left(transpose(TRIM(SPLIT( SUBSTITUTE(REGEXREPLACE(A22,""https://stackoverflo"&amp;"w.com/questions/[A-Z0-9]{8}/"",""""),""-"","" "") , ""."" ))),1))))&amp;"" "")"),"How can i make firebase analytics coppa compliant using unity ")</f>
        <v>How can i make firebase analytics coppa compliant using unity </v>
      </c>
    </row>
    <row r="23">
      <c r="A23" s="100" t="s">
        <v>56</v>
      </c>
      <c r="B23" s="101">
        <v>171.0</v>
      </c>
      <c r="C23" s="101">
        <v>52178.0</v>
      </c>
      <c r="D23" s="102">
        <v>43462.0</v>
      </c>
      <c r="E23" s="101" t="s">
        <v>20</v>
      </c>
      <c r="F23" s="101" t="s">
        <v>13</v>
      </c>
      <c r="G23" s="101" t="s">
        <v>14</v>
      </c>
      <c r="H23" s="94" t="str">
        <f>IFERROR(__xludf.DUMMYFUNCTION("ArrayFormula(join("". "",replace(transpose(TRIM(SPLIT( SUBSTITUTE(REGEXREPLACE(A23,""https://stackoverflow.com/questions/[A-Z0-9]{8}/"",""""),""-"","" "") , ""."" ))),1,1, upper(left(transpose(TRIM(SPLIT( SUBSTITUTE(REGEXREPLACE(A23,""https://stackoverflo"&amp;"w.com/questions/[A-Z0-9]{8}/"",""""),""-"","" "") , ""."" ))),1))))&amp;"" "")"),"Https://stackoverflow. Com/questions/396164/exposing database ids security risk ")</f>
        <v>Https://stackoverflow. Com/questions/396164/exposing database ids security risk </v>
      </c>
    </row>
    <row r="24">
      <c r="A24" s="100" t="s">
        <v>19</v>
      </c>
      <c r="B24" s="101">
        <v>141.0</v>
      </c>
      <c r="C24" s="101">
        <v>10390.0</v>
      </c>
      <c r="D24" s="93">
        <v>42882.0</v>
      </c>
      <c r="E24" s="101" t="s">
        <v>20</v>
      </c>
      <c r="F24" s="101" t="s">
        <v>14</v>
      </c>
      <c r="G24" s="101" t="s">
        <v>14</v>
      </c>
      <c r="H24" s="94" t="str">
        <f>IFERROR(__xludf.DUMMYFUNCTION("ArrayFormula(join("". "",replace(transpose(TRIM(SPLIT( SUBSTITUTE(REGEXREPLACE(A24,""https://stackoverflow.com/questions/[A-Z0-9]{8}/"",""""),""-"","" "") , ""."" ))),1,1, upper(left(transpose(TRIM(SPLIT( SUBSTITUTE(REGEXREPLACE(A24,""https://stackoverflo"&amp;"w.com/questions/[A-Z0-9]{8}/"",""""),""-"","" "") , ""."" ))),1))))&amp;"" "")"),"Is using an outdated c compiler a security risk ")</f>
        <v>Is using an outdated c compiler a security risk </v>
      </c>
    </row>
    <row r="25">
      <c r="A25" s="96" t="s">
        <v>53</v>
      </c>
      <c r="B25" s="92">
        <v>24.0</v>
      </c>
      <c r="C25" s="92">
        <v>13763.0</v>
      </c>
      <c r="D25" s="93">
        <v>43380.0</v>
      </c>
      <c r="E25" s="101" t="s">
        <v>20</v>
      </c>
      <c r="F25" s="92" t="s">
        <v>13</v>
      </c>
      <c r="G25" s="101" t="s">
        <v>14</v>
      </c>
      <c r="H25" s="94" t="str">
        <f>IFERROR(__xludf.DUMMYFUNCTION("ArrayFormula(join("". "",replace(transpose(TRIM(SPLIT( SUBSTITUTE(REGEXREPLACE(A25,""https://stackoverflow.com/questions/[A-Z0-9]{8}/"",""""),""-"","" "") , ""."" ))),1,1, upper(left(transpose(TRIM(SPLIT( SUBSTITUTE(REGEXREPLACE(A25,""https://stackoverflo"&amp;"w.com/questions/[A-Z0-9]{8}/"",""""),""-"","" "") , ""."" ))),1))))&amp;"" "")"),"Content security policy csp header onto each file or only the actual html pag ")</f>
        <v>Content security policy csp header onto each file or only the actual html pag </v>
      </c>
    </row>
    <row r="26">
      <c r="A26" s="96" t="s">
        <v>35</v>
      </c>
      <c r="B26" s="92">
        <v>19.0</v>
      </c>
      <c r="C26" s="92">
        <v>8422.0</v>
      </c>
      <c r="D26" s="93">
        <v>43217.0</v>
      </c>
      <c r="E26" s="92" t="s">
        <v>20</v>
      </c>
      <c r="F26" s="101" t="s">
        <v>14</v>
      </c>
      <c r="G26" s="101" t="s">
        <v>14</v>
      </c>
      <c r="H26" s="94" t="str">
        <f>IFERROR(__xludf.DUMMYFUNCTION("ArrayFormula(join("". "",replace(transpose(TRIM(SPLIT( SUBSTITUTE(REGEXREPLACE(A26,""https://stackoverflow.com/questions/[A-Z0-9]{8}/"",""""),""-"","" "") , ""."" ))),1,1, upper(left(transpose(TRIM(SPLIT( SUBSTITUTE(REGEXREPLACE(A26,""https://stackoverflo"&amp;"w.com/questions/[A-Z0-9]{8}/"",""""),""-"","" "") , ""."" ))),1))))&amp;"" "")"),"Github potential security vulnerability error for hoek node module ")</f>
        <v>Github potential security vulnerability error for hoek node module </v>
      </c>
    </row>
    <row r="27">
      <c r="A27" s="96" t="s">
        <v>129</v>
      </c>
      <c r="B27" s="92">
        <v>1.0</v>
      </c>
      <c r="C27" s="92">
        <v>84.0</v>
      </c>
      <c r="D27" s="98" t="s">
        <v>130</v>
      </c>
      <c r="E27" s="92" t="s">
        <v>20</v>
      </c>
      <c r="F27" s="92" t="s">
        <v>13</v>
      </c>
      <c r="G27" s="92" t="s">
        <v>13</v>
      </c>
      <c r="H27" s="94" t="str">
        <f>IFERROR(__xludf.DUMMYFUNCTION("ArrayFormula(join("". "",replace(transpose(TRIM(SPLIT( SUBSTITUTE(REGEXREPLACE(A27,""https://stackoverflow.com/questions/[A-Z0-9]{8}/"",""""),""-"","" "") , ""."" ))),1,1, upper(left(transpose(TRIM(SPLIT( SUBSTITUTE(REGEXREPLACE(A27,""https://stackoverflo"&amp;"w.com/questions/[A-Z0-9]{8}/"",""""),""-"","" "") , ""."" ))),1))))&amp;"" "")"),"Corebluetooth ios pairing security issues ")</f>
        <v>Corebluetooth ios pairing security issues </v>
      </c>
    </row>
    <row r="28">
      <c r="A28" s="96" t="s">
        <v>127</v>
      </c>
      <c r="B28" s="92">
        <v>2.0</v>
      </c>
      <c r="C28" s="92">
        <v>42.0</v>
      </c>
      <c r="D28" s="103" t="s">
        <v>128</v>
      </c>
      <c r="E28" s="92" t="s">
        <v>20</v>
      </c>
      <c r="F28" s="92" t="s">
        <v>13</v>
      </c>
      <c r="G28" s="92" t="s">
        <v>13</v>
      </c>
      <c r="H28" s="94" t="str">
        <f>IFERROR(__xludf.DUMMYFUNCTION("ArrayFormula(join("". "",replace(transpose(TRIM(SPLIT( SUBSTITUTE(REGEXREPLACE(A28,""https://stackoverflow.com/questions/[A-Z0-9]{8}/"",""""),""-"","" "") , ""."" ))),1,1, upper(left(transpose(TRIM(SPLIT( SUBSTITUTE(REGEXREPLACE(A28,""https://stackoverflo"&amp;"w.com/questions/[A-Z0-9]{8}/"",""""),""-"","" "") , ""."" ))),1))))&amp;"" "")"),"Aws networking security group ingress question ")</f>
        <v>Aws networking security group ingress question </v>
      </c>
    </row>
    <row r="29">
      <c r="A29" s="96" t="s">
        <v>120</v>
      </c>
      <c r="B29" s="92">
        <v>2.0</v>
      </c>
      <c r="C29" s="92">
        <v>721.0</v>
      </c>
      <c r="D29" s="93">
        <v>44683.0</v>
      </c>
      <c r="E29" s="92" t="s">
        <v>20</v>
      </c>
      <c r="F29" s="92" t="s">
        <v>13</v>
      </c>
      <c r="G29" s="92" t="s">
        <v>13</v>
      </c>
      <c r="H29" s="94" t="str">
        <f>IFERROR(__xludf.DUMMYFUNCTION("ArrayFormula(join("". "",replace(transpose(TRIM(SPLIT( SUBSTITUTE(REGEXREPLACE(A29,""https://stackoverflow.com/questions/[A-Z0-9]{8}/"",""""),""-"","" "") , ""."" ))),1,1, upper(left(transpose(TRIM(SPLIT( SUBSTITUTE(REGEXREPLACE(A29,""https://stackoverflo"&amp;"w.com/questions/[A-Z0-9]{8}/"",""""),""-"","" "") , ""."" ))),1))))&amp;"" "")"),"Security pyscript ")</f>
        <v>Security pyscript </v>
      </c>
    </row>
    <row r="30">
      <c r="A30" s="96" t="s">
        <v>119</v>
      </c>
      <c r="B30" s="92">
        <v>1.0</v>
      </c>
      <c r="C30" s="92">
        <v>115.0</v>
      </c>
      <c r="D30" s="93">
        <v>44624.0</v>
      </c>
      <c r="E30" s="92" t="s">
        <v>20</v>
      </c>
      <c r="F30" s="92" t="s">
        <v>13</v>
      </c>
      <c r="G30" s="92" t="s">
        <v>13</v>
      </c>
      <c r="H30" s="94" t="str">
        <f>IFERROR(__xludf.DUMMYFUNCTION("ArrayFormula(join("". "",replace(transpose(TRIM(SPLIT( SUBSTITUTE(REGEXREPLACE(A30,""https://stackoverflow.com/questions/[A-Z0-9]{8}/"",""""),""-"","" "") , ""."" ))),1,1, upper(left(transpose(TRIM(SPLIT( SUBSTITUTE(REGEXREPLACE(A30,""https://stackoverflo"&amp;"w.com/questions/[A-Z0-9]{8}/"",""""),""-"","" "") , ""."" ))),1))))&amp;"" "")"),"Ubuntu 20 04 what are the security risks without firewall ")</f>
        <v>Ubuntu 20 04 what are the security risks without firewall </v>
      </c>
    </row>
    <row r="31">
      <c r="A31" s="96" t="s">
        <v>68</v>
      </c>
      <c r="B31" s="92">
        <v>24.0</v>
      </c>
      <c r="C31" s="92">
        <v>65585.0</v>
      </c>
      <c r="D31" s="93">
        <v>43615.0</v>
      </c>
      <c r="E31" s="92" t="s">
        <v>20</v>
      </c>
      <c r="F31" s="92" t="s">
        <v>13</v>
      </c>
      <c r="G31" s="101" t="s">
        <v>14</v>
      </c>
      <c r="H31" s="94" t="str">
        <f>IFERROR(__xludf.DUMMYFUNCTION("ArrayFormula(join("". "",replace(transpose(TRIM(SPLIT( SUBSTITUTE(REGEXREPLACE(A31,""https://stackoverflow.com/questions/[A-Z0-9]{8}/"",""""),""-"","" "") , ""."" ))),1,1, upper(left(transpose(TRIM(SPLIT( SUBSTITUTE(REGEXREPLACE(A31,""https://stackoverflo"&amp;"w.com/questions/[A-Z0-9]{8}/"",""""),""-"","" "") , ""."" ))),1))))&amp;"" "")"),"Loading of a resource blocked by content security policy ")</f>
        <v>Loading of a resource blocked by content security policy </v>
      </c>
    </row>
    <row r="32">
      <c r="A32" s="96" t="s">
        <v>122</v>
      </c>
      <c r="B32" s="92">
        <v>1.0</v>
      </c>
      <c r="C32" s="92">
        <v>92.0</v>
      </c>
      <c r="D32" s="93">
        <v>44704.0</v>
      </c>
      <c r="E32" s="92" t="s">
        <v>20</v>
      </c>
      <c r="F32" s="92" t="s">
        <v>13</v>
      </c>
      <c r="G32" s="92" t="s">
        <v>13</v>
      </c>
      <c r="H32" s="94" t="str">
        <f>IFERROR(__xludf.DUMMYFUNCTION("ArrayFormula(join("". "",replace(transpose(TRIM(SPLIT( SUBSTITUTE(REGEXREPLACE(A32,""https://stackoverflow.com/questions/[A-Z0-9]{8}/"",""""),""-"","" "") , ""."" ))),1,1, upper(left(transpose(TRIM(SPLIT( SUBSTITUTE(REGEXREPLACE(A32,""https://stackoverflo"&amp;"w.com/questions/[A-Z0-9]{8}/"",""""),""-"","" "") , ""."" ))),1))))&amp;"" "")"),"Application authentication security using browser cookies ")</f>
        <v>Application authentication security using browser cookies </v>
      </c>
    </row>
    <row r="33">
      <c r="A33" s="100" t="s">
        <v>121</v>
      </c>
      <c r="B33" s="101">
        <v>1.0</v>
      </c>
      <c r="C33" s="101">
        <v>437.0</v>
      </c>
      <c r="D33" s="102">
        <v>44701.0</v>
      </c>
      <c r="E33" s="101" t="s">
        <v>20</v>
      </c>
      <c r="F33" s="92" t="s">
        <v>13</v>
      </c>
      <c r="G33" s="92" t="s">
        <v>13</v>
      </c>
      <c r="H33" s="94" t="str">
        <f>IFERROR(__xludf.DUMMYFUNCTION("ArrayFormula(join("". "",replace(transpose(TRIM(SPLIT( SUBSTITUTE(REGEXREPLACE(A33,""https://stackoverflow.com/questions/[A-Z0-9]{8}/"",""""),""-"","" "") , ""."" ))),1,1, upper(left(transpose(TRIM(SPLIT( SUBSTITUTE(REGEXREPLACE(A33,""https://stackoverflo"&amp;"w.com/questions/[A-Z0-9]{8}/"",""""),""-"","" "") , ""."" ))),1))))&amp;"" "")"),"Next js security of directory structure and json secrets ")</f>
        <v>Next js security of directory structure and json secrets </v>
      </c>
    </row>
    <row r="34">
      <c r="A34" s="100" t="s">
        <v>84</v>
      </c>
      <c r="B34" s="101">
        <v>2.0</v>
      </c>
      <c r="C34" s="101">
        <v>327.0</v>
      </c>
      <c r="D34" s="102">
        <v>43835.0</v>
      </c>
      <c r="E34" s="101" t="s">
        <v>20</v>
      </c>
      <c r="F34" s="92" t="s">
        <v>13</v>
      </c>
      <c r="G34" s="92" t="s">
        <v>13</v>
      </c>
      <c r="H34" s="94" t="str">
        <f>IFERROR(__xludf.DUMMYFUNCTION("ArrayFormula(join("". "",replace(transpose(TRIM(SPLIT( SUBSTITUTE(REGEXREPLACE(A34,""https://stackoverflow.com/questions/[A-Z0-9]{8}/"",""""),""-"","" "") , ""."" ))),1,1, upper(left(transpose(TRIM(SPLIT( SUBSTITUTE(REGEXREPLACE(A34,""https://stackoverflo"&amp;"w.com/questions/[A-Z0-9]{8}/"",""""),""-"","" "") , ""."" ))),1))))&amp;"" "")"),"Why do we have to fix security vulnerabilities on the test scope dependencies ")</f>
        <v>Why do we have to fix security vulnerabilities on the test scope dependencies </v>
      </c>
    </row>
    <row r="35">
      <c r="A35" s="100" t="s">
        <v>114</v>
      </c>
      <c r="B35" s="101">
        <v>1.0</v>
      </c>
      <c r="C35" s="101">
        <v>179.0</v>
      </c>
      <c r="D35" s="102">
        <v>44503.0</v>
      </c>
      <c r="E35" s="101" t="s">
        <v>20</v>
      </c>
      <c r="F35" s="92" t="s">
        <v>13</v>
      </c>
      <c r="G35" s="92" t="s">
        <v>13</v>
      </c>
      <c r="H35" s="94" t="str">
        <f>IFERROR(__xludf.DUMMYFUNCTION("ArrayFormula(join("". "",replace(transpose(TRIM(SPLIT( SUBSTITUTE(REGEXREPLACE(A35,""https://stackoverflow.com/questions/[A-Z0-9]{8}/"",""""),""-"","" "") , ""."" ))),1,1, upper(left(transpose(TRIM(SPLIT( SUBSTITUTE(REGEXREPLACE(A35,""https://stackoverflo"&amp;"w.com/questions/[A-Z0-9]{8}/"",""""),""-"","" "") , ""."" ))),1))))&amp;"" "")"),"Security of a tpm chip with measured boot ")</f>
        <v>Security of a tpm chip with measured boot </v>
      </c>
    </row>
    <row r="36">
      <c r="A36" s="100" t="s">
        <v>113</v>
      </c>
      <c r="B36" s="101">
        <v>2.0</v>
      </c>
      <c r="C36" s="101">
        <v>151.0</v>
      </c>
      <c r="D36" s="102">
        <v>44472.0</v>
      </c>
      <c r="E36" s="101" t="s">
        <v>20</v>
      </c>
      <c r="F36" s="92" t="s">
        <v>13</v>
      </c>
      <c r="G36" s="92" t="s">
        <v>13</v>
      </c>
      <c r="H36" s="94" t="str">
        <f>IFERROR(__xludf.DUMMYFUNCTION("ArrayFormula(join("". "",replace(transpose(TRIM(SPLIT( SUBSTITUTE(REGEXREPLACE(A36,""https://stackoverflow.com/questions/[A-Z0-9]{8}/"",""""),""-"","" "") , ""."" ))),1,1, upper(left(transpose(TRIM(SPLIT( SUBSTITUTE(REGEXREPLACE(A36,""https://stackoverflo"&amp;"w.com/questions/[A-Z0-9]{8}/"",""""),""-"","" "") , ""."" ))),1))))&amp;"" "")"),"Are there any security risks using subjects in angular this way ")</f>
        <v>Are there any security risks using subjects in angular this way </v>
      </c>
    </row>
    <row r="37">
      <c r="A37" s="96" t="s">
        <v>112</v>
      </c>
      <c r="B37" s="92">
        <v>4.0</v>
      </c>
      <c r="C37" s="92">
        <v>85.0</v>
      </c>
      <c r="D37" s="93">
        <v>44463.0</v>
      </c>
      <c r="E37" s="92" t="s">
        <v>20</v>
      </c>
      <c r="F37" s="92" t="s">
        <v>13</v>
      </c>
      <c r="G37" s="92" t="s">
        <v>13</v>
      </c>
      <c r="H37" s="94" t="str">
        <f>IFERROR(__xludf.DUMMYFUNCTION("ArrayFormula(join("". "",replace(transpose(TRIM(SPLIT( SUBSTITUTE(REGEXREPLACE(A37,""https://stackoverflow.com/questions/[A-Z0-9]{8}/"",""""),""-"","" "") , ""."" ))),1,1, upper(left(transpose(TRIM(SPLIT( SUBSTITUTE(REGEXREPLACE(A37,""https://stackoverflo"&amp;"w.com/questions/[A-Z0-9]{8}/"",""""),""-"","" "") , ""."" ))),1))))&amp;"" "")"),"What is the right way to protect the social security number in a web page ")</f>
        <v>What is the right way to protect the social security number in a web page </v>
      </c>
    </row>
    <row r="38">
      <c r="A38" s="96" t="s">
        <v>111</v>
      </c>
      <c r="B38" s="92">
        <v>1.0</v>
      </c>
      <c r="C38" s="92">
        <v>222.0</v>
      </c>
      <c r="D38" s="93">
        <v>44412.0</v>
      </c>
      <c r="E38" s="92" t="s">
        <v>20</v>
      </c>
      <c r="F38" s="92" t="s">
        <v>13</v>
      </c>
      <c r="G38" s="92" t="s">
        <v>13</v>
      </c>
      <c r="H38" s="94" t="str">
        <f>IFERROR(__xludf.DUMMYFUNCTION("ArrayFormula(join("". "",replace(transpose(TRIM(SPLIT( SUBSTITUTE(REGEXREPLACE(A38,""https://stackoverflow.com/questions/[A-Z0-9]{8}/"",""""),""-"","" "") , ""."" ))),1,1, upper(left(transpose(TRIM(SPLIT( SUBSTITUTE(REGEXREPLACE(A38,""https://stackoverflo"&amp;"w.com/questions/[A-Z0-9]{8}/"",""""),""-"","" "") , ""."" ))),1))))&amp;"" "")"),"Security issue with vaadin 8 and outdated highcharts library ")</f>
        <v>Security issue with vaadin 8 and outdated highcharts library </v>
      </c>
    </row>
    <row r="39">
      <c r="A39" s="96" t="s">
        <v>109</v>
      </c>
      <c r="B39" s="92">
        <v>4.0</v>
      </c>
      <c r="C39" s="92">
        <v>2514.0</v>
      </c>
      <c r="D39" s="92" t="s">
        <v>408</v>
      </c>
      <c r="E39" s="92" t="s">
        <v>20</v>
      </c>
      <c r="F39" s="92" t="s">
        <v>13</v>
      </c>
      <c r="G39" s="92" t="s">
        <v>13</v>
      </c>
      <c r="H39" s="94" t="str">
        <f>IFERROR(__xludf.DUMMYFUNCTION("ArrayFormula(join("". "",replace(transpose(TRIM(SPLIT( SUBSTITUTE(REGEXREPLACE(A39,""https://stackoverflow.com/questions/[A-Z0-9]{8}/"",""""),""-"","" "") , ""."" ))),1,1, upper(left(transpose(TRIM(SPLIT( SUBSTITUTE(REGEXREPLACE(A39,""https://stackoverflo"&amp;"w.com/questions/[A-Z0-9]{8}/"",""""),""-"","" "") , ""."" ))),1))))&amp;"" "")"),"User delegation key vs account key security ")</f>
        <v>User delegation key vs account key security </v>
      </c>
    </row>
    <row r="40">
      <c r="A40" s="96" t="s">
        <v>108</v>
      </c>
      <c r="B40" s="92">
        <v>2.0</v>
      </c>
      <c r="C40" s="92">
        <v>690.0</v>
      </c>
      <c r="D40" s="93">
        <v>44301.0</v>
      </c>
      <c r="E40" s="92" t="s">
        <v>20</v>
      </c>
      <c r="F40" s="92" t="s">
        <v>13</v>
      </c>
      <c r="G40" s="92" t="s">
        <v>13</v>
      </c>
      <c r="H40" s="94" t="str">
        <f>IFERROR(__xludf.DUMMYFUNCTION("ArrayFormula(join("". "",replace(transpose(TRIM(SPLIT( SUBSTITUTE(REGEXREPLACE(A40,""https://stackoverflow.com/questions/[A-Z0-9]{8}/"",""""),""-"","" "") , ""."" ))),1,1, upper(left(transpose(TRIM(SPLIT( SUBSTITUTE(REGEXREPLACE(A40,""https://stackoverflo"&amp;"w.com/questions/[A-Z0-9]{8}/"",""""),""-"","" "") , ""."" ))),1))))&amp;"" "")"),"Security concerns with private repos in github ")</f>
        <v>Security concerns with private repos in github </v>
      </c>
    </row>
    <row r="41">
      <c r="A41" s="96" t="s">
        <v>102</v>
      </c>
      <c r="B41" s="92">
        <v>1.0</v>
      </c>
      <c r="C41" s="92">
        <v>315.0</v>
      </c>
      <c r="D41" s="93">
        <v>44205.0</v>
      </c>
      <c r="E41" s="92" t="s">
        <v>20</v>
      </c>
      <c r="F41" s="92" t="s">
        <v>13</v>
      </c>
      <c r="G41" s="92" t="s">
        <v>13</v>
      </c>
      <c r="H41" s="94" t="str">
        <f>IFERROR(__xludf.DUMMYFUNCTION("ArrayFormula(join("". "",replace(transpose(TRIM(SPLIT( SUBSTITUTE(REGEXREPLACE(A41,""https://stackoverflow.com/questions/[A-Z0-9]{8}/"",""""),""-"","" "") , ""."" ))),1,1, upper(left(transpose(TRIM(SPLIT( SUBSTITUTE(REGEXREPLACE(A41,""https://stackoverflo"&amp;"w.com/questions/[A-Z0-9]{8}/"",""""),""-"","" "") , ""."" ))),1))))&amp;"" "")"),"Security concern using nuxt js and laravel api ")</f>
        <v>Security concern using nuxt js and laravel api </v>
      </c>
    </row>
    <row r="42">
      <c r="A42" s="96" t="s">
        <v>101</v>
      </c>
      <c r="B42" s="92">
        <v>2.0</v>
      </c>
      <c r="C42" s="92">
        <v>204.0</v>
      </c>
      <c r="D42" s="93">
        <v>44203.0</v>
      </c>
      <c r="E42" s="92" t="s">
        <v>20</v>
      </c>
      <c r="F42" s="92" t="s">
        <v>13</v>
      </c>
      <c r="G42" s="92" t="s">
        <v>13</v>
      </c>
      <c r="H42" s="94" t="str">
        <f>IFERROR(__xludf.DUMMYFUNCTION("ArrayFormula(join("". "",replace(transpose(TRIM(SPLIT( SUBSTITUTE(REGEXREPLACE(A42,""https://stackoverflow.com/questions/[A-Z0-9]{8}/"",""""),""-"","" "") , ""."" ))),1,1, upper(left(transpose(TRIM(SPLIT( SUBSTITUTE(REGEXREPLACE(A42,""https://stackoverflo"&amp;"w.com/questions/[A-Z0-9]{8}/"",""""),""-"","" "") , ""."" ))),1))))&amp;"" "")"),"How can i configure intellij to not be a security problem ")</f>
        <v>How can i configure intellij to not be a security problem </v>
      </c>
    </row>
    <row r="43">
      <c r="A43" s="96" t="s">
        <v>93</v>
      </c>
      <c r="B43" s="92">
        <v>1.0</v>
      </c>
      <c r="C43" s="92">
        <v>778.0</v>
      </c>
      <c r="D43" s="93">
        <v>44018.0</v>
      </c>
      <c r="E43" s="92" t="s">
        <v>20</v>
      </c>
      <c r="F43" s="92" t="s">
        <v>13</v>
      </c>
      <c r="G43" s="92" t="s">
        <v>13</v>
      </c>
      <c r="H43" s="94" t="str">
        <f>IFERROR(__xludf.DUMMYFUNCTION("ArrayFormula(join("". "",replace(transpose(TRIM(SPLIT( SUBSTITUTE(REGEXREPLACE(A43,""https://stackoverflow.com/questions/[A-Z0-9]{8}/"",""""),""-"","" "") , ""."" ))),1,1, upper(left(transpose(TRIM(SPLIT( SUBSTITUTE(REGEXREPLACE(A43,""https://stackoverflo"&amp;"w.com/questions/[A-Z0-9]{8}/"",""""),""-"","" "") , ""."" ))),1))))&amp;"" "")"),"Does port forwarding pose any security issues ")</f>
        <v>Does port forwarding pose any security issues </v>
      </c>
    </row>
    <row r="44">
      <c r="A44" s="96" t="s">
        <v>91</v>
      </c>
      <c r="B44" s="92">
        <v>10.0</v>
      </c>
      <c r="C44" s="92">
        <v>1227.0</v>
      </c>
      <c r="D44" s="93">
        <v>43993.0</v>
      </c>
      <c r="E44" s="92" t="s">
        <v>20</v>
      </c>
      <c r="F44" s="92" t="s">
        <v>13</v>
      </c>
      <c r="G44" s="92" t="s">
        <v>13</v>
      </c>
      <c r="H44" s="94" t="str">
        <f>IFERROR(__xludf.DUMMYFUNCTION("ArrayFormula(join("". "",replace(transpose(TRIM(SPLIT( SUBSTITUTE(REGEXREPLACE(A44,""https://stackoverflow.com/questions/[A-Z0-9]{8}/"",""""),""-"","" "") , ""."" ))),1,1, upper(left(transpose(TRIM(SPLIT( SUBSTITUTE(REGEXREPLACE(A44,""https://stackoverflo"&amp;"w.com/questions/[A-Z0-9]{8}/"",""""),""-"","" "") , ""."" ))),1))))&amp;"" "")"),"Are there any security concerns with sharing the client secrets of a google api ")</f>
        <v>Are there any security concerns with sharing the client secrets of a google api </v>
      </c>
    </row>
    <row r="45">
      <c r="A45" s="96" t="s">
        <v>26</v>
      </c>
      <c r="B45" s="92">
        <v>1.0</v>
      </c>
      <c r="C45" s="92">
        <v>401.0</v>
      </c>
      <c r="D45" s="93">
        <v>42988.0</v>
      </c>
      <c r="E45" s="92" t="s">
        <v>27</v>
      </c>
      <c r="F45" s="92" t="s">
        <v>13</v>
      </c>
      <c r="G45" s="92" t="s">
        <v>14</v>
      </c>
      <c r="H45" s="94" t="str">
        <f>IFERROR(__xludf.DUMMYFUNCTION("ArrayFormula(join("". "",replace(transpose(TRIM(SPLIT( SUBSTITUTE(REGEXREPLACE(A45,""https://stackoverflow.com/questions/[A-Z0-9]{8}/"",""""),""-"","" "") , ""."" ))),1,1, upper(left(transpose(TRIM(SPLIT( SUBSTITUTE(REGEXREPLACE(A45,""https://stackoverflo"&amp;"w.com/questions/[A-Z0-9]{8}/"",""""),""-"","" "") , ""."" ))),1))))&amp;"" "")"),"What are the best practices for applying security on full text search results ")</f>
        <v>What are the best practices for applying security on full text search results </v>
      </c>
    </row>
    <row r="46">
      <c r="A46" s="96" t="s">
        <v>62</v>
      </c>
      <c r="B46" s="92">
        <v>2.0</v>
      </c>
      <c r="C46" s="92">
        <v>62.0</v>
      </c>
      <c r="D46" s="93">
        <v>43529.0</v>
      </c>
      <c r="E46" s="92" t="s">
        <v>20</v>
      </c>
      <c r="F46" s="92" t="s">
        <v>13</v>
      </c>
      <c r="G46" s="92" t="s">
        <v>14</v>
      </c>
      <c r="H46" s="94" t="str">
        <f>IFERROR(__xludf.DUMMYFUNCTION("ArrayFormula(join("". "",replace(transpose(TRIM(SPLIT( SUBSTITUTE(REGEXREPLACE(A46,""https://stackoverflow.com/questions/[A-Z0-9]{8}/"",""""),""-"","" "") , ""."" ))),1,1, upper(left(transpose(TRIM(SPLIT( SUBSTITUTE(REGEXREPLACE(A46,""https://stackoverflo"&amp;"w.com/questions/[A-Z0-9]{8}/"",""""),""-"","" "") , ""."" ))),1))))&amp;"" "")"),"How should a web application ensure security when serving confidential media fil ")</f>
        <v>How should a web application ensure security when serving confidential media fil </v>
      </c>
    </row>
    <row r="47">
      <c r="A47" s="96" t="s">
        <v>58</v>
      </c>
      <c r="B47" s="92">
        <v>1.0</v>
      </c>
      <c r="C47" s="92">
        <v>109.0</v>
      </c>
      <c r="D47" s="93">
        <v>43486.0</v>
      </c>
      <c r="E47" s="99" t="s">
        <v>20</v>
      </c>
      <c r="F47" s="92" t="s">
        <v>13</v>
      </c>
      <c r="G47" s="92" t="s">
        <v>14</v>
      </c>
      <c r="H47" s="94" t="str">
        <f>IFERROR(__xludf.DUMMYFUNCTION("ArrayFormula(join("". "",replace(transpose(TRIM(SPLIT( SUBSTITUTE(REGEXREPLACE(A47,""https://stackoverflow.com/questions/[A-Z0-9]{8}/"",""""),""-"","" "") , ""."" ))),1,1, upper(left(transpose(TRIM(SPLIT( SUBSTITUTE(REGEXREPLACE(A47,""https://stackoverflo"&amp;"w.com/questions/[A-Z0-9]{8}/"",""""),""-"","" "") , ""."" ))),1))))&amp;"" "")"),"Mobileapps security issue ")</f>
        <v>Mobileapps security issue </v>
      </c>
    </row>
    <row r="48">
      <c r="A48" s="96" t="s">
        <v>50</v>
      </c>
      <c r="B48" s="92">
        <v>1.0</v>
      </c>
      <c r="C48" s="92">
        <v>445.0</v>
      </c>
      <c r="D48" s="93">
        <v>43335.0</v>
      </c>
      <c r="E48" s="92" t="s">
        <v>20</v>
      </c>
      <c r="F48" s="92" t="s">
        <v>13</v>
      </c>
      <c r="G48" s="92" t="s">
        <v>14</v>
      </c>
      <c r="H48" s="94" t="str">
        <f>IFERROR(__xludf.DUMMYFUNCTION("ArrayFormula(join("". "",replace(transpose(TRIM(SPLIT( SUBSTITUTE(REGEXREPLACE(A48,""https://stackoverflow.com/questions/[A-Z0-9]{8}/"",""""),""-"","" "") , ""."" ))),1,1, upper(left(transpose(TRIM(SPLIT( SUBSTITUTE(REGEXREPLACE(A48,""https://stackoverflo"&amp;"w.com/questions/[A-Z0-9]{8}/"",""""),""-"","" "") , ""."" ))),1))))&amp;"" "")"),"Security of post request ")</f>
        <v>Security of post request </v>
      </c>
    </row>
    <row r="49">
      <c r="A49" s="96" t="s">
        <v>48</v>
      </c>
      <c r="B49" s="92">
        <v>1.0</v>
      </c>
      <c r="C49" s="92">
        <v>1258.0</v>
      </c>
      <c r="D49" s="93">
        <v>43313.0</v>
      </c>
      <c r="E49" s="92" t="s">
        <v>20</v>
      </c>
      <c r="F49" s="92" t="s">
        <v>13</v>
      </c>
      <c r="G49" s="92" t="s">
        <v>14</v>
      </c>
      <c r="H49" s="94" t="str">
        <f>IFERROR(__xludf.DUMMYFUNCTION("ArrayFormula(join("". "",replace(transpose(TRIM(SPLIT( SUBSTITUTE(REGEXREPLACE(A49,""https://stackoverflow.com/questions/[A-Z0-9]{8}/"",""""),""-"","" "") , ""."" ))),1,1, upper(left(transpose(TRIM(SPLIT( SUBSTITUTE(REGEXREPLACE(A49,""https://stackoverflo"&amp;"w.com/questions/[A-Z0-9]{8}/"",""""),""-"","" "") , ""."" ))),1))))&amp;"" "")"),"What are the technical differences between elasticsearch apache metron and apa ")</f>
        <v>What are the technical differences between elasticsearch apache metron and apa </v>
      </c>
    </row>
    <row r="50">
      <c r="A50" s="96" t="s">
        <v>39</v>
      </c>
      <c r="B50" s="92">
        <v>1.0</v>
      </c>
      <c r="C50" s="92">
        <v>32.0</v>
      </c>
      <c r="D50" s="93">
        <v>43242.0</v>
      </c>
      <c r="E50" s="92" t="s">
        <v>20</v>
      </c>
      <c r="F50" s="92" t="s">
        <v>13</v>
      </c>
      <c r="G50" s="92" t="s">
        <v>14</v>
      </c>
      <c r="H50" s="94" t="str">
        <f>IFERROR(__xludf.DUMMYFUNCTION("ArrayFormula(join("". "",replace(transpose(TRIM(SPLIT( SUBSTITUTE(REGEXREPLACE(A50,""https://stackoverflow.com/questions/[A-Z0-9]{8}/"",""""),""-"","" "") , ""."" ))),1,1, upper(left(transpose(TRIM(SPLIT( SUBSTITUTE(REGEXREPLACE(A50,""https://stackoverflo"&amp;"w.com/questions/[A-Z0-9]{8}/"",""""),""-"","" "") , ""."" ))),1))))&amp;"" "")"),"General user security ")</f>
        <v>General user security </v>
      </c>
    </row>
    <row r="51">
      <c r="A51" s="96" t="s">
        <v>31</v>
      </c>
      <c r="B51" s="92">
        <v>1.0</v>
      </c>
      <c r="C51" s="92">
        <v>2428.0</v>
      </c>
      <c r="D51" s="93">
        <v>43117.0</v>
      </c>
      <c r="E51" s="92" t="s">
        <v>32</v>
      </c>
      <c r="F51" s="92" t="s">
        <v>14</v>
      </c>
      <c r="G51" s="92" t="s">
        <v>14</v>
      </c>
      <c r="H51" s="94" t="str">
        <f>IFERROR(__xludf.DUMMYFUNCTION("ArrayFormula(join("". "",replace(transpose(TRIM(SPLIT( SUBSTITUTE(REGEXREPLACE(A51,""https://stackoverflow.com/questions/[A-Z0-9]{8}/"",""""),""-"","" "") , ""."" ))),1,1, upper(left(transpose(TRIM(SPLIT( SUBSTITUTE(REGEXREPLACE(A51,""https://stackoverflo"&amp;"w.com/questions/[A-Z0-9]{8}/"",""""),""-"","" "") , ""."" ))),1))))&amp;"" "")"),"What is ssl security policy for elb ")</f>
        <v>What is ssl security policy for elb </v>
      </c>
    </row>
    <row r="52">
      <c r="A52" s="96" t="s">
        <v>87</v>
      </c>
      <c r="B52" s="92">
        <v>3.0</v>
      </c>
      <c r="C52" s="92">
        <v>1663.0</v>
      </c>
      <c r="D52" s="93">
        <v>43936.0</v>
      </c>
      <c r="E52" s="99" t="s">
        <v>80</v>
      </c>
      <c r="F52" s="92" t="s">
        <v>13</v>
      </c>
      <c r="G52" s="92" t="s">
        <v>14</v>
      </c>
      <c r="H52" s="94" t="str">
        <f>IFERROR(__xludf.DUMMYFUNCTION("ArrayFormula(join("". "",replace(transpose(TRIM(SPLIT( SUBSTITUTE(REGEXREPLACE(A52,""https://stackoverflow.com/questions/[A-Z0-9]{8}/"",""""),""-"","" "") , ""."" ))),1,1, upper(left(transpose(TRIM(SPLIT( SUBSTITUTE(REGEXREPLACE(A52,""https://stackoverflo"&amp;"w.com/questions/[A-Z0-9]{8}/"",""""),""-"","" "") , ""."" ))),1))))&amp;"" "")"),"How to make my android app california consumer privacy act compliance ")</f>
        <v>How to make my android app california consumer privacy act compliance </v>
      </c>
    </row>
    <row r="53">
      <c r="A53" s="96" t="s">
        <v>85</v>
      </c>
      <c r="B53" s="92">
        <v>1.0</v>
      </c>
      <c r="C53" s="92">
        <v>805.0</v>
      </c>
      <c r="D53" s="93">
        <v>43865.0</v>
      </c>
      <c r="E53" s="99" t="s">
        <v>80</v>
      </c>
      <c r="F53" s="92" t="s">
        <v>13</v>
      </c>
      <c r="G53" s="92" t="s">
        <v>14</v>
      </c>
      <c r="H53" s="94" t="str">
        <f>IFERROR(__xludf.DUMMYFUNCTION("ArrayFormula(join("". "",replace(transpose(TRIM(SPLIT( SUBSTITUTE(REGEXREPLACE(A53,""https://stackoverflow.com/questions/[A-Z0-9]{8}/"",""""),""-"","" "") , ""."" ))),1,1, upper(left(transpose(TRIM(SPLIT( SUBSTITUTE(REGEXREPLACE(A53,""https://stackoverflo"&amp;"w.com/questions/[A-Z0-9]{8}/"",""""),""-"","" "") , ""."" ))),1))))&amp;"" "")"),"How to resolve newly appear action california consumer privacy act ccpa ")</f>
        <v>How to resolve newly appear action california consumer privacy act ccpa </v>
      </c>
    </row>
    <row r="54">
      <c r="A54" s="96" t="s">
        <v>81</v>
      </c>
      <c r="B54" s="92">
        <v>6.0</v>
      </c>
      <c r="C54" s="92">
        <v>799.0</v>
      </c>
      <c r="D54" s="93">
        <v>43813.0</v>
      </c>
      <c r="E54" s="92" t="s">
        <v>41</v>
      </c>
      <c r="F54" s="92" t="s">
        <v>13</v>
      </c>
      <c r="G54" s="92" t="s">
        <v>13</v>
      </c>
      <c r="H54" s="94" t="str">
        <f>IFERROR(__xludf.DUMMYFUNCTION("ArrayFormula(join("". "",replace(transpose(TRIM(SPLIT( SUBSTITUTE(REGEXREPLACE(A54,""https://stackoverflow.com/questions/[A-Z0-9]{8}/"",""""),""-"","" "") , ""."" ))),1,1, upper(left(transpose(TRIM(SPLIT( SUBSTITUTE(REGEXREPLACE(A54,""https://stackoverflo"&amp;"w.com/questions/[A-Z0-9]{8}/"",""""),""-"","" "") , ""."" ))),1))))&amp;"" "")"),"Ccpa how to detect the californian users concerned by the ccpa ")</f>
        <v>Ccpa how to detect the californian users concerned by the ccpa </v>
      </c>
    </row>
    <row r="55">
      <c r="A55" s="96" t="s">
        <v>86</v>
      </c>
      <c r="B55" s="92">
        <v>3.0</v>
      </c>
      <c r="C55" s="92">
        <v>551.0</v>
      </c>
      <c r="D55" s="93">
        <v>43865.0</v>
      </c>
      <c r="E55" s="92" t="s">
        <v>41</v>
      </c>
      <c r="F55" s="92" t="s">
        <v>13</v>
      </c>
      <c r="G55" s="92" t="s">
        <v>14</v>
      </c>
      <c r="H55" s="94" t="str">
        <f>IFERROR(__xludf.DUMMYFUNCTION("ArrayFormula(join("". "",replace(transpose(TRIM(SPLIT( SUBSTITUTE(REGEXREPLACE(A55,""https://stackoverflow.com/questions/[A-Z0-9]{8}/"",""""),""-"","" "") , ""."" ))),1,1, upper(left(transpose(TRIM(SPLIT( SUBSTITUTE(REGEXREPLACE(A55,""https://stackoverflo"&amp;"w.com/questions/[A-Z0-9]{8}/"",""""),""-"","" "") , ""."" ))),1))))&amp;"" "")"),"Ccpa detect do not track google account web app activity off ")</f>
        <v>Ccpa detect do not track google account web app activity off </v>
      </c>
    </row>
    <row r="56">
      <c r="A56" s="96" t="s">
        <v>28</v>
      </c>
      <c r="B56" s="92">
        <v>24.0</v>
      </c>
      <c r="C56" s="92">
        <v>5022.0</v>
      </c>
      <c r="D56" s="93">
        <v>43000.0</v>
      </c>
      <c r="E56" s="92" t="s">
        <v>29</v>
      </c>
      <c r="F56" s="92" t="s">
        <v>14</v>
      </c>
      <c r="G56" s="92" t="s">
        <v>14</v>
      </c>
      <c r="H56" s="94" t="str">
        <f>IFERROR(__xludf.DUMMYFUNCTION("ArrayFormula(join("". "",replace(transpose(TRIM(SPLIT( SUBSTITUTE(REGEXREPLACE(A56,""https://stackoverflow.com/questions/[A-Z0-9]{8}/"",""""),""-"","" "") , ""."" ))),1,1, upper(left(transpose(TRIM(SPLIT( SUBSTITUTE(REGEXREPLACE(A56,""https://stackoverflo"&amp;"w.com/questions/[A-Z0-9]{8}/"",""""),""-"","" "") , ""."" ))),1))))&amp;"" "")"),"Gdpr compliance ")</f>
        <v>Gdpr compliance </v>
      </c>
    </row>
    <row r="57">
      <c r="A57" s="96" t="s">
        <v>105</v>
      </c>
      <c r="B57" s="92">
        <v>2.0</v>
      </c>
      <c r="C57" s="92">
        <v>1078.0</v>
      </c>
      <c r="D57" s="93">
        <v>44246.0</v>
      </c>
      <c r="E57" s="92" t="s">
        <v>29</v>
      </c>
      <c r="F57" s="92" t="s">
        <v>13</v>
      </c>
      <c r="G57" s="92" t="s">
        <v>13</v>
      </c>
      <c r="H57" s="94" t="str">
        <f>IFERROR(__xludf.DUMMYFUNCTION("ArrayFormula(join("". "",replace(transpose(TRIM(SPLIT( SUBSTITUTE(REGEXREPLACE(A57,""https://stackoverflow.com/questions/[A-Z0-9]{8}/"",""""),""-"","" "") , ""."" ))),1,1, upper(left(transpose(TRIM(SPLIT( SUBSTITUTE(REGEXREPLACE(A57,""https://stackoverflo"&amp;"w.com/questions/[A-Z0-9]{8}/"",""""),""-"","" "") , ""."" ))),1))))&amp;"" "")"),"Gatsbyjs google analytics gdpr ")</f>
        <v>Gatsbyjs google analytics gdpr </v>
      </c>
    </row>
    <row r="58">
      <c r="A58" s="96" t="s">
        <v>94</v>
      </c>
      <c r="B58" s="92">
        <v>1.0</v>
      </c>
      <c r="C58" s="92">
        <v>511.0</v>
      </c>
      <c r="D58" s="93">
        <v>44020.0</v>
      </c>
      <c r="E58" s="92" t="s">
        <v>29</v>
      </c>
      <c r="F58" s="92" t="s">
        <v>13</v>
      </c>
      <c r="G58" s="92" t="s">
        <v>13</v>
      </c>
      <c r="H58" s="94" t="str">
        <f>IFERROR(__xludf.DUMMYFUNCTION("ArrayFormula(join("". "",replace(transpose(TRIM(SPLIT( SUBSTITUTE(REGEXREPLACE(A58,""https://stackoverflow.com/questions/[A-Z0-9]{8}/"",""""),""-"","" "") , ""."" ))),1,1, upper(left(transpose(TRIM(SPLIT( SUBSTITUTE(REGEXREPLACE(A58,""https://stackoverflo"&amp;"w.com/questions/[A-Z0-9]{8}/"",""""),""-"","" "") , ""."" ))),1))))&amp;"" "")"),"Is amazon chime gdpr compliant ")</f>
        <v>Is amazon chime gdpr compliant </v>
      </c>
    </row>
    <row r="59">
      <c r="A59" s="96" t="s">
        <v>100</v>
      </c>
      <c r="B59" s="92">
        <v>1.0</v>
      </c>
      <c r="C59" s="92">
        <v>259.0</v>
      </c>
      <c r="D59" s="93">
        <v>44170.0</v>
      </c>
      <c r="E59" s="92" t="s">
        <v>29</v>
      </c>
      <c r="F59" s="92" t="s">
        <v>13</v>
      </c>
      <c r="G59" s="92" t="s">
        <v>13</v>
      </c>
      <c r="H59" s="94" t="str">
        <f>IFERROR(__xludf.DUMMYFUNCTION("ArrayFormula(join("". "",replace(transpose(TRIM(SPLIT( SUBSTITUTE(REGEXREPLACE(A59,""https://stackoverflow.com/questions/[A-Z0-9]{8}/"",""""),""-"","" "") , ""."" ))),1,1, upper(left(transpose(TRIM(SPLIT( SUBSTITUTE(REGEXREPLACE(A59,""https://stackoverflo"&amp;"w.com/questions/[A-Z0-9]{8}/"",""""),""-"","" "") , ""."" ))),1))))&amp;"" "")"),"Gdpr and personal data ")</f>
        <v>Gdpr and personal data </v>
      </c>
    </row>
    <row r="60">
      <c r="A60" s="96" t="s">
        <v>88</v>
      </c>
      <c r="B60" s="92">
        <v>0.0</v>
      </c>
      <c r="C60" s="92">
        <v>292.0</v>
      </c>
      <c r="D60" s="93">
        <v>43984.0</v>
      </c>
      <c r="E60" s="92" t="s">
        <v>29</v>
      </c>
      <c r="F60" s="92" t="s">
        <v>13</v>
      </c>
      <c r="G60" s="92" t="s">
        <v>13</v>
      </c>
      <c r="H60" s="94" t="str">
        <f>IFERROR(__xludf.DUMMYFUNCTION("ArrayFormula(join("". "",replace(transpose(TRIM(SPLIT( SUBSTITUTE(REGEXREPLACE(A60,""https://stackoverflow.com/questions/[A-Z0-9]{8}/"",""""),""-"","" "") , ""."" ))),1,1, upper(left(transpose(TRIM(SPLIT( SUBSTITUTE(REGEXREPLACE(A60,""https://stackoverflo"&amp;"w.com/questions/[A-Z0-9]{8}/"",""""),""-"","" "") , ""."" ))),1))))&amp;"" "")"),"Does amazon web services aws support gdpr ")</f>
        <v>Does amazon web services aws support gdpr </v>
      </c>
    </row>
    <row r="61">
      <c r="A61" s="96" t="s">
        <v>66</v>
      </c>
      <c r="B61" s="92">
        <v>2.0</v>
      </c>
      <c r="C61" s="92">
        <v>2127.0</v>
      </c>
      <c r="D61" s="93">
        <v>43606.0</v>
      </c>
      <c r="E61" s="92" t="s">
        <v>29</v>
      </c>
      <c r="F61" s="92" t="s">
        <v>13</v>
      </c>
      <c r="G61" s="92" t="s">
        <v>14</v>
      </c>
      <c r="H61" s="94" t="str">
        <f>IFERROR(__xludf.DUMMYFUNCTION("ArrayFormula(join("". "",replace(transpose(TRIM(SPLIT( SUBSTITUTE(REGEXREPLACE(A61,""https://stackoverflow.com/questions/[A-Z0-9]{8}/"",""""),""-"","" "") , ""."" ))),1,1, upper(left(transpose(TRIM(SPLIT( SUBSTITUTE(REGEXREPLACE(A61,""https://stackoverflo"&amp;"w.com/questions/[A-Z0-9]{8}/"",""""),""-"","" "") , ""."" ))),1))))&amp;"" "")"),"Codeigniter ci session cookie gdpr problem ")</f>
        <v>Codeigniter ci session cookie gdpr problem </v>
      </c>
    </row>
    <row r="62">
      <c r="A62" s="96" t="s">
        <v>54</v>
      </c>
      <c r="B62" s="92">
        <v>0.0</v>
      </c>
      <c r="C62" s="92">
        <v>199.0</v>
      </c>
      <c r="D62" s="93">
        <v>43383.0</v>
      </c>
      <c r="E62" s="92" t="s">
        <v>29</v>
      </c>
      <c r="F62" s="92" t="s">
        <v>13</v>
      </c>
      <c r="G62" s="92" t="s">
        <v>14</v>
      </c>
      <c r="H62" s="94" t="str">
        <f>IFERROR(__xludf.DUMMYFUNCTION("ArrayFormula(join("". "",replace(transpose(TRIM(SPLIT( SUBSTITUTE(REGEXREPLACE(A62,""https://stackoverflow.com/questions/[A-Z0-9]{8}/"",""""),""-"","" "") , ""."" ))),1,1, upper(left(transpose(TRIM(SPLIT( SUBSTITUTE(REGEXREPLACE(A62,""https://stackoverflo"&amp;"w.com/questions/[A-Z0-9]{8}/"",""""),""-"","" "") , ""."" ))),1))))&amp;"" "")"),"Facebook social plugins gdpr ")</f>
        <v>Facebook social plugins gdpr </v>
      </c>
    </row>
    <row r="63">
      <c r="A63" s="96" t="s">
        <v>78</v>
      </c>
      <c r="B63" s="92">
        <v>1.0</v>
      </c>
      <c r="C63" s="92">
        <v>74.0</v>
      </c>
      <c r="D63" s="93">
        <v>43784.0</v>
      </c>
      <c r="E63" s="92" t="s">
        <v>29</v>
      </c>
      <c r="F63" s="92" t="s">
        <v>13</v>
      </c>
      <c r="G63" s="92" t="s">
        <v>14</v>
      </c>
      <c r="H63" s="94" t="str">
        <f>IFERROR(__xludf.DUMMYFUNCTION("ArrayFormula(join("". "",replace(transpose(TRIM(SPLIT( SUBSTITUTE(REGEXREPLACE(A63,""https://stackoverflow.com/questions/[A-Z0-9]{8}/"",""""),""-"","" "") , ""."" ))),1,1, upper(left(transpose(TRIM(SPLIT( SUBSTITUTE(REGEXREPLACE(A63,""https://stackoverflo"&amp;"w.com/questions/[A-Z0-9]{8}/"",""""),""-"","" "") , ""."" ))),1))))&amp;"" "")"),"Gdpr and sharepoint user lookups ")</f>
        <v>Gdpr and sharepoint user lookups </v>
      </c>
    </row>
    <row r="64">
      <c r="A64" s="96" t="s">
        <v>107</v>
      </c>
      <c r="B64" s="92">
        <v>0.0</v>
      </c>
      <c r="C64" s="92">
        <v>299.0</v>
      </c>
      <c r="D64" s="93">
        <v>44267.0</v>
      </c>
      <c r="E64" s="92" t="s">
        <v>29</v>
      </c>
      <c r="F64" s="92" t="s">
        <v>13</v>
      </c>
      <c r="G64" s="92" t="s">
        <v>13</v>
      </c>
      <c r="H64" s="94" t="str">
        <f>IFERROR(__xludf.DUMMYFUNCTION("ArrayFormula(join("". "",replace(transpose(TRIM(SPLIT( SUBSTITUTE(REGEXREPLACE(A64,""https://stackoverflow.com/questions/[A-Z0-9]{8}/"",""""),""-"","" "") , ""."" ))),1,1, upper(left(transpose(TRIM(SPLIT( SUBSTITUTE(REGEXREPLACE(A64,""https://stackoverflo"&amp;"w.com/questions/[A-Z0-9]{8}/"",""""),""-"","" "") , ""."" ))),1))))&amp;"" "")"),"Does using heroku impose gdpr requirements on my app ")</f>
        <v>Does using heroku impose gdpr requirements on my app </v>
      </c>
    </row>
    <row r="65">
      <c r="A65" s="96" t="s">
        <v>45</v>
      </c>
      <c r="B65" s="92">
        <v>0.0</v>
      </c>
      <c r="C65" s="92">
        <v>689.0</v>
      </c>
      <c r="D65" s="93">
        <v>43282.0</v>
      </c>
      <c r="E65" s="92" t="s">
        <v>29</v>
      </c>
      <c r="F65" s="92" t="s">
        <v>13</v>
      </c>
      <c r="G65" s="92" t="s">
        <v>14</v>
      </c>
      <c r="H65" s="94" t="str">
        <f>IFERROR(__xludf.DUMMYFUNCTION("ArrayFormula(join("". "",replace(transpose(TRIM(SPLIT( SUBSTITUTE(REGEXREPLACE(A65,""https://stackoverflow.com/questions/[A-Z0-9]{8}/"",""""),""-"","" "") , ""."" ))),1,1, upper(left(transpose(TRIM(SPLIT( SUBSTITUTE(REGEXREPLACE(A65,""https://stackoverflo"&amp;"w.com/questions/[A-Z0-9]{8}/"",""""),""-"","" "") , ""."" ))),1))))&amp;"" "")"),"General data protection regulation gdpr heroku ")</f>
        <v>General data protection regulation gdpr heroku </v>
      </c>
    </row>
    <row r="66">
      <c r="A66" s="96" t="s">
        <v>77</v>
      </c>
      <c r="B66" s="92">
        <v>0.0</v>
      </c>
      <c r="C66" s="92">
        <v>509.0</v>
      </c>
      <c r="D66" s="93">
        <v>43759.0</v>
      </c>
      <c r="E66" s="92" t="s">
        <v>29</v>
      </c>
      <c r="F66" s="92" t="s">
        <v>13</v>
      </c>
      <c r="G66" s="92" t="s">
        <v>14</v>
      </c>
      <c r="H66" s="94" t="str">
        <f>IFERROR(__xludf.DUMMYFUNCTION("ArrayFormula(join("". "",replace(transpose(TRIM(SPLIT( SUBSTITUTE(REGEXREPLACE(A66,""https://stackoverflow.com/questions/[A-Z0-9]{8}/"",""""),""-"","" "") , ""."" ))),1,1, upper(left(transpose(TRIM(SPLIT( SUBSTITUTE(REGEXREPLACE(A66,""https://stackoverflo"&amp;"w.com/questions/[A-Z0-9]{8}/"",""""),""-"","" "") , ""."" ))),1))))&amp;"" "")"),"Gtm ga and anonymizing or not via checking a gdpr cookie ")</f>
        <v>Gtm ga and anonymizing or not via checking a gdpr cookie </v>
      </c>
    </row>
    <row r="67">
      <c r="A67" s="96" t="s">
        <v>115</v>
      </c>
      <c r="B67" s="92">
        <v>0.0</v>
      </c>
      <c r="C67" s="92">
        <v>186.0</v>
      </c>
      <c r="D67" s="93">
        <v>44510.0</v>
      </c>
      <c r="E67" s="92" t="s">
        <v>29</v>
      </c>
      <c r="F67" s="92" t="s">
        <v>13</v>
      </c>
      <c r="G67" s="92" t="s">
        <v>13</v>
      </c>
      <c r="H67" s="94" t="str">
        <f>IFERROR(__xludf.DUMMYFUNCTION("ArrayFormula(join("". "",replace(transpose(TRIM(SPLIT( SUBSTITUTE(REGEXREPLACE(A67,""https://stackoverflow.com/questions/[A-Z0-9]{8}/"",""""),""-"","" "") , ""."" ))),1,1, upper(left(transpose(TRIM(SPLIT( SUBSTITUTE(REGEXREPLACE(A67,""https://stackoverflo"&amp;"w.com/questions/[A-Z0-9]{8}/"",""""),""-"","" "") , ""."" ))),1))))&amp;"" "")"),"Cookie consent logic following gdpr guidelines ")</f>
        <v>Cookie consent logic following gdpr guidelines </v>
      </c>
    </row>
    <row r="68">
      <c r="A68" s="96" t="s">
        <v>98</v>
      </c>
      <c r="B68" s="92">
        <v>15.0</v>
      </c>
      <c r="C68" s="92">
        <v>2058.0</v>
      </c>
      <c r="D68" s="93">
        <v>44086.0</v>
      </c>
      <c r="E68" s="92" t="s">
        <v>29</v>
      </c>
      <c r="F68" s="92" t="s">
        <v>13</v>
      </c>
      <c r="G68" s="92" t="s">
        <v>13</v>
      </c>
      <c r="H68" s="94" t="str">
        <f>IFERROR(__xludf.DUMMYFUNCTION("ArrayFormula(join("". "",replace(transpose(TRIM(SPLIT( SUBSTITUTE(REGEXREPLACE(A68,""https://stackoverflow.com/questions/[A-Z0-9]{8}/"",""""),""-"","" "") , ""."" ))),1,1, upper(left(transpose(TRIM(SPLIT( SUBSTITUTE(REGEXREPLACE(A68,""https://stackoverflo"&amp;"w.com/questions/[A-Z0-9]{8}/"",""""),""-"","" "") , ""."" ))),1))))&amp;"" "")"),"Admob is it mandatory to use the new gdpr forms ")</f>
        <v>Admob is it mandatory to use the new gdpr forms </v>
      </c>
    </row>
    <row r="69">
      <c r="A69" s="96" t="s">
        <v>97</v>
      </c>
      <c r="B69" s="92">
        <v>0.0</v>
      </c>
      <c r="C69" s="92">
        <v>432.0</v>
      </c>
      <c r="D69" s="93">
        <v>44081.0</v>
      </c>
      <c r="E69" s="92" t="s">
        <v>29</v>
      </c>
      <c r="F69" s="92" t="s">
        <v>13</v>
      </c>
      <c r="G69" s="92" t="s">
        <v>13</v>
      </c>
      <c r="H69" s="94" t="str">
        <f>IFERROR(__xludf.DUMMYFUNCTION("ArrayFormula(join("". "",replace(transpose(TRIM(SPLIT( SUBSTITUTE(REGEXREPLACE(A69,""https://stackoverflow.com/questions/[A-Z0-9]{8}/"",""""),""-"","" "") , ""."" ))),1,1, upper(left(transpose(TRIM(SPLIT( SUBSTITUTE(REGEXREPLACE(A69,""https://stackoverflo"&amp;"w.com/questions/[A-Z0-9]{8}/"",""""),""-"","" "") , ""."" ))),1))))&amp;"" "")"),"Remove firebase analytics data after 13 months for gdpr compliance ")</f>
        <v>Remove firebase analytics data after 13 months for gdpr compliance </v>
      </c>
    </row>
    <row r="70">
      <c r="A70" s="96" t="s">
        <v>44</v>
      </c>
      <c r="B70" s="92">
        <v>6.0</v>
      </c>
      <c r="C70" s="92">
        <v>3284.0</v>
      </c>
      <c r="D70" s="93">
        <v>43275.0</v>
      </c>
      <c r="E70" s="92" t="s">
        <v>29</v>
      </c>
      <c r="F70" s="92" t="s">
        <v>13</v>
      </c>
      <c r="G70" s="92" t="s">
        <v>14</v>
      </c>
      <c r="H70" s="94" t="str">
        <f>IFERROR(__xludf.DUMMYFUNCTION("ArrayFormula(join("". "",replace(transpose(TRIM(SPLIT( SUBSTITUTE(REGEXREPLACE(A70,""https://stackoverflow.com/questions/[A-Z0-9]{8}/"",""""),""-"","" "") , ""."" ))),1,1, upper(left(transpose(TRIM(SPLIT( SUBSTITUTE(REGEXREPLACE(A70,""https://stackoverflo"&amp;"w.com/questions/[A-Z0-9]{8}/"",""""),""-"","" "") , ""."" ))),1))))&amp;"" "")"),"How to test gdpr if im not in europe ")</f>
        <v>How to test gdpr if im not in europe </v>
      </c>
    </row>
    <row r="71">
      <c r="A71" s="96" t="s">
        <v>124</v>
      </c>
      <c r="B71" s="92">
        <v>2.0</v>
      </c>
      <c r="C71" s="92">
        <v>43.0</v>
      </c>
      <c r="D71" s="93">
        <v>44815.0</v>
      </c>
      <c r="E71" s="92" t="s">
        <v>41</v>
      </c>
      <c r="F71" s="92" t="s">
        <v>13</v>
      </c>
      <c r="G71" s="92" t="s">
        <v>13</v>
      </c>
      <c r="H71" s="94" t="str">
        <f>IFERROR(__xludf.DUMMYFUNCTION("ArrayFormula(join("". "",replace(transpose(TRIM(SPLIT( SUBSTITUTE(REGEXREPLACE(A71,""https://stackoverflow.com/questions/[A-Z0-9]{8}/"",""""),""-"","" "") , ""."" ))),1,1, upper(left(transpose(TRIM(SPLIT( SUBSTITUTE(REGEXREPLACE(A71,""https://stackoverflo"&amp;"w.com/questions/[A-Z0-9]{8}/"",""""),""-"","" "") , ""."" ))),1))))&amp;"" "")"),"Gtag why does google analytics collects data even if not granted ")</f>
        <v>Gtag why does google analytics collects data even if not granted </v>
      </c>
    </row>
    <row r="72">
      <c r="A72" s="96" t="s">
        <v>43</v>
      </c>
      <c r="B72" s="92">
        <v>5.0</v>
      </c>
      <c r="C72" s="92">
        <v>551.0</v>
      </c>
      <c r="D72" s="93">
        <v>43271.0</v>
      </c>
      <c r="E72" s="92" t="s">
        <v>41</v>
      </c>
      <c r="F72" s="92" t="s">
        <v>13</v>
      </c>
      <c r="G72" s="92" t="s">
        <v>14</v>
      </c>
      <c r="H72" s="94" t="str">
        <f>IFERROR(__xludf.DUMMYFUNCTION("ArrayFormula(join("". "",replace(transpose(TRIM(SPLIT( SUBSTITUTE(REGEXREPLACE(A72,""https://stackoverflow.com/questions/[A-Z0-9]{8}/"",""""),""-"","" "") , ""."" ))),1,1, upper(left(transpose(TRIM(SPLIT( SUBSTITUTE(REGEXREPLACE(A72,""https://stackoverflo"&amp;"w.com/questions/[A-Z0-9]{8}/"",""""),""-"","" "") , ""."" ))),1))))&amp;"" "")"),"How anonymize google analytics for ios for gdpr rgpd purpose/65405440#65405440 ")</f>
        <v>How anonymize google analytics for ios for gdpr rgpd purpose/65405440#65405440 </v>
      </c>
    </row>
    <row r="73">
      <c r="A73" s="96" t="s">
        <v>40</v>
      </c>
      <c r="B73" s="92">
        <v>3.0</v>
      </c>
      <c r="C73" s="92">
        <v>2335.0</v>
      </c>
      <c r="D73" s="93">
        <v>43245.0</v>
      </c>
      <c r="E73" s="92" t="s">
        <v>41</v>
      </c>
      <c r="F73" s="92" t="s">
        <v>13</v>
      </c>
      <c r="G73" s="92" t="s">
        <v>14</v>
      </c>
      <c r="H73" s="94" t="str">
        <f>IFERROR(__xludf.DUMMYFUNCTION("ArrayFormula(join("". "",replace(transpose(TRIM(SPLIT( SUBSTITUTE(REGEXREPLACE(A73,""https://stackoverflow.com/questions/[A-Z0-9]{8}/"",""""),""-"","" "") , ""."" ))),1,1, upper(left(transpose(TRIM(SPLIT( SUBSTITUTE(REGEXREPLACE(A73,""https://stackoverflo"&amp;"w.com/questions/[A-Z0-9]{8}/"",""""),""-"","" "") , ""."" ))),1))))&amp;"" "")"),"How do cookie consent banners work on the background can a website that sets 3r/71716524#71716524 ")</f>
        <v>How do cookie consent banners work on the background can a website that sets 3r/71716524#71716524 </v>
      </c>
    </row>
    <row r="74">
      <c r="A74" s="96" t="s">
        <v>118</v>
      </c>
      <c r="B74" s="92">
        <v>4.0</v>
      </c>
      <c r="C74" s="92">
        <v>1054.0</v>
      </c>
      <c r="D74" s="93">
        <v>44597.0</v>
      </c>
      <c r="E74" s="92" t="s">
        <v>24</v>
      </c>
      <c r="F74" s="92" t="s">
        <v>13</v>
      </c>
      <c r="G74" s="92" t="s">
        <v>13</v>
      </c>
      <c r="H74" s="94" t="str">
        <f>IFERROR(__xludf.DUMMYFUNCTION("ArrayFormula(join("". "",replace(transpose(TRIM(SPLIT( SUBSTITUTE(REGEXREPLACE(A74,""https://stackoverflow.com/questions/[A-Z0-9]{8}/"",""""),""-"","" "") , ""."" ))),1,1, upper(left(transpose(TRIM(SPLIT( SUBSTITUTE(REGEXREPLACE(A74,""https://stackoverflo"&amp;"w.com/questions/[A-Z0-9]{8}/"",""""),""-"","" "") , ""."" ))),1))))&amp;"" "")"),"How to set made for children in youtube api ")</f>
        <v>How to set made for children in youtube api </v>
      </c>
    </row>
    <row r="75">
      <c r="A75" s="96" t="s">
        <v>65</v>
      </c>
      <c r="B75" s="92">
        <v>0.0</v>
      </c>
      <c r="C75" s="92">
        <v>262.0</v>
      </c>
      <c r="D75" s="93">
        <v>43587.0</v>
      </c>
      <c r="E75" s="92" t="s">
        <v>64</v>
      </c>
      <c r="F75" s="92" t="s">
        <v>13</v>
      </c>
      <c r="G75" s="92" t="s">
        <v>14</v>
      </c>
      <c r="H75" s="94" t="str">
        <f>IFERROR(__xludf.DUMMYFUNCTION("ArrayFormula(join("". "",replace(transpose(TRIM(SPLIT( SUBSTITUTE(REGEXREPLACE(A75,""https://stackoverflow.com/questions/[A-Z0-9]{8}/"",""""),""-"","" "") , ""."" ))),1,1, upper(left(transpose(TRIM(SPLIT( SUBSTITUTE(REGEXREPLACE(A75,""https://stackoverflo"&amp;"w.com/questions/[A-Z0-9]{8}/"",""""),""-"","" "") , ""."" ))),1))))&amp;"" "")"),"How to start an asp net cookie session programmatically only ")</f>
        <v>How to start an asp net cookie session programmatically only </v>
      </c>
    </row>
    <row r="76">
      <c r="A76" s="96" t="s">
        <v>63</v>
      </c>
      <c r="B76" s="92">
        <v>1.0</v>
      </c>
      <c r="C76" s="92">
        <v>264.0</v>
      </c>
      <c r="D76" s="93">
        <v>43585.0</v>
      </c>
      <c r="E76" s="92" t="s">
        <v>64</v>
      </c>
      <c r="F76" s="92" t="s">
        <v>13</v>
      </c>
      <c r="G76" s="92" t="s">
        <v>14</v>
      </c>
      <c r="H76" s="94" t="str">
        <f>IFERROR(__xludf.DUMMYFUNCTION("ArrayFormula(join("". "",replace(transpose(TRIM(SPLIT( SUBSTITUTE(REGEXREPLACE(A76,""https://stackoverflow.com/questions/[A-Z0-9]{8}/"",""""),""-"","" "") , ""."" ))),1,1, upper(left(transpose(TRIM(SPLIT( SUBSTITUTE(REGEXREPLACE(A76,""https://stackoverflo"&amp;"w.com/questions/[A-Z0-9]{8}/"",""""),""-"","" "") , ""."" ))),1))))&amp;"" "")"),"It is ok to store real data in laravel seeder class/55857241#55857241 ")</f>
        <v>It is ok to store real data in laravel seeder class/55857241#55857241 </v>
      </c>
    </row>
    <row r="77">
      <c r="A77" s="96" t="s">
        <v>51</v>
      </c>
      <c r="B77" s="92">
        <v>14.0</v>
      </c>
      <c r="C77" s="92">
        <v>4095.0</v>
      </c>
      <c r="D77" s="93">
        <v>43346.0</v>
      </c>
      <c r="E77" s="92" t="s">
        <v>24</v>
      </c>
      <c r="F77" s="92" t="s">
        <v>13</v>
      </c>
      <c r="G77" s="92" t="s">
        <v>14</v>
      </c>
      <c r="H77" s="94" t="str">
        <f>IFERROR(__xludf.DUMMYFUNCTION("ArrayFormula(join("". "",replace(transpose(TRIM(SPLIT( SUBSTITUTE(REGEXREPLACE(A77,""https://stackoverflow.com/questions/[A-Z0-9]{8}/"",""""),""-"","" "") , ""."" ))),1,1, upper(left(transpose(TRIM(SPLIT( SUBSTITUTE(REGEXREPLACE(A77,""https://stackoverflo"&amp;"w.com/questions/[A-Z0-9]{8}/"",""""),""-"","" "") , ""."" ))),1))))&amp;"" "")"),"Https://stackoverflow. Com/questions/6613429/how to ensure that builder pattern is completed ")</f>
        <v>Https://stackoverflow. Com/questions/6613429/how to ensure that builder pattern is completed </v>
      </c>
    </row>
    <row r="78">
      <c r="A78" s="95" t="s">
        <v>70</v>
      </c>
      <c r="B78" s="92">
        <v>2.0</v>
      </c>
      <c r="C78" s="92">
        <v>1285.0</v>
      </c>
      <c r="D78" s="93">
        <v>43670.0</v>
      </c>
      <c r="E78" s="92" t="s">
        <v>409</v>
      </c>
      <c r="F78" s="92" t="s">
        <v>13</v>
      </c>
      <c r="G78" s="92" t="s">
        <v>14</v>
      </c>
      <c r="H78" s="94" t="str">
        <f>IFERROR(__xludf.DUMMYFUNCTION("ArrayFormula(join("". "",replace(transpose(TRIM(SPLIT( SUBSTITUTE(REGEXREPLACE(A78,""https://stackoverflow.com/questions/[A-Z0-9]{8}/"",""""),""-"","" "") , ""."" ))),1,1, upper(left(transpose(TRIM(SPLIT( SUBSTITUTE(REGEXREPLACE(A78,""https://stackoverflo"&amp;"w.com/questions/[A-Z0-9]{8}/"",""""),""-"","" "") , ""."" ))),1))))&amp;"" "")"),"Do you need a privacy policy and terms conditions for your android app/56606152#56606152 ")</f>
        <v>Do you need a privacy policy and terms conditions for your android app/56606152#56606152 </v>
      </c>
    </row>
    <row r="79">
      <c r="A79" s="96" t="s">
        <v>22</v>
      </c>
      <c r="B79" s="92">
        <v>2.0</v>
      </c>
      <c r="C79" s="92">
        <v>221.0</v>
      </c>
      <c r="D79" s="93">
        <v>42943.0</v>
      </c>
      <c r="E79" s="92" t="s">
        <v>16</v>
      </c>
      <c r="F79" s="92" t="s">
        <v>14</v>
      </c>
      <c r="G79" s="92" t="s">
        <v>14</v>
      </c>
      <c r="H79" s="94" t="str">
        <f>IFERROR(__xludf.DUMMYFUNCTION("ArrayFormula(join("". "",replace(transpose(TRIM(SPLIT( SUBSTITUTE(REGEXREPLACE(A79,""https://stackoverflow.com/questions/[A-Z0-9]{8}/"",""""),""-"","" "") , ""."" ))),1,1, upper(left(transpose(TRIM(SPLIT( SUBSTITUTE(REGEXREPLACE(A79,""https://stackoverflo"&amp;"w.com/questions/[A-Z0-9]{8}/"",""""),""-"","" "") , ""."" ))),1))))&amp;"" "")"),"Android app privacy policy issue/44614755#44614755 ")</f>
        <v>Android app privacy policy issue/44614755#44614755 </v>
      </c>
    </row>
    <row r="80">
      <c r="A80" s="96" t="s">
        <v>123</v>
      </c>
      <c r="B80" s="92">
        <v>1.0</v>
      </c>
      <c r="C80" s="92">
        <v>71.0</v>
      </c>
      <c r="D80" s="93">
        <v>44787.0</v>
      </c>
      <c r="E80" s="92" t="s">
        <v>16</v>
      </c>
      <c r="F80" s="92" t="s">
        <v>13</v>
      </c>
      <c r="G80" s="92" t="s">
        <v>13</v>
      </c>
      <c r="H80" s="94" t="str">
        <f>IFERROR(__xludf.DUMMYFUNCTION("ArrayFormula(join("". "",replace(transpose(TRIM(SPLIT( SUBSTITUTE(REGEXREPLACE(A80,""https://stackoverflow.com/questions/[A-Z0-9]{8}/"",""""),""-"","" "") , ""."" ))),1,1, upper(left(transpose(TRIM(SPLIT( SUBSTITUTE(REGEXREPLACE(A80,""https://stackoverflo"&amp;"w.com/questions/[A-Z0-9]{8}/"",""""),""-"","" "") , ""."" ))),1))))&amp;"" "")"),"Is it a violation of google play policies to forward the user to a book sale pag ")</f>
        <v>Is it a violation of google play policies to forward the user to a book sale pag </v>
      </c>
    </row>
    <row r="81">
      <c r="A81" s="104"/>
      <c r="B81" s="105"/>
      <c r="C81" s="105"/>
      <c r="D81" s="106"/>
      <c r="E81" s="105"/>
      <c r="F81" s="105"/>
      <c r="G81" s="105"/>
      <c r="H81" s="107"/>
    </row>
    <row r="82">
      <c r="H82" s="107"/>
    </row>
    <row r="83">
      <c r="H83" s="107"/>
    </row>
    <row r="84">
      <c r="H84" s="107"/>
    </row>
    <row r="85">
      <c r="H85" s="107"/>
    </row>
    <row r="86">
      <c r="H86" s="107"/>
    </row>
    <row r="87">
      <c r="H87" s="107"/>
    </row>
    <row r="88">
      <c r="H88" s="107"/>
    </row>
    <row r="89">
      <c r="H89" s="107"/>
    </row>
    <row r="90">
      <c r="H90" s="107"/>
    </row>
    <row r="91">
      <c r="H91" s="107"/>
    </row>
    <row r="92">
      <c r="H92" s="107"/>
    </row>
    <row r="93">
      <c r="H93" s="107"/>
    </row>
    <row r="94">
      <c r="H94" s="107"/>
    </row>
    <row r="95">
      <c r="H95" s="107"/>
    </row>
    <row r="96">
      <c r="H96" s="107"/>
    </row>
    <row r="97">
      <c r="H97" s="107"/>
    </row>
    <row r="98">
      <c r="H98" s="107"/>
    </row>
    <row r="99">
      <c r="H99" s="107"/>
    </row>
    <row r="100">
      <c r="H100" s="107"/>
    </row>
    <row r="101">
      <c r="H101" s="107"/>
    </row>
    <row r="102">
      <c r="H102" s="107"/>
    </row>
    <row r="103">
      <c r="H103" s="107"/>
    </row>
    <row r="104">
      <c r="H104" s="107"/>
    </row>
    <row r="105">
      <c r="H105" s="107"/>
    </row>
    <row r="106">
      <c r="H106" s="107"/>
    </row>
    <row r="107">
      <c r="H107" s="107"/>
    </row>
    <row r="108">
      <c r="H108" s="107"/>
    </row>
    <row r="109">
      <c r="H109" s="107"/>
    </row>
    <row r="110">
      <c r="H110" s="107"/>
    </row>
    <row r="111">
      <c r="H111" s="107"/>
    </row>
    <row r="112">
      <c r="H112" s="107"/>
    </row>
    <row r="113">
      <c r="H113" s="107"/>
    </row>
    <row r="114">
      <c r="H114" s="107"/>
    </row>
    <row r="115">
      <c r="H115" s="107"/>
    </row>
    <row r="116">
      <c r="H116" s="107"/>
    </row>
    <row r="117">
      <c r="H117" s="107"/>
    </row>
    <row r="118">
      <c r="H118" s="107"/>
    </row>
    <row r="119">
      <c r="H119" s="107"/>
    </row>
    <row r="120">
      <c r="H120" s="107"/>
    </row>
    <row r="121">
      <c r="H121" s="107"/>
    </row>
    <row r="122">
      <c r="H122" s="107"/>
    </row>
    <row r="123">
      <c r="H123" s="107"/>
    </row>
    <row r="124">
      <c r="H124" s="107"/>
    </row>
    <row r="125">
      <c r="H125" s="107"/>
    </row>
    <row r="126">
      <c r="H126" s="107"/>
    </row>
    <row r="127">
      <c r="H127" s="107"/>
    </row>
    <row r="128">
      <c r="H128" s="107"/>
    </row>
    <row r="129">
      <c r="H129" s="107"/>
    </row>
    <row r="130">
      <c r="H130" s="107"/>
    </row>
    <row r="131">
      <c r="H131" s="107"/>
    </row>
    <row r="132">
      <c r="H132" s="107"/>
    </row>
    <row r="133">
      <c r="H133" s="107"/>
    </row>
    <row r="134">
      <c r="H134" s="107"/>
    </row>
    <row r="135">
      <c r="H135" s="107"/>
    </row>
    <row r="136">
      <c r="H136" s="107"/>
    </row>
    <row r="137">
      <c r="H137" s="107"/>
    </row>
    <row r="138">
      <c r="H138" s="107"/>
    </row>
    <row r="139">
      <c r="H139" s="107"/>
    </row>
    <row r="140">
      <c r="H140" s="107"/>
    </row>
    <row r="141">
      <c r="H141" s="107"/>
    </row>
    <row r="142">
      <c r="H142" s="107"/>
    </row>
    <row r="143">
      <c r="H143" s="107"/>
    </row>
    <row r="144">
      <c r="H144" s="107"/>
    </row>
    <row r="145">
      <c r="H145" s="107"/>
    </row>
    <row r="146">
      <c r="H146" s="107"/>
    </row>
    <row r="147">
      <c r="H147" s="107"/>
    </row>
    <row r="148">
      <c r="H148" s="107"/>
    </row>
    <row r="149">
      <c r="H149" s="107"/>
    </row>
    <row r="150">
      <c r="H150" s="107"/>
    </row>
    <row r="151">
      <c r="H151" s="107"/>
    </row>
    <row r="152">
      <c r="H152" s="107"/>
    </row>
    <row r="153">
      <c r="H153" s="107"/>
    </row>
    <row r="154">
      <c r="H154" s="107"/>
    </row>
    <row r="155">
      <c r="H155" s="107"/>
    </row>
    <row r="156">
      <c r="H156" s="107"/>
    </row>
    <row r="157">
      <c r="H157" s="107"/>
    </row>
    <row r="158">
      <c r="H158" s="107"/>
    </row>
    <row r="159">
      <c r="H159" s="107"/>
    </row>
    <row r="160">
      <c r="H160" s="107"/>
    </row>
    <row r="161">
      <c r="H161" s="107"/>
    </row>
    <row r="162">
      <c r="H162" s="107"/>
    </row>
    <row r="163">
      <c r="H163" s="107"/>
    </row>
    <row r="164">
      <c r="H164" s="107"/>
    </row>
    <row r="165">
      <c r="H165" s="107"/>
    </row>
    <row r="166">
      <c r="H166" s="107"/>
    </row>
    <row r="167">
      <c r="H167" s="107"/>
    </row>
    <row r="168">
      <c r="H168" s="107"/>
    </row>
    <row r="169">
      <c r="H169" s="107"/>
    </row>
    <row r="170">
      <c r="H170" s="107"/>
    </row>
    <row r="171">
      <c r="H171" s="107"/>
    </row>
    <row r="172">
      <c r="H172" s="107"/>
    </row>
    <row r="173">
      <c r="H173" s="107"/>
    </row>
    <row r="174">
      <c r="H174" s="107"/>
    </row>
    <row r="175">
      <c r="H175" s="107"/>
    </row>
    <row r="176">
      <c r="H176" s="107"/>
    </row>
    <row r="177">
      <c r="H177" s="107"/>
    </row>
    <row r="178">
      <c r="H178" s="107"/>
    </row>
    <row r="179">
      <c r="H179" s="107"/>
    </row>
    <row r="180">
      <c r="H180" s="107"/>
    </row>
    <row r="181">
      <c r="H181" s="107"/>
    </row>
    <row r="182">
      <c r="H182" s="107"/>
    </row>
    <row r="183">
      <c r="H183" s="107"/>
    </row>
    <row r="184">
      <c r="H184" s="107"/>
    </row>
    <row r="185">
      <c r="H185" s="107"/>
    </row>
    <row r="186">
      <c r="H186" s="107"/>
    </row>
    <row r="187">
      <c r="H187" s="107"/>
    </row>
    <row r="188">
      <c r="H188" s="107"/>
    </row>
    <row r="189">
      <c r="H189" s="107"/>
    </row>
    <row r="190">
      <c r="H190" s="107"/>
    </row>
    <row r="191">
      <c r="H191" s="107"/>
    </row>
    <row r="192">
      <c r="H192" s="107"/>
    </row>
    <row r="193">
      <c r="H193" s="107"/>
    </row>
    <row r="194">
      <c r="H194" s="107"/>
    </row>
    <row r="195">
      <c r="H195" s="107"/>
    </row>
    <row r="196">
      <c r="H196" s="107"/>
    </row>
    <row r="197">
      <c r="H197" s="107"/>
    </row>
    <row r="198">
      <c r="H198" s="107"/>
    </row>
    <row r="199">
      <c r="H199" s="107"/>
    </row>
    <row r="200">
      <c r="H200" s="107"/>
    </row>
    <row r="201">
      <c r="H201" s="107"/>
    </row>
    <row r="202">
      <c r="H202" s="107"/>
    </row>
    <row r="203">
      <c r="H203" s="107"/>
    </row>
    <row r="204">
      <c r="H204" s="107"/>
    </row>
    <row r="205">
      <c r="H205" s="107"/>
    </row>
    <row r="206">
      <c r="H206" s="107"/>
    </row>
    <row r="207">
      <c r="H207" s="107"/>
    </row>
    <row r="208">
      <c r="H208" s="107"/>
    </row>
    <row r="209">
      <c r="H209" s="107"/>
    </row>
    <row r="210">
      <c r="H210" s="107"/>
    </row>
    <row r="211">
      <c r="H211" s="107"/>
    </row>
    <row r="212">
      <c r="H212" s="107"/>
    </row>
    <row r="213">
      <c r="H213" s="107"/>
    </row>
    <row r="214">
      <c r="H214" s="107"/>
    </row>
    <row r="215">
      <c r="H215" s="107"/>
    </row>
    <row r="216">
      <c r="H216" s="107"/>
    </row>
    <row r="217">
      <c r="H217" s="107"/>
    </row>
    <row r="218">
      <c r="H218" s="107"/>
    </row>
    <row r="219">
      <c r="H219" s="107"/>
    </row>
    <row r="220">
      <c r="H220" s="107"/>
    </row>
    <row r="221">
      <c r="H221" s="107"/>
    </row>
    <row r="222">
      <c r="H222" s="107"/>
    </row>
    <row r="223">
      <c r="H223" s="107"/>
    </row>
    <row r="224">
      <c r="H224" s="107"/>
    </row>
    <row r="225">
      <c r="H225" s="107"/>
    </row>
    <row r="226">
      <c r="H226" s="107"/>
    </row>
    <row r="227">
      <c r="H227" s="107"/>
    </row>
    <row r="228">
      <c r="H228" s="107"/>
    </row>
    <row r="229">
      <c r="H229" s="107"/>
    </row>
    <row r="230">
      <c r="H230" s="107"/>
    </row>
    <row r="231">
      <c r="H231" s="107"/>
    </row>
    <row r="232">
      <c r="H232" s="107"/>
    </row>
    <row r="233">
      <c r="H233" s="107"/>
    </row>
    <row r="234">
      <c r="H234" s="107"/>
    </row>
    <row r="235">
      <c r="H235" s="107"/>
    </row>
    <row r="236">
      <c r="H236" s="107"/>
    </row>
    <row r="237">
      <c r="H237" s="107"/>
    </row>
    <row r="238">
      <c r="H238" s="107"/>
    </row>
    <row r="239">
      <c r="H239" s="107"/>
    </row>
    <row r="240">
      <c r="H240" s="107"/>
    </row>
    <row r="241">
      <c r="H241" s="107"/>
    </row>
    <row r="242">
      <c r="H242" s="107"/>
    </row>
    <row r="243">
      <c r="H243" s="107"/>
    </row>
    <row r="244">
      <c r="H244" s="107"/>
    </row>
    <row r="245">
      <c r="H245" s="107"/>
    </row>
    <row r="246">
      <c r="H246" s="107"/>
    </row>
    <row r="247">
      <c r="H247" s="107"/>
    </row>
    <row r="248">
      <c r="H248" s="107"/>
    </row>
    <row r="249">
      <c r="H249" s="107"/>
    </row>
    <row r="250">
      <c r="H250" s="107"/>
    </row>
    <row r="251">
      <c r="H251" s="107"/>
    </row>
    <row r="252">
      <c r="H252" s="107"/>
    </row>
    <row r="253">
      <c r="H253" s="107"/>
    </row>
    <row r="254">
      <c r="H254" s="107"/>
    </row>
    <row r="255">
      <c r="H255" s="107"/>
    </row>
    <row r="256">
      <c r="H256" s="107"/>
    </row>
    <row r="257">
      <c r="H257" s="107"/>
    </row>
    <row r="258">
      <c r="H258" s="107"/>
    </row>
    <row r="259">
      <c r="H259" s="107"/>
    </row>
    <row r="260">
      <c r="H260" s="107"/>
    </row>
    <row r="261">
      <c r="H261" s="107"/>
    </row>
    <row r="262">
      <c r="H262" s="107"/>
    </row>
    <row r="263">
      <c r="H263" s="107"/>
    </row>
    <row r="264">
      <c r="H264" s="107"/>
    </row>
    <row r="265">
      <c r="H265" s="107"/>
    </row>
    <row r="266">
      <c r="H266" s="107"/>
    </row>
    <row r="267">
      <c r="H267" s="107"/>
    </row>
    <row r="268">
      <c r="H268" s="107"/>
    </row>
    <row r="269">
      <c r="H269" s="107"/>
    </row>
    <row r="270">
      <c r="H270" s="107"/>
    </row>
    <row r="271">
      <c r="H271" s="107"/>
    </row>
    <row r="272">
      <c r="H272" s="107"/>
    </row>
    <row r="273">
      <c r="H273" s="107"/>
    </row>
    <row r="274">
      <c r="H274" s="107"/>
    </row>
    <row r="275">
      <c r="H275" s="107"/>
    </row>
    <row r="276">
      <c r="H276" s="107"/>
    </row>
    <row r="277">
      <c r="H277" s="107"/>
    </row>
    <row r="278">
      <c r="H278" s="107"/>
    </row>
    <row r="279">
      <c r="H279" s="107"/>
    </row>
    <row r="280">
      <c r="H280" s="107"/>
    </row>
    <row r="281">
      <c r="H281" s="107"/>
    </row>
    <row r="282">
      <c r="H282" s="107"/>
    </row>
    <row r="283">
      <c r="H283" s="107"/>
    </row>
    <row r="284">
      <c r="H284" s="107"/>
    </row>
    <row r="285">
      <c r="H285" s="107"/>
    </row>
    <row r="286">
      <c r="H286" s="107"/>
    </row>
    <row r="287">
      <c r="H287" s="107"/>
    </row>
    <row r="288">
      <c r="H288" s="107"/>
    </row>
    <row r="289">
      <c r="H289" s="107"/>
    </row>
    <row r="290">
      <c r="H290" s="107"/>
    </row>
    <row r="291">
      <c r="H291" s="107"/>
    </row>
    <row r="292">
      <c r="H292" s="107"/>
    </row>
    <row r="293">
      <c r="H293" s="107"/>
    </row>
    <row r="294">
      <c r="H294" s="107"/>
    </row>
    <row r="295">
      <c r="H295" s="107"/>
    </row>
    <row r="296">
      <c r="H296" s="107"/>
    </row>
    <row r="297">
      <c r="H297" s="107"/>
    </row>
    <row r="298">
      <c r="H298" s="107"/>
    </row>
    <row r="299">
      <c r="H299" s="107"/>
    </row>
    <row r="300">
      <c r="H300" s="107"/>
    </row>
    <row r="301">
      <c r="H301" s="107"/>
    </row>
    <row r="302">
      <c r="H302" s="107"/>
    </row>
    <row r="303">
      <c r="H303" s="107"/>
    </row>
    <row r="304">
      <c r="H304" s="107"/>
    </row>
    <row r="305">
      <c r="H305" s="107"/>
    </row>
    <row r="306">
      <c r="H306" s="107"/>
    </row>
    <row r="307">
      <c r="H307" s="107"/>
    </row>
    <row r="308">
      <c r="H308" s="107"/>
    </row>
    <row r="309">
      <c r="H309" s="107"/>
    </row>
    <row r="310">
      <c r="H310" s="107"/>
    </row>
    <row r="311">
      <c r="H311" s="107"/>
    </row>
    <row r="312">
      <c r="H312" s="107"/>
    </row>
    <row r="313">
      <c r="H313" s="107"/>
    </row>
    <row r="314">
      <c r="H314" s="107"/>
    </row>
    <row r="315">
      <c r="H315" s="107"/>
    </row>
    <row r="316">
      <c r="H316" s="107"/>
    </row>
    <row r="317">
      <c r="H317" s="107"/>
    </row>
    <row r="318">
      <c r="H318" s="107"/>
    </row>
    <row r="319">
      <c r="H319" s="107"/>
    </row>
    <row r="320">
      <c r="H320" s="107"/>
    </row>
    <row r="321">
      <c r="H321" s="107"/>
    </row>
    <row r="322">
      <c r="H322" s="107"/>
    </row>
    <row r="323">
      <c r="H323" s="107"/>
    </row>
    <row r="324">
      <c r="H324" s="107"/>
    </row>
    <row r="325">
      <c r="H325" s="107"/>
    </row>
    <row r="326">
      <c r="H326" s="107"/>
    </row>
    <row r="327">
      <c r="H327" s="107"/>
    </row>
    <row r="328">
      <c r="H328" s="107"/>
    </row>
    <row r="329">
      <c r="H329" s="107"/>
    </row>
    <row r="330">
      <c r="H330" s="107"/>
    </row>
    <row r="331">
      <c r="H331" s="107"/>
    </row>
    <row r="332">
      <c r="H332" s="107"/>
    </row>
    <row r="333">
      <c r="H333" s="107"/>
    </row>
    <row r="334">
      <c r="H334" s="107"/>
    </row>
    <row r="335">
      <c r="H335" s="107"/>
    </row>
    <row r="336">
      <c r="H336" s="107"/>
    </row>
    <row r="337">
      <c r="H337" s="107"/>
    </row>
    <row r="338">
      <c r="H338" s="107"/>
    </row>
    <row r="339">
      <c r="H339" s="107"/>
    </row>
    <row r="340">
      <c r="H340" s="107"/>
    </row>
    <row r="341">
      <c r="H341" s="107"/>
    </row>
    <row r="342">
      <c r="H342" s="107"/>
    </row>
    <row r="343">
      <c r="H343" s="107"/>
    </row>
    <row r="344">
      <c r="H344" s="107"/>
    </row>
    <row r="345">
      <c r="H345" s="107"/>
    </row>
    <row r="346">
      <c r="H346" s="107"/>
    </row>
    <row r="347">
      <c r="H347" s="107"/>
    </row>
    <row r="348">
      <c r="H348" s="107"/>
    </row>
    <row r="349">
      <c r="H349" s="107"/>
    </row>
    <row r="350">
      <c r="H350" s="107"/>
    </row>
    <row r="351">
      <c r="H351" s="107"/>
    </row>
    <row r="352">
      <c r="H352" s="107"/>
    </row>
    <row r="353">
      <c r="H353" s="107"/>
    </row>
    <row r="354">
      <c r="H354" s="107"/>
    </row>
    <row r="355">
      <c r="H355" s="107"/>
    </row>
    <row r="356">
      <c r="H356" s="107"/>
    </row>
    <row r="357">
      <c r="H357" s="107"/>
    </row>
    <row r="358">
      <c r="H358" s="107"/>
    </row>
    <row r="359">
      <c r="H359" s="107"/>
    </row>
    <row r="360">
      <c r="H360" s="107"/>
    </row>
    <row r="361">
      <c r="H361" s="107"/>
    </row>
    <row r="362">
      <c r="H362" s="107"/>
    </row>
    <row r="363">
      <c r="H363" s="107"/>
    </row>
    <row r="364">
      <c r="H364" s="107"/>
    </row>
    <row r="365">
      <c r="H365" s="107"/>
    </row>
    <row r="366">
      <c r="H366" s="107"/>
    </row>
    <row r="367">
      <c r="H367" s="107"/>
    </row>
    <row r="368">
      <c r="H368" s="107"/>
    </row>
    <row r="369">
      <c r="H369" s="107"/>
    </row>
    <row r="370">
      <c r="H370" s="107"/>
    </row>
    <row r="371">
      <c r="H371" s="107"/>
    </row>
    <row r="372">
      <c r="H372" s="107"/>
    </row>
    <row r="373">
      <c r="H373" s="107"/>
    </row>
    <row r="374">
      <c r="H374" s="107"/>
    </row>
    <row r="375">
      <c r="H375" s="107"/>
    </row>
    <row r="376">
      <c r="H376" s="107"/>
    </row>
    <row r="377">
      <c r="H377" s="107"/>
    </row>
    <row r="378">
      <c r="H378" s="107"/>
    </row>
    <row r="379">
      <c r="H379" s="107"/>
    </row>
    <row r="380">
      <c r="H380" s="107"/>
    </row>
    <row r="381">
      <c r="H381" s="107"/>
    </row>
    <row r="382">
      <c r="H382" s="107"/>
    </row>
    <row r="383">
      <c r="H383" s="107"/>
    </row>
    <row r="384">
      <c r="H384" s="107"/>
    </row>
    <row r="385">
      <c r="H385" s="107"/>
    </row>
    <row r="386">
      <c r="H386" s="107"/>
    </row>
    <row r="387">
      <c r="H387" s="107"/>
    </row>
    <row r="388">
      <c r="H388" s="107"/>
    </row>
    <row r="389">
      <c r="H389" s="107"/>
    </row>
    <row r="390">
      <c r="H390" s="107"/>
    </row>
    <row r="391">
      <c r="H391" s="107"/>
    </row>
    <row r="392">
      <c r="H392" s="107"/>
    </row>
    <row r="393">
      <c r="H393" s="107"/>
    </row>
    <row r="394">
      <c r="H394" s="107"/>
    </row>
    <row r="395">
      <c r="H395" s="107"/>
    </row>
    <row r="396">
      <c r="H396" s="107"/>
    </row>
    <row r="397">
      <c r="H397" s="107"/>
    </row>
    <row r="398">
      <c r="H398" s="107"/>
    </row>
    <row r="399">
      <c r="H399" s="107"/>
    </row>
    <row r="400">
      <c r="H400" s="107"/>
    </row>
    <row r="401">
      <c r="H401" s="107"/>
    </row>
    <row r="402">
      <c r="H402" s="107"/>
    </row>
    <row r="403">
      <c r="H403" s="107"/>
    </row>
    <row r="404">
      <c r="H404" s="107"/>
    </row>
    <row r="405">
      <c r="H405" s="107"/>
    </row>
    <row r="406">
      <c r="H406" s="107"/>
    </row>
    <row r="407">
      <c r="H407" s="107"/>
    </row>
    <row r="408">
      <c r="H408" s="107"/>
    </row>
    <row r="409">
      <c r="H409" s="107"/>
    </row>
    <row r="410">
      <c r="H410" s="107"/>
    </row>
    <row r="411">
      <c r="H411" s="107"/>
    </row>
    <row r="412">
      <c r="H412" s="107"/>
    </row>
    <row r="413">
      <c r="H413" s="107"/>
    </row>
    <row r="414">
      <c r="H414" s="107"/>
    </row>
    <row r="415">
      <c r="H415" s="107"/>
    </row>
    <row r="416">
      <c r="H416" s="107"/>
    </row>
    <row r="417">
      <c r="H417" s="107"/>
    </row>
    <row r="418">
      <c r="H418" s="107"/>
    </row>
    <row r="419">
      <c r="H419" s="107"/>
    </row>
    <row r="420">
      <c r="H420" s="107"/>
    </row>
    <row r="421">
      <c r="H421" s="107"/>
    </row>
    <row r="422">
      <c r="H422" s="107"/>
    </row>
    <row r="423">
      <c r="H423" s="107"/>
    </row>
    <row r="424">
      <c r="H424" s="107"/>
    </row>
    <row r="425">
      <c r="H425" s="107"/>
    </row>
    <row r="426">
      <c r="H426" s="107"/>
    </row>
    <row r="427">
      <c r="H427" s="107"/>
    </row>
    <row r="428">
      <c r="H428" s="107"/>
    </row>
    <row r="429">
      <c r="H429" s="107"/>
    </row>
    <row r="430">
      <c r="H430" s="107"/>
    </row>
    <row r="431">
      <c r="H431" s="107"/>
    </row>
    <row r="432">
      <c r="H432" s="107"/>
    </row>
    <row r="433">
      <c r="H433" s="107"/>
    </row>
    <row r="434">
      <c r="H434" s="107"/>
    </row>
    <row r="435">
      <c r="H435" s="107"/>
    </row>
    <row r="436">
      <c r="H436" s="107"/>
    </row>
    <row r="437">
      <c r="H437" s="107"/>
    </row>
    <row r="438">
      <c r="H438" s="107"/>
    </row>
    <row r="439">
      <c r="H439" s="107"/>
    </row>
    <row r="440">
      <c r="H440" s="107"/>
    </row>
    <row r="441">
      <c r="H441" s="107"/>
    </row>
    <row r="442">
      <c r="H442" s="107"/>
    </row>
    <row r="443">
      <c r="H443" s="107"/>
    </row>
    <row r="444">
      <c r="H444" s="107"/>
    </row>
    <row r="445">
      <c r="H445" s="107"/>
    </row>
    <row r="446">
      <c r="H446" s="107"/>
    </row>
    <row r="447">
      <c r="H447" s="107"/>
    </row>
    <row r="448">
      <c r="H448" s="107"/>
    </row>
    <row r="449">
      <c r="H449" s="107"/>
    </row>
    <row r="450">
      <c r="H450" s="107"/>
    </row>
    <row r="451">
      <c r="H451" s="107"/>
    </row>
    <row r="452">
      <c r="H452" s="107"/>
    </row>
    <row r="453">
      <c r="H453" s="107"/>
    </row>
    <row r="454">
      <c r="H454" s="107"/>
    </row>
    <row r="455">
      <c r="H455" s="107"/>
    </row>
    <row r="456">
      <c r="H456" s="107"/>
    </row>
    <row r="457">
      <c r="H457" s="107"/>
    </row>
    <row r="458">
      <c r="H458" s="107"/>
    </row>
    <row r="459">
      <c r="H459" s="107"/>
    </row>
    <row r="460">
      <c r="H460" s="107"/>
    </row>
    <row r="461">
      <c r="H461" s="107"/>
    </row>
    <row r="462">
      <c r="H462" s="107"/>
    </row>
    <row r="463">
      <c r="H463" s="107"/>
    </row>
    <row r="464">
      <c r="H464" s="107"/>
    </row>
    <row r="465">
      <c r="H465" s="107"/>
    </row>
    <row r="466">
      <c r="H466" s="107"/>
    </row>
    <row r="467">
      <c r="H467" s="107"/>
    </row>
    <row r="468">
      <c r="H468" s="107"/>
    </row>
    <row r="469">
      <c r="H469" s="107"/>
    </row>
    <row r="470">
      <c r="H470" s="107"/>
    </row>
    <row r="471">
      <c r="H471" s="107"/>
    </row>
    <row r="472">
      <c r="H472" s="107"/>
    </row>
    <row r="473">
      <c r="H473" s="107"/>
    </row>
    <row r="474">
      <c r="H474" s="107"/>
    </row>
    <row r="475">
      <c r="H475" s="107"/>
    </row>
    <row r="476">
      <c r="H476" s="107"/>
    </row>
    <row r="477">
      <c r="H477" s="107"/>
    </row>
    <row r="478">
      <c r="H478" s="107"/>
    </row>
    <row r="479">
      <c r="H479" s="107"/>
    </row>
    <row r="480">
      <c r="H480" s="107"/>
    </row>
    <row r="481">
      <c r="H481" s="107"/>
    </row>
    <row r="482">
      <c r="H482" s="107"/>
    </row>
    <row r="483">
      <c r="H483" s="107"/>
    </row>
    <row r="484">
      <c r="H484" s="107"/>
    </row>
    <row r="485">
      <c r="H485" s="107"/>
    </row>
    <row r="486">
      <c r="H486" s="107"/>
    </row>
    <row r="487">
      <c r="H487" s="107"/>
    </row>
    <row r="488">
      <c r="H488" s="107"/>
    </row>
    <row r="489">
      <c r="H489" s="107"/>
    </row>
    <row r="490">
      <c r="H490" s="107"/>
    </row>
    <row r="491">
      <c r="H491" s="107"/>
    </row>
    <row r="492">
      <c r="H492" s="107"/>
    </row>
    <row r="493">
      <c r="H493" s="107"/>
    </row>
    <row r="494">
      <c r="H494" s="107"/>
    </row>
    <row r="495">
      <c r="H495" s="107"/>
    </row>
    <row r="496">
      <c r="H496" s="107"/>
    </row>
    <row r="497">
      <c r="H497" s="107"/>
    </row>
    <row r="498">
      <c r="H498" s="107"/>
    </row>
    <row r="499">
      <c r="H499" s="107"/>
    </row>
    <row r="500">
      <c r="H500" s="107"/>
    </row>
    <row r="501">
      <c r="H501" s="107"/>
    </row>
    <row r="502">
      <c r="H502" s="107"/>
    </row>
    <row r="503">
      <c r="H503" s="107"/>
    </row>
    <row r="504">
      <c r="H504" s="107"/>
    </row>
    <row r="505">
      <c r="H505" s="107"/>
    </row>
    <row r="506">
      <c r="H506" s="107"/>
    </row>
    <row r="507">
      <c r="H507" s="107"/>
    </row>
    <row r="508">
      <c r="H508" s="107"/>
    </row>
    <row r="509">
      <c r="H509" s="107"/>
    </row>
    <row r="510">
      <c r="H510" s="107"/>
    </row>
    <row r="511">
      <c r="H511" s="107"/>
    </row>
    <row r="512">
      <c r="H512" s="107"/>
    </row>
    <row r="513">
      <c r="H513" s="107"/>
    </row>
    <row r="514">
      <c r="H514" s="107"/>
    </row>
    <row r="515">
      <c r="H515" s="107"/>
    </row>
    <row r="516">
      <c r="H516" s="107"/>
    </row>
    <row r="517">
      <c r="H517" s="107"/>
    </row>
    <row r="518">
      <c r="H518" s="107"/>
    </row>
    <row r="519">
      <c r="H519" s="107"/>
    </row>
    <row r="520">
      <c r="H520" s="107"/>
    </row>
    <row r="521">
      <c r="H521" s="107"/>
    </row>
    <row r="522">
      <c r="H522" s="107"/>
    </row>
    <row r="523">
      <c r="H523" s="107"/>
    </row>
    <row r="524">
      <c r="H524" s="107"/>
    </row>
    <row r="525">
      <c r="H525" s="107"/>
    </row>
    <row r="526">
      <c r="H526" s="107"/>
    </row>
    <row r="527">
      <c r="H527" s="107"/>
    </row>
    <row r="528">
      <c r="H528" s="107"/>
    </row>
    <row r="529">
      <c r="H529" s="107"/>
    </row>
    <row r="530">
      <c r="H530" s="107"/>
    </row>
    <row r="531">
      <c r="H531" s="107"/>
    </row>
    <row r="532">
      <c r="H532" s="107"/>
    </row>
    <row r="533">
      <c r="H533" s="107"/>
    </row>
    <row r="534">
      <c r="H534" s="107"/>
    </row>
    <row r="535">
      <c r="H535" s="107"/>
    </row>
    <row r="536">
      <c r="H536" s="107"/>
    </row>
    <row r="537">
      <c r="H537" s="107"/>
    </row>
    <row r="538">
      <c r="H538" s="107"/>
    </row>
    <row r="539">
      <c r="H539" s="107"/>
    </row>
    <row r="540">
      <c r="H540" s="107"/>
    </row>
    <row r="541">
      <c r="H541" s="107"/>
    </row>
    <row r="542">
      <c r="H542" s="107"/>
    </row>
    <row r="543">
      <c r="H543" s="107"/>
    </row>
    <row r="544">
      <c r="H544" s="107"/>
    </row>
    <row r="545">
      <c r="H545" s="107"/>
    </row>
    <row r="546">
      <c r="H546" s="107"/>
    </row>
    <row r="547">
      <c r="H547" s="107"/>
    </row>
    <row r="548">
      <c r="H548" s="107"/>
    </row>
    <row r="549">
      <c r="H549" s="107"/>
    </row>
    <row r="550">
      <c r="H550" s="107"/>
    </row>
    <row r="551">
      <c r="H551" s="107"/>
    </row>
    <row r="552">
      <c r="H552" s="107"/>
    </row>
    <row r="553">
      <c r="H553" s="107"/>
    </row>
    <row r="554">
      <c r="H554" s="107"/>
    </row>
    <row r="555">
      <c r="H555" s="107"/>
    </row>
    <row r="556">
      <c r="H556" s="107"/>
    </row>
    <row r="557">
      <c r="H557" s="107"/>
    </row>
    <row r="558">
      <c r="H558" s="107"/>
    </row>
    <row r="559">
      <c r="H559" s="107"/>
    </row>
    <row r="560">
      <c r="H560" s="107"/>
    </row>
    <row r="561">
      <c r="H561" s="107"/>
    </row>
    <row r="562">
      <c r="H562" s="107"/>
    </row>
    <row r="563">
      <c r="H563" s="107"/>
    </row>
    <row r="564">
      <c r="H564" s="107"/>
    </row>
    <row r="565">
      <c r="H565" s="107"/>
    </row>
    <row r="566">
      <c r="H566" s="107"/>
    </row>
    <row r="567">
      <c r="H567" s="107"/>
    </row>
    <row r="568">
      <c r="H568" s="107"/>
    </row>
    <row r="569">
      <c r="H569" s="107"/>
    </row>
    <row r="570">
      <c r="H570" s="107"/>
    </row>
    <row r="571">
      <c r="H571" s="107"/>
    </row>
    <row r="572">
      <c r="H572" s="107"/>
    </row>
    <row r="573">
      <c r="H573" s="107"/>
    </row>
    <row r="574">
      <c r="H574" s="107"/>
    </row>
    <row r="575">
      <c r="H575" s="107"/>
    </row>
    <row r="576">
      <c r="H576" s="107"/>
    </row>
    <row r="577">
      <c r="H577" s="107"/>
    </row>
    <row r="578">
      <c r="H578" s="107"/>
    </row>
    <row r="579">
      <c r="H579" s="107"/>
    </row>
    <row r="580">
      <c r="H580" s="107"/>
    </row>
    <row r="581">
      <c r="H581" s="107"/>
    </row>
    <row r="582">
      <c r="H582" s="107"/>
    </row>
    <row r="583">
      <c r="H583" s="107"/>
    </row>
    <row r="584">
      <c r="H584" s="107"/>
    </row>
    <row r="585">
      <c r="H585" s="107"/>
    </row>
    <row r="586">
      <c r="H586" s="107"/>
    </row>
    <row r="587">
      <c r="H587" s="107"/>
    </row>
    <row r="588">
      <c r="H588" s="107"/>
    </row>
    <row r="589">
      <c r="H589" s="107"/>
    </row>
    <row r="590">
      <c r="H590" s="107"/>
    </row>
    <row r="591">
      <c r="H591" s="107"/>
    </row>
    <row r="592">
      <c r="H592" s="107"/>
    </row>
    <row r="593">
      <c r="H593" s="107"/>
    </row>
    <row r="594">
      <c r="H594" s="107"/>
    </row>
    <row r="595">
      <c r="H595" s="107"/>
    </row>
    <row r="596">
      <c r="H596" s="107"/>
    </row>
    <row r="597">
      <c r="H597" s="107"/>
    </row>
    <row r="598">
      <c r="H598" s="107"/>
    </row>
    <row r="599">
      <c r="H599" s="107"/>
    </row>
    <row r="600">
      <c r="H600" s="107"/>
    </row>
    <row r="601">
      <c r="H601" s="107"/>
    </row>
    <row r="602">
      <c r="H602" s="107"/>
    </row>
    <row r="603">
      <c r="H603" s="107"/>
    </row>
    <row r="604">
      <c r="H604" s="107"/>
    </row>
    <row r="605">
      <c r="H605" s="107"/>
    </row>
    <row r="606">
      <c r="H606" s="107"/>
    </row>
    <row r="607">
      <c r="H607" s="107"/>
    </row>
    <row r="608">
      <c r="H608" s="107"/>
    </row>
    <row r="609">
      <c r="H609" s="107"/>
    </row>
    <row r="610">
      <c r="H610" s="107"/>
    </row>
    <row r="611">
      <c r="H611" s="107"/>
    </row>
    <row r="612">
      <c r="H612" s="107"/>
    </row>
    <row r="613">
      <c r="H613" s="107"/>
    </row>
    <row r="614">
      <c r="H614" s="107"/>
    </row>
    <row r="615">
      <c r="H615" s="107"/>
    </row>
    <row r="616">
      <c r="H616" s="107"/>
    </row>
    <row r="617">
      <c r="H617" s="107"/>
    </row>
    <row r="618">
      <c r="H618" s="107"/>
    </row>
    <row r="619">
      <c r="H619" s="107"/>
    </row>
    <row r="620">
      <c r="H620" s="107"/>
    </row>
    <row r="621">
      <c r="H621" s="107"/>
    </row>
    <row r="622">
      <c r="H622" s="107"/>
    </row>
    <row r="623">
      <c r="H623" s="107"/>
    </row>
    <row r="624">
      <c r="H624" s="107"/>
    </row>
    <row r="625">
      <c r="H625" s="107"/>
    </row>
    <row r="626">
      <c r="H626" s="107"/>
    </row>
    <row r="627">
      <c r="H627" s="107"/>
    </row>
    <row r="628">
      <c r="H628" s="107"/>
    </row>
    <row r="629">
      <c r="H629" s="107"/>
    </row>
    <row r="630">
      <c r="H630" s="107"/>
    </row>
    <row r="631">
      <c r="H631" s="107"/>
    </row>
    <row r="632">
      <c r="H632" s="107"/>
    </row>
    <row r="633">
      <c r="H633" s="107"/>
    </row>
    <row r="634">
      <c r="H634" s="107"/>
    </row>
    <row r="635">
      <c r="H635" s="107"/>
    </row>
    <row r="636">
      <c r="H636" s="107"/>
    </row>
    <row r="637">
      <c r="H637" s="107"/>
    </row>
    <row r="638">
      <c r="H638" s="107"/>
    </row>
    <row r="639">
      <c r="H639" s="107"/>
    </row>
    <row r="640">
      <c r="H640" s="107"/>
    </row>
    <row r="641">
      <c r="H641" s="107"/>
    </row>
    <row r="642">
      <c r="H642" s="107"/>
    </row>
    <row r="643">
      <c r="H643" s="107"/>
    </row>
    <row r="644">
      <c r="H644" s="107"/>
    </row>
    <row r="645">
      <c r="H645" s="107"/>
    </row>
    <row r="646">
      <c r="H646" s="107"/>
    </row>
    <row r="647">
      <c r="H647" s="107"/>
    </row>
    <row r="648">
      <c r="H648" s="107"/>
    </row>
    <row r="649">
      <c r="H649" s="107"/>
    </row>
    <row r="650">
      <c r="H650" s="107"/>
    </row>
    <row r="651">
      <c r="H651" s="107"/>
    </row>
    <row r="652">
      <c r="H652" s="107"/>
    </row>
    <row r="653">
      <c r="H653" s="107"/>
    </row>
    <row r="654">
      <c r="H654" s="107"/>
    </row>
    <row r="655">
      <c r="H655" s="107"/>
    </row>
    <row r="656">
      <c r="H656" s="107"/>
    </row>
    <row r="657">
      <c r="H657" s="107"/>
    </row>
    <row r="658">
      <c r="H658" s="107"/>
    </row>
    <row r="659">
      <c r="H659" s="107"/>
    </row>
    <row r="660">
      <c r="H660" s="107"/>
    </row>
    <row r="661">
      <c r="H661" s="107"/>
    </row>
    <row r="662">
      <c r="H662" s="107"/>
    </row>
    <row r="663">
      <c r="H663" s="107"/>
    </row>
    <row r="664">
      <c r="H664" s="107"/>
    </row>
    <row r="665">
      <c r="H665" s="107"/>
    </row>
    <row r="666">
      <c r="H666" s="107"/>
    </row>
    <row r="667">
      <c r="H667" s="107"/>
    </row>
    <row r="668">
      <c r="H668" s="107"/>
    </row>
    <row r="669">
      <c r="H669" s="107"/>
    </row>
    <row r="670">
      <c r="H670" s="107"/>
    </row>
    <row r="671">
      <c r="H671" s="107"/>
    </row>
    <row r="672">
      <c r="H672" s="107"/>
    </row>
    <row r="673">
      <c r="H673" s="107"/>
    </row>
    <row r="674">
      <c r="H674" s="107"/>
    </row>
    <row r="675">
      <c r="H675" s="107"/>
    </row>
    <row r="676">
      <c r="H676" s="107"/>
    </row>
    <row r="677">
      <c r="H677" s="107"/>
    </row>
    <row r="678">
      <c r="H678" s="107"/>
    </row>
    <row r="679">
      <c r="H679" s="107"/>
    </row>
    <row r="680">
      <c r="H680" s="107"/>
    </row>
    <row r="681">
      <c r="H681" s="107"/>
    </row>
    <row r="682">
      <c r="H682" s="107"/>
    </row>
    <row r="683">
      <c r="H683" s="107"/>
    </row>
    <row r="684">
      <c r="H684" s="107"/>
    </row>
    <row r="685">
      <c r="H685" s="107"/>
    </row>
    <row r="686">
      <c r="H686" s="107"/>
    </row>
    <row r="687">
      <c r="H687" s="107"/>
    </row>
    <row r="688">
      <c r="H688" s="107"/>
    </row>
    <row r="689">
      <c r="H689" s="107"/>
    </row>
    <row r="690">
      <c r="H690" s="107"/>
    </row>
    <row r="691">
      <c r="H691" s="107"/>
    </row>
    <row r="692">
      <c r="H692" s="107"/>
    </row>
    <row r="693">
      <c r="H693" s="107"/>
    </row>
    <row r="694">
      <c r="H694" s="107"/>
    </row>
    <row r="695">
      <c r="H695" s="107"/>
    </row>
    <row r="696">
      <c r="H696" s="107"/>
    </row>
    <row r="697">
      <c r="H697" s="107"/>
    </row>
    <row r="698">
      <c r="H698" s="107"/>
    </row>
    <row r="699">
      <c r="H699" s="107"/>
    </row>
    <row r="700">
      <c r="H700" s="107"/>
    </row>
    <row r="701">
      <c r="H701" s="107"/>
    </row>
    <row r="702">
      <c r="H702" s="107"/>
    </row>
    <row r="703">
      <c r="H703" s="107"/>
    </row>
    <row r="704">
      <c r="H704" s="107"/>
    </row>
    <row r="705">
      <c r="H705" s="107"/>
    </row>
    <row r="706">
      <c r="H706" s="107"/>
    </row>
    <row r="707">
      <c r="H707" s="107"/>
    </row>
    <row r="708">
      <c r="H708" s="107"/>
    </row>
    <row r="709">
      <c r="H709" s="107"/>
    </row>
    <row r="710">
      <c r="H710" s="107"/>
    </row>
    <row r="711">
      <c r="H711" s="107"/>
    </row>
    <row r="712">
      <c r="H712" s="107"/>
    </row>
    <row r="713">
      <c r="H713" s="107"/>
    </row>
    <row r="714">
      <c r="H714" s="107"/>
    </row>
    <row r="715">
      <c r="H715" s="107"/>
    </row>
    <row r="716">
      <c r="H716" s="107"/>
    </row>
    <row r="717">
      <c r="H717" s="107"/>
    </row>
    <row r="718">
      <c r="H718" s="107"/>
    </row>
    <row r="719">
      <c r="H719" s="107"/>
    </row>
    <row r="720">
      <c r="H720" s="107"/>
    </row>
    <row r="721">
      <c r="H721" s="107"/>
    </row>
    <row r="722">
      <c r="H722" s="107"/>
    </row>
    <row r="723">
      <c r="H723" s="107"/>
    </row>
    <row r="724">
      <c r="H724" s="107"/>
    </row>
    <row r="725">
      <c r="H725" s="107"/>
    </row>
    <row r="726">
      <c r="H726" s="107"/>
    </row>
    <row r="727">
      <c r="H727" s="107"/>
    </row>
    <row r="728">
      <c r="H728" s="107"/>
    </row>
    <row r="729">
      <c r="H729" s="107"/>
    </row>
    <row r="730">
      <c r="H730" s="107"/>
    </row>
    <row r="731">
      <c r="H731" s="107"/>
    </row>
    <row r="732">
      <c r="H732" s="107"/>
    </row>
    <row r="733">
      <c r="H733" s="107"/>
    </row>
    <row r="734">
      <c r="H734" s="107"/>
    </row>
    <row r="735">
      <c r="H735" s="107"/>
    </row>
    <row r="736">
      <c r="H736" s="107"/>
    </row>
    <row r="737">
      <c r="H737" s="107"/>
    </row>
    <row r="738">
      <c r="H738" s="107"/>
    </row>
    <row r="739">
      <c r="H739" s="107"/>
    </row>
    <row r="740">
      <c r="H740" s="107"/>
    </row>
    <row r="741">
      <c r="H741" s="107"/>
    </row>
    <row r="742">
      <c r="H742" s="107"/>
    </row>
    <row r="743">
      <c r="H743" s="107"/>
    </row>
    <row r="744">
      <c r="H744" s="107"/>
    </row>
    <row r="745">
      <c r="H745" s="107"/>
    </row>
    <row r="746">
      <c r="H746" s="107"/>
    </row>
    <row r="747">
      <c r="H747" s="107"/>
    </row>
    <row r="748">
      <c r="H748" s="107"/>
    </row>
    <row r="749">
      <c r="H749" s="107"/>
    </row>
    <row r="750">
      <c r="H750" s="107"/>
    </row>
    <row r="751">
      <c r="H751" s="107"/>
    </row>
    <row r="752">
      <c r="H752" s="107"/>
    </row>
    <row r="753">
      <c r="H753" s="107"/>
    </row>
    <row r="754">
      <c r="H754" s="107"/>
    </row>
    <row r="755">
      <c r="H755" s="107"/>
    </row>
    <row r="756">
      <c r="H756" s="107"/>
    </row>
    <row r="757">
      <c r="H757" s="107"/>
    </row>
    <row r="758">
      <c r="H758" s="107"/>
    </row>
    <row r="759">
      <c r="H759" s="107"/>
    </row>
    <row r="760">
      <c r="H760" s="107"/>
    </row>
    <row r="761">
      <c r="H761" s="107"/>
    </row>
    <row r="762">
      <c r="H762" s="107"/>
    </row>
    <row r="763">
      <c r="H763" s="107"/>
    </row>
    <row r="764">
      <c r="H764" s="107"/>
    </row>
    <row r="765">
      <c r="H765" s="107"/>
    </row>
    <row r="766">
      <c r="H766" s="107"/>
    </row>
    <row r="767">
      <c r="H767" s="107"/>
    </row>
    <row r="768">
      <c r="H768" s="107"/>
    </row>
    <row r="769">
      <c r="H769" s="107"/>
    </row>
    <row r="770">
      <c r="H770" s="107"/>
    </row>
    <row r="771">
      <c r="H771" s="107"/>
    </row>
    <row r="772">
      <c r="H772" s="107"/>
    </row>
    <row r="773">
      <c r="H773" s="107"/>
    </row>
    <row r="774">
      <c r="H774" s="107"/>
    </row>
    <row r="775">
      <c r="H775" s="107"/>
    </row>
    <row r="776">
      <c r="H776" s="107"/>
    </row>
    <row r="777">
      <c r="H777" s="107"/>
    </row>
    <row r="778">
      <c r="H778" s="107"/>
    </row>
    <row r="779">
      <c r="H779" s="107"/>
    </row>
    <row r="780">
      <c r="H780" s="107"/>
    </row>
    <row r="781">
      <c r="H781" s="107"/>
    </row>
    <row r="782">
      <c r="H782" s="107"/>
    </row>
    <row r="783">
      <c r="H783" s="107"/>
    </row>
    <row r="784">
      <c r="H784" s="107"/>
    </row>
    <row r="785">
      <c r="H785" s="107"/>
    </row>
    <row r="786">
      <c r="H786" s="107"/>
    </row>
    <row r="787">
      <c r="H787" s="107"/>
    </row>
    <row r="788">
      <c r="H788" s="107"/>
    </row>
    <row r="789">
      <c r="H789" s="107"/>
    </row>
    <row r="790">
      <c r="H790" s="107"/>
    </row>
    <row r="791">
      <c r="H791" s="107"/>
    </row>
    <row r="792">
      <c r="H792" s="107"/>
    </row>
    <row r="793">
      <c r="H793" s="107"/>
    </row>
    <row r="794">
      <c r="H794" s="107"/>
    </row>
    <row r="795">
      <c r="H795" s="107"/>
    </row>
    <row r="796">
      <c r="H796" s="107"/>
    </row>
    <row r="797">
      <c r="H797" s="107"/>
    </row>
    <row r="798">
      <c r="H798" s="107"/>
    </row>
    <row r="799">
      <c r="H799" s="107"/>
    </row>
    <row r="800">
      <c r="H800" s="107"/>
    </row>
    <row r="801">
      <c r="H801" s="107"/>
    </row>
    <row r="802">
      <c r="H802" s="107"/>
    </row>
    <row r="803">
      <c r="H803" s="107"/>
    </row>
    <row r="804">
      <c r="H804" s="107"/>
    </row>
    <row r="805">
      <c r="H805" s="107"/>
    </row>
    <row r="806">
      <c r="H806" s="107"/>
    </row>
    <row r="807">
      <c r="H807" s="107"/>
    </row>
    <row r="808">
      <c r="H808" s="107"/>
    </row>
    <row r="809">
      <c r="H809" s="107"/>
    </row>
    <row r="810">
      <c r="H810" s="107"/>
    </row>
    <row r="811">
      <c r="H811" s="107"/>
    </row>
    <row r="812">
      <c r="H812" s="107"/>
    </row>
    <row r="813">
      <c r="H813" s="107"/>
    </row>
    <row r="814">
      <c r="H814" s="107"/>
    </row>
    <row r="815">
      <c r="H815" s="107"/>
    </row>
    <row r="816">
      <c r="H816" s="107"/>
    </row>
    <row r="817">
      <c r="H817" s="107"/>
    </row>
    <row r="818">
      <c r="H818" s="107"/>
    </row>
    <row r="819">
      <c r="H819" s="107"/>
    </row>
    <row r="820">
      <c r="H820" s="107"/>
    </row>
    <row r="821">
      <c r="H821" s="107"/>
    </row>
    <row r="822">
      <c r="H822" s="107"/>
    </row>
    <row r="823">
      <c r="H823" s="107"/>
    </row>
    <row r="824">
      <c r="H824" s="107"/>
    </row>
    <row r="825">
      <c r="H825" s="107"/>
    </row>
    <row r="826">
      <c r="H826" s="107"/>
    </row>
    <row r="827">
      <c r="H827" s="107"/>
    </row>
    <row r="828">
      <c r="H828" s="107"/>
    </row>
    <row r="829">
      <c r="H829" s="107"/>
    </row>
    <row r="830">
      <c r="H830" s="107"/>
    </row>
    <row r="831">
      <c r="H831" s="107"/>
    </row>
    <row r="832">
      <c r="H832" s="107"/>
    </row>
    <row r="833">
      <c r="H833" s="107"/>
    </row>
    <row r="834">
      <c r="H834" s="107"/>
    </row>
    <row r="835">
      <c r="H835" s="107"/>
    </row>
    <row r="836">
      <c r="H836" s="107"/>
    </row>
    <row r="837">
      <c r="H837" s="107"/>
    </row>
    <row r="838">
      <c r="H838" s="107"/>
    </row>
    <row r="839">
      <c r="H839" s="107"/>
    </row>
    <row r="840">
      <c r="H840" s="107"/>
    </row>
    <row r="841">
      <c r="H841" s="107"/>
    </row>
    <row r="842">
      <c r="H842" s="107"/>
    </row>
    <row r="843">
      <c r="H843" s="107"/>
    </row>
    <row r="844">
      <c r="H844" s="107"/>
    </row>
    <row r="845">
      <c r="H845" s="107"/>
    </row>
    <row r="846">
      <c r="H846" s="107"/>
    </row>
    <row r="847">
      <c r="H847" s="107"/>
    </row>
    <row r="848">
      <c r="H848" s="107"/>
    </row>
    <row r="849">
      <c r="H849" s="107"/>
    </row>
    <row r="850">
      <c r="H850" s="107"/>
    </row>
    <row r="851">
      <c r="H851" s="107"/>
    </row>
    <row r="852">
      <c r="H852" s="107"/>
    </row>
    <row r="853">
      <c r="H853" s="107"/>
    </row>
    <row r="854">
      <c r="H854" s="107"/>
    </row>
    <row r="855">
      <c r="H855" s="107"/>
    </row>
    <row r="856">
      <c r="H856" s="107"/>
    </row>
    <row r="857">
      <c r="H857" s="107"/>
    </row>
    <row r="858">
      <c r="H858" s="107"/>
    </row>
    <row r="859">
      <c r="H859" s="107"/>
    </row>
    <row r="860">
      <c r="H860" s="107"/>
    </row>
    <row r="861">
      <c r="H861" s="107"/>
    </row>
    <row r="862">
      <c r="H862" s="107"/>
    </row>
    <row r="863">
      <c r="H863" s="107"/>
    </row>
    <row r="864">
      <c r="H864" s="107"/>
    </row>
    <row r="865">
      <c r="H865" s="107"/>
    </row>
    <row r="866">
      <c r="H866" s="107"/>
    </row>
    <row r="867">
      <c r="H867" s="107"/>
    </row>
    <row r="868">
      <c r="H868" s="107"/>
    </row>
    <row r="869">
      <c r="H869" s="107"/>
    </row>
    <row r="870">
      <c r="H870" s="107"/>
    </row>
    <row r="871">
      <c r="H871" s="107"/>
    </row>
    <row r="872">
      <c r="H872" s="107"/>
    </row>
    <row r="873">
      <c r="H873" s="107"/>
    </row>
    <row r="874">
      <c r="H874" s="107"/>
    </row>
    <row r="875">
      <c r="H875" s="107"/>
    </row>
    <row r="876">
      <c r="H876" s="107"/>
    </row>
    <row r="877">
      <c r="H877" s="107"/>
    </row>
    <row r="878">
      <c r="H878" s="107"/>
    </row>
    <row r="879">
      <c r="H879" s="107"/>
    </row>
    <row r="880">
      <c r="H880" s="107"/>
    </row>
    <row r="881">
      <c r="H881" s="107"/>
    </row>
    <row r="882">
      <c r="H882" s="107"/>
    </row>
    <row r="883">
      <c r="H883" s="107"/>
    </row>
    <row r="884">
      <c r="H884" s="107"/>
    </row>
    <row r="885">
      <c r="H885" s="107"/>
    </row>
    <row r="886">
      <c r="H886" s="107"/>
    </row>
    <row r="887">
      <c r="H887" s="107"/>
    </row>
    <row r="888">
      <c r="H888" s="107"/>
    </row>
    <row r="889">
      <c r="H889" s="107"/>
    </row>
    <row r="890">
      <c r="H890" s="107"/>
    </row>
    <row r="891">
      <c r="H891" s="107"/>
    </row>
    <row r="892">
      <c r="H892" s="107"/>
    </row>
    <row r="893">
      <c r="H893" s="107"/>
    </row>
    <row r="894">
      <c r="H894" s="107"/>
    </row>
    <row r="895">
      <c r="H895" s="107"/>
    </row>
    <row r="896">
      <c r="H896" s="107"/>
    </row>
    <row r="897">
      <c r="H897" s="107"/>
    </row>
    <row r="898">
      <c r="H898" s="107"/>
    </row>
    <row r="899">
      <c r="H899" s="107"/>
    </row>
    <row r="900">
      <c r="H900" s="107"/>
    </row>
    <row r="901">
      <c r="H901" s="107"/>
    </row>
    <row r="902">
      <c r="H902" s="107"/>
    </row>
    <row r="903">
      <c r="H903" s="107"/>
    </row>
    <row r="904">
      <c r="H904" s="107"/>
    </row>
    <row r="905">
      <c r="H905" s="107"/>
    </row>
    <row r="906">
      <c r="H906" s="107"/>
    </row>
    <row r="907">
      <c r="H907" s="107"/>
    </row>
    <row r="908">
      <c r="H908" s="107"/>
    </row>
    <row r="909">
      <c r="H909" s="107"/>
    </row>
    <row r="910">
      <c r="H910" s="107"/>
    </row>
    <row r="911">
      <c r="H911" s="107"/>
    </row>
    <row r="912">
      <c r="H912" s="107"/>
    </row>
    <row r="913">
      <c r="H913" s="107"/>
    </row>
    <row r="914">
      <c r="H914" s="107"/>
    </row>
    <row r="915">
      <c r="H915" s="107"/>
    </row>
    <row r="916">
      <c r="H916" s="107"/>
    </row>
    <row r="917">
      <c r="H917" s="107"/>
    </row>
    <row r="918">
      <c r="H918" s="107"/>
    </row>
    <row r="919">
      <c r="H919" s="107"/>
    </row>
    <row r="920">
      <c r="H920" s="107"/>
    </row>
    <row r="921">
      <c r="H921" s="107"/>
    </row>
    <row r="922">
      <c r="H922" s="107"/>
    </row>
    <row r="923">
      <c r="H923" s="107"/>
    </row>
    <row r="924">
      <c r="H924" s="107"/>
    </row>
    <row r="925">
      <c r="H925" s="107"/>
    </row>
    <row r="926">
      <c r="H926" s="107"/>
    </row>
    <row r="927">
      <c r="H927" s="107"/>
    </row>
    <row r="928">
      <c r="H928" s="107"/>
    </row>
    <row r="929">
      <c r="H929" s="107"/>
    </row>
    <row r="930">
      <c r="H930" s="107"/>
    </row>
    <row r="931">
      <c r="H931" s="107"/>
    </row>
    <row r="932">
      <c r="H932" s="107"/>
    </row>
    <row r="933">
      <c r="H933" s="107"/>
    </row>
    <row r="934">
      <c r="H934" s="107"/>
    </row>
    <row r="935">
      <c r="H935" s="107"/>
    </row>
    <row r="936">
      <c r="H936" s="107"/>
    </row>
    <row r="937">
      <c r="H937" s="107"/>
    </row>
    <row r="938">
      <c r="H938" s="107"/>
    </row>
    <row r="939">
      <c r="H939" s="107"/>
    </row>
    <row r="940">
      <c r="H940" s="107"/>
    </row>
    <row r="941">
      <c r="H941" s="107"/>
    </row>
    <row r="942">
      <c r="H942" s="107"/>
    </row>
    <row r="943">
      <c r="H943" s="107"/>
    </row>
    <row r="944">
      <c r="H944" s="107"/>
    </row>
    <row r="945">
      <c r="H945" s="107"/>
    </row>
    <row r="946">
      <c r="H946" s="107"/>
    </row>
    <row r="947">
      <c r="H947" s="107"/>
    </row>
    <row r="948">
      <c r="H948" s="107"/>
    </row>
    <row r="949">
      <c r="H949" s="107"/>
    </row>
    <row r="950">
      <c r="H950" s="107"/>
    </row>
    <row r="951">
      <c r="H951" s="107"/>
    </row>
    <row r="952">
      <c r="H952" s="107"/>
    </row>
    <row r="953">
      <c r="H953" s="107"/>
    </row>
    <row r="954">
      <c r="H954" s="107"/>
    </row>
    <row r="955">
      <c r="H955" s="107"/>
    </row>
    <row r="956">
      <c r="H956" s="107"/>
    </row>
    <row r="957">
      <c r="H957" s="107"/>
    </row>
    <row r="958">
      <c r="H958" s="107"/>
    </row>
    <row r="959">
      <c r="H959" s="107"/>
    </row>
    <row r="960">
      <c r="H960" s="107"/>
    </row>
    <row r="961">
      <c r="H961" s="107"/>
    </row>
    <row r="962">
      <c r="H962" s="107"/>
    </row>
    <row r="963">
      <c r="H963" s="107"/>
    </row>
    <row r="964">
      <c r="H964" s="107"/>
    </row>
    <row r="965">
      <c r="H965" s="107"/>
    </row>
    <row r="966">
      <c r="H966" s="107"/>
    </row>
    <row r="967">
      <c r="H967" s="107"/>
    </row>
    <row r="968">
      <c r="H968" s="107"/>
    </row>
    <row r="969">
      <c r="H969" s="107"/>
    </row>
    <row r="970">
      <c r="H970" s="107"/>
    </row>
    <row r="971">
      <c r="H971" s="107"/>
    </row>
    <row r="972">
      <c r="H972" s="107"/>
    </row>
    <row r="973">
      <c r="H973" s="107"/>
    </row>
    <row r="974">
      <c r="H974" s="107"/>
    </row>
    <row r="975">
      <c r="H975" s="107"/>
    </row>
    <row r="976">
      <c r="H976" s="107"/>
    </row>
    <row r="977">
      <c r="H977" s="107"/>
    </row>
    <row r="978">
      <c r="H978" s="107"/>
    </row>
    <row r="979">
      <c r="H979" s="107"/>
    </row>
    <row r="980">
      <c r="H980" s="107"/>
    </row>
    <row r="981">
      <c r="H981" s="107"/>
    </row>
    <row r="982">
      <c r="H982" s="107"/>
    </row>
    <row r="983">
      <c r="H983" s="107"/>
    </row>
    <row r="984">
      <c r="H984" s="107"/>
    </row>
    <row r="985">
      <c r="H985" s="107"/>
    </row>
    <row r="986">
      <c r="H986" s="107"/>
    </row>
    <row r="987">
      <c r="H987" s="107"/>
    </row>
    <row r="988">
      <c r="H988" s="107"/>
    </row>
    <row r="989">
      <c r="H989" s="107"/>
    </row>
    <row r="990">
      <c r="H990" s="107"/>
    </row>
    <row r="991">
      <c r="H991" s="107"/>
    </row>
    <row r="992">
      <c r="H992" s="107"/>
    </row>
    <row r="993">
      <c r="H993" s="107"/>
    </row>
    <row r="994">
      <c r="H994" s="107"/>
    </row>
    <row r="995">
      <c r="H995" s="107"/>
    </row>
    <row r="996">
      <c r="H996" s="107"/>
    </row>
    <row r="997">
      <c r="H997" s="107"/>
    </row>
    <row r="998">
      <c r="H998" s="107"/>
    </row>
    <row r="999">
      <c r="H999" s="107"/>
    </row>
    <row r="1000">
      <c r="H1000" s="107"/>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location="65405440" ref="A72"/>
    <hyperlink r:id="rId72" location="71716524" ref="A73"/>
    <hyperlink r:id="rId73" ref="A74"/>
    <hyperlink r:id="rId74" ref="A75"/>
    <hyperlink r:id="rId75" location="55857241" ref="A76"/>
    <hyperlink r:id="rId76" ref="A77"/>
    <hyperlink r:id="rId77" location="56606152" ref="A78"/>
    <hyperlink r:id="rId78" location="44614755" ref="A79"/>
    <hyperlink r:id="rId79" ref="A80"/>
  </hyperlinks>
  <drawing r:id="rId8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0"/>
    <col customWidth="1" min="3" max="3" width="16.5"/>
    <col customWidth="1" min="4" max="4" width="15.88"/>
  </cols>
  <sheetData>
    <row r="1">
      <c r="A1" s="108" t="s">
        <v>2</v>
      </c>
      <c r="B1" s="109" t="s">
        <v>3</v>
      </c>
      <c r="C1" s="110" t="s">
        <v>4</v>
      </c>
      <c r="D1" s="110" t="s">
        <v>5</v>
      </c>
      <c r="E1" s="108" t="s">
        <v>6</v>
      </c>
      <c r="F1" s="109" t="s">
        <v>401</v>
      </c>
      <c r="G1" s="109" t="s">
        <v>402</v>
      </c>
    </row>
    <row r="2">
      <c r="A2" s="111" t="s">
        <v>95</v>
      </c>
      <c r="B2" s="112">
        <v>4.0</v>
      </c>
      <c r="C2" s="112">
        <v>565.0</v>
      </c>
      <c r="D2" s="113">
        <v>44036.0</v>
      </c>
      <c r="E2" s="112" t="s">
        <v>74</v>
      </c>
      <c r="F2" s="112" t="s">
        <v>363</v>
      </c>
      <c r="G2" s="112" t="s">
        <v>363</v>
      </c>
    </row>
    <row r="3">
      <c r="A3" s="111" t="s">
        <v>94</v>
      </c>
      <c r="B3" s="112">
        <v>1.0</v>
      </c>
      <c r="C3" s="112">
        <v>510.0</v>
      </c>
      <c r="D3" s="113">
        <v>43980.0</v>
      </c>
      <c r="E3" s="112" t="s">
        <v>74</v>
      </c>
      <c r="F3" s="112" t="s">
        <v>363</v>
      </c>
      <c r="G3" s="112" t="s">
        <v>363</v>
      </c>
    </row>
    <row r="4">
      <c r="A4" s="114" t="s">
        <v>73</v>
      </c>
      <c r="B4" s="112">
        <v>1.0</v>
      </c>
      <c r="C4" s="112">
        <v>672.0</v>
      </c>
      <c r="D4" s="113">
        <v>43740.0</v>
      </c>
      <c r="E4" s="112" t="s">
        <v>74</v>
      </c>
      <c r="F4" s="112" t="s">
        <v>363</v>
      </c>
      <c r="G4" s="112" t="s">
        <v>359</v>
      </c>
    </row>
    <row r="5">
      <c r="A5" s="111" t="s">
        <v>23</v>
      </c>
      <c r="B5" s="112">
        <v>2.0</v>
      </c>
      <c r="C5" s="115">
        <v>1000.0</v>
      </c>
      <c r="D5" s="113">
        <v>42947.0</v>
      </c>
      <c r="E5" s="112" t="s">
        <v>74</v>
      </c>
      <c r="F5" s="112" t="s">
        <v>359</v>
      </c>
      <c r="G5" s="112" t="s">
        <v>359</v>
      </c>
    </row>
    <row r="6">
      <c r="A6" s="111" t="s">
        <v>60</v>
      </c>
      <c r="B6" s="112">
        <v>5.0</v>
      </c>
      <c r="C6" s="115">
        <v>2000.0</v>
      </c>
      <c r="D6" s="113">
        <v>43502.0</v>
      </c>
      <c r="E6" s="112" t="s">
        <v>410</v>
      </c>
      <c r="F6" s="112" t="s">
        <v>363</v>
      </c>
      <c r="G6" s="112" t="s">
        <v>359</v>
      </c>
    </row>
    <row r="7">
      <c r="A7" s="111" t="s">
        <v>99</v>
      </c>
      <c r="B7" s="112">
        <v>1.0</v>
      </c>
      <c r="C7" s="112">
        <v>85.0</v>
      </c>
      <c r="D7" s="113">
        <v>44149.0</v>
      </c>
      <c r="E7" s="112" t="s">
        <v>12</v>
      </c>
      <c r="F7" s="112" t="s">
        <v>363</v>
      </c>
      <c r="G7" s="112" t="s">
        <v>363</v>
      </c>
    </row>
    <row r="8">
      <c r="A8" s="111" t="s">
        <v>89</v>
      </c>
      <c r="B8" s="112">
        <v>3.0</v>
      </c>
      <c r="C8" s="115">
        <v>1065.0</v>
      </c>
      <c r="D8" s="113">
        <v>43986.0</v>
      </c>
      <c r="E8" s="112" t="s">
        <v>12</v>
      </c>
      <c r="F8" s="112" t="s">
        <v>363</v>
      </c>
      <c r="G8" s="112" t="s">
        <v>363</v>
      </c>
    </row>
    <row r="9">
      <c r="A9" s="111" t="s">
        <v>61</v>
      </c>
      <c r="B9" s="112">
        <v>1.0</v>
      </c>
      <c r="C9" s="112">
        <v>953.0</v>
      </c>
      <c r="D9" s="113">
        <v>43505.0</v>
      </c>
      <c r="E9" s="112" t="s">
        <v>12</v>
      </c>
      <c r="F9" s="112" t="s">
        <v>363</v>
      </c>
      <c r="G9" s="112" t="s">
        <v>359</v>
      </c>
    </row>
    <row r="10">
      <c r="A10" s="111" t="s">
        <v>72</v>
      </c>
      <c r="B10" s="112">
        <v>3.0</v>
      </c>
      <c r="C10" s="112">
        <v>45.0</v>
      </c>
      <c r="D10" s="113">
        <v>43693.0</v>
      </c>
      <c r="E10" s="112" t="s">
        <v>12</v>
      </c>
      <c r="F10" s="112" t="s">
        <v>363</v>
      </c>
      <c r="G10" s="112" t="s">
        <v>359</v>
      </c>
    </row>
    <row r="11">
      <c r="A11" s="111" t="s">
        <v>75</v>
      </c>
      <c r="B11" s="112">
        <v>1.0</v>
      </c>
      <c r="C11" s="112">
        <v>306.0</v>
      </c>
      <c r="D11" s="113">
        <v>43744.0</v>
      </c>
      <c r="E11" s="112" t="s">
        <v>12</v>
      </c>
      <c r="F11" s="112" t="s">
        <v>363</v>
      </c>
      <c r="G11" s="112" t="s">
        <v>359</v>
      </c>
    </row>
    <row r="12">
      <c r="A12" s="111" t="s">
        <v>116</v>
      </c>
      <c r="B12" s="112">
        <v>4.0</v>
      </c>
      <c r="C12" s="112">
        <v>757.0</v>
      </c>
      <c r="D12" s="113">
        <v>44557.0</v>
      </c>
      <c r="E12" s="112" t="s">
        <v>12</v>
      </c>
      <c r="F12" s="112" t="s">
        <v>363</v>
      </c>
      <c r="G12" s="112" t="s">
        <v>363</v>
      </c>
    </row>
    <row r="13">
      <c r="A13" s="114" t="s">
        <v>117</v>
      </c>
      <c r="B13" s="112">
        <v>1.0</v>
      </c>
      <c r="C13" s="112">
        <v>113.0</v>
      </c>
      <c r="D13" s="113">
        <v>44579.0</v>
      </c>
      <c r="E13" s="112" t="s">
        <v>12</v>
      </c>
      <c r="F13" s="112" t="s">
        <v>363</v>
      </c>
      <c r="G13" s="112" t="s">
        <v>363</v>
      </c>
    </row>
    <row r="14">
      <c r="A14" s="111" t="s">
        <v>110</v>
      </c>
      <c r="B14" s="112">
        <v>0.0</v>
      </c>
      <c r="C14" s="112">
        <v>2277.0</v>
      </c>
      <c r="D14" s="113">
        <v>44372.0</v>
      </c>
      <c r="E14" s="112" t="s">
        <v>12</v>
      </c>
      <c r="F14" s="112" t="s">
        <v>363</v>
      </c>
      <c r="G14" s="112" t="s">
        <v>363</v>
      </c>
    </row>
    <row r="15">
      <c r="A15" s="111" t="s">
        <v>92</v>
      </c>
      <c r="B15" s="112">
        <v>0.0</v>
      </c>
      <c r="C15" s="112">
        <v>47.0</v>
      </c>
      <c r="D15" s="113">
        <v>44012.0</v>
      </c>
      <c r="E15" s="112" t="s">
        <v>12</v>
      </c>
      <c r="F15" s="112" t="s">
        <v>363</v>
      </c>
      <c r="G15" s="112" t="s">
        <v>363</v>
      </c>
    </row>
    <row r="16">
      <c r="A16" s="111" t="s">
        <v>69</v>
      </c>
      <c r="B16" s="112">
        <v>0.0</v>
      </c>
      <c r="C16" s="112">
        <v>222.0</v>
      </c>
      <c r="D16" s="113">
        <v>43634.0</v>
      </c>
      <c r="E16" s="112" t="s">
        <v>12</v>
      </c>
      <c r="F16" s="112" t="s">
        <v>363</v>
      </c>
      <c r="G16" s="112" t="s">
        <v>359</v>
      </c>
    </row>
    <row r="17">
      <c r="A17" s="111" t="s">
        <v>82</v>
      </c>
      <c r="B17" s="112">
        <v>0.0</v>
      </c>
      <c r="C17" s="112">
        <v>1376.0</v>
      </c>
      <c r="D17" s="113">
        <v>43814.0</v>
      </c>
      <c r="E17" s="112" t="s">
        <v>12</v>
      </c>
      <c r="F17" s="112" t="s">
        <v>363</v>
      </c>
      <c r="G17" s="112" t="s">
        <v>359</v>
      </c>
    </row>
    <row r="18">
      <c r="A18" s="111" t="s">
        <v>49</v>
      </c>
      <c r="B18" s="112">
        <v>0.0</v>
      </c>
      <c r="C18" s="112">
        <v>130.0</v>
      </c>
      <c r="D18" s="113">
        <v>43330.0</v>
      </c>
      <c r="E18" s="112" t="s">
        <v>12</v>
      </c>
      <c r="F18" s="112" t="s">
        <v>363</v>
      </c>
      <c r="G18" s="112" t="s">
        <v>359</v>
      </c>
    </row>
    <row r="19">
      <c r="A19" s="111" t="s">
        <v>33</v>
      </c>
      <c r="B19" s="112">
        <v>0.0</v>
      </c>
      <c r="C19" s="112">
        <v>51.0</v>
      </c>
      <c r="D19" s="113">
        <v>43164.0</v>
      </c>
      <c r="E19" s="112" t="s">
        <v>12</v>
      </c>
      <c r="F19" s="112" t="s">
        <v>359</v>
      </c>
      <c r="G19" s="112" t="s">
        <v>359</v>
      </c>
    </row>
    <row r="20">
      <c r="A20" s="111" t="s">
        <v>25</v>
      </c>
      <c r="B20" s="112">
        <v>0.0</v>
      </c>
      <c r="C20" s="112">
        <v>240.0</v>
      </c>
      <c r="D20" s="113">
        <v>42968.0</v>
      </c>
      <c r="E20" s="112" t="s">
        <v>12</v>
      </c>
      <c r="F20" s="112" t="s">
        <v>359</v>
      </c>
      <c r="G20" s="112" t="s">
        <v>359</v>
      </c>
    </row>
    <row r="21">
      <c r="A21" s="116"/>
      <c r="B21" s="117"/>
      <c r="C21" s="117"/>
      <c r="D21" s="117"/>
      <c r="E21" s="117"/>
      <c r="F21" s="117"/>
      <c r="G21" s="117"/>
    </row>
    <row r="22">
      <c r="A22" s="116"/>
      <c r="B22" s="117"/>
      <c r="C22" s="117"/>
      <c r="D22" s="117"/>
      <c r="E22" s="117"/>
      <c r="F22" s="117"/>
      <c r="G22" s="117"/>
    </row>
    <row r="23">
      <c r="A23" s="116"/>
      <c r="B23" s="117"/>
      <c r="C23" s="117"/>
      <c r="D23" s="117"/>
      <c r="E23" s="117"/>
      <c r="F23" s="117"/>
      <c r="G23" s="117"/>
    </row>
    <row r="24">
      <c r="A24" s="116"/>
      <c r="B24" s="117"/>
      <c r="C24" s="117"/>
      <c r="D24" s="117"/>
      <c r="E24" s="117"/>
      <c r="F24" s="117"/>
      <c r="G24" s="117"/>
    </row>
    <row r="25">
      <c r="A25" s="116"/>
      <c r="B25" s="117"/>
      <c r="C25" s="117"/>
      <c r="D25" s="117"/>
      <c r="E25" s="117"/>
      <c r="F25" s="117"/>
      <c r="G25" s="117"/>
    </row>
    <row r="26">
      <c r="A26" s="116"/>
      <c r="B26" s="117"/>
      <c r="C26" s="117"/>
      <c r="D26" s="117"/>
      <c r="E26" s="117"/>
      <c r="F26" s="117"/>
      <c r="G26" s="117"/>
    </row>
    <row r="27">
      <c r="A27" s="116"/>
      <c r="B27" s="117"/>
      <c r="C27" s="117"/>
      <c r="D27" s="117"/>
      <c r="E27" s="117"/>
      <c r="F27" s="117"/>
      <c r="G27" s="117"/>
    </row>
    <row r="28">
      <c r="A28" s="116"/>
      <c r="B28" s="117"/>
      <c r="C28" s="117"/>
      <c r="D28" s="117"/>
      <c r="E28" s="117"/>
      <c r="F28" s="117"/>
      <c r="G28" s="117"/>
    </row>
    <row r="29">
      <c r="A29" s="116"/>
      <c r="B29" s="117"/>
      <c r="C29" s="117"/>
      <c r="D29" s="117"/>
      <c r="E29" s="117"/>
      <c r="F29" s="117"/>
      <c r="G29" s="117"/>
    </row>
    <row r="30">
      <c r="A30" s="116"/>
      <c r="B30" s="117"/>
      <c r="C30" s="117"/>
      <c r="D30" s="117"/>
      <c r="E30" s="117"/>
      <c r="F30" s="117"/>
      <c r="G30" s="117"/>
    </row>
    <row r="31">
      <c r="A31" s="116"/>
      <c r="B31" s="117"/>
      <c r="C31" s="117"/>
      <c r="D31" s="117"/>
      <c r="E31" s="117"/>
      <c r="F31" s="117"/>
      <c r="G31" s="117"/>
    </row>
    <row r="32">
      <c r="A32" s="116"/>
      <c r="B32" s="117"/>
      <c r="C32" s="117"/>
      <c r="D32" s="117"/>
      <c r="E32" s="117"/>
      <c r="F32" s="117"/>
      <c r="G32" s="117"/>
    </row>
    <row r="33">
      <c r="A33" s="116"/>
      <c r="B33" s="117"/>
      <c r="C33" s="117"/>
      <c r="D33" s="117"/>
      <c r="E33" s="117"/>
      <c r="F33" s="117"/>
      <c r="G33" s="117"/>
    </row>
    <row r="34">
      <c r="A34" s="116"/>
      <c r="B34" s="117"/>
      <c r="C34" s="117"/>
      <c r="D34" s="117"/>
      <c r="E34" s="117"/>
      <c r="F34" s="117"/>
      <c r="G34" s="117"/>
    </row>
    <row r="35">
      <c r="A35" s="116"/>
      <c r="B35" s="117"/>
      <c r="C35" s="117"/>
      <c r="D35" s="117"/>
      <c r="E35" s="117"/>
      <c r="F35" s="117"/>
      <c r="G35" s="117"/>
    </row>
    <row r="36">
      <c r="A36" s="116"/>
      <c r="B36" s="117"/>
      <c r="C36" s="117"/>
      <c r="D36" s="117"/>
      <c r="E36" s="117"/>
      <c r="F36" s="117"/>
      <c r="G36" s="117"/>
    </row>
    <row r="37">
      <c r="A37" s="116"/>
      <c r="B37" s="117"/>
      <c r="C37" s="117"/>
      <c r="D37" s="117"/>
      <c r="E37" s="117"/>
      <c r="F37" s="117"/>
      <c r="G37" s="117"/>
    </row>
    <row r="38">
      <c r="A38" s="116"/>
      <c r="B38" s="117"/>
      <c r="C38" s="117"/>
      <c r="D38" s="117"/>
      <c r="E38" s="117"/>
      <c r="F38" s="117"/>
      <c r="G38" s="117"/>
    </row>
    <row r="39">
      <c r="A39" s="116"/>
      <c r="B39" s="117"/>
      <c r="C39" s="117"/>
      <c r="D39" s="117"/>
      <c r="E39" s="117"/>
      <c r="F39" s="117"/>
      <c r="G39" s="117"/>
    </row>
    <row r="40">
      <c r="A40" s="116"/>
      <c r="B40" s="117"/>
      <c r="C40" s="117"/>
      <c r="D40" s="117"/>
      <c r="E40" s="117"/>
      <c r="F40" s="117"/>
      <c r="G40" s="117"/>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4" max="4" width="15.75"/>
  </cols>
  <sheetData>
    <row r="1">
      <c r="A1" s="118" t="s">
        <v>2</v>
      </c>
      <c r="B1" s="118" t="s">
        <v>411</v>
      </c>
      <c r="C1" s="118" t="s">
        <v>4</v>
      </c>
      <c r="D1" s="118" t="s">
        <v>5</v>
      </c>
      <c r="E1" s="118" t="s">
        <v>6</v>
      </c>
    </row>
    <row r="2">
      <c r="A2" s="119"/>
      <c r="B2" s="119"/>
      <c r="C2" s="119"/>
      <c r="D2" s="119"/>
      <c r="E2" s="119"/>
    </row>
    <row r="3">
      <c r="A3" s="119"/>
      <c r="B3" s="119"/>
      <c r="C3" s="119"/>
      <c r="D3" s="119"/>
      <c r="E3" s="119"/>
    </row>
    <row r="4">
      <c r="A4" s="119"/>
      <c r="B4" s="119"/>
      <c r="C4" s="119"/>
      <c r="D4" s="119"/>
      <c r="E4" s="119"/>
    </row>
    <row r="5">
      <c r="A5" s="119"/>
      <c r="B5" s="119"/>
      <c r="C5" s="119"/>
      <c r="D5" s="119"/>
      <c r="E5" s="119"/>
    </row>
    <row r="6">
      <c r="A6" s="119"/>
      <c r="B6" s="119"/>
      <c r="C6" s="119"/>
      <c r="D6" s="119"/>
      <c r="E6" s="119"/>
    </row>
    <row r="7">
      <c r="A7" s="119"/>
      <c r="B7" s="119"/>
      <c r="C7" s="119"/>
      <c r="D7" s="119"/>
      <c r="E7" s="119"/>
    </row>
    <row r="8">
      <c r="A8" s="119"/>
      <c r="B8" s="119"/>
      <c r="C8" s="119"/>
      <c r="D8" s="119"/>
      <c r="E8" s="119"/>
    </row>
    <row r="9">
      <c r="A9" s="119"/>
      <c r="B9" s="119"/>
      <c r="C9" s="119"/>
      <c r="D9" s="119"/>
      <c r="E9" s="119"/>
    </row>
    <row r="10">
      <c r="A10" s="119"/>
      <c r="B10" s="119"/>
      <c r="C10" s="119"/>
      <c r="D10" s="119"/>
      <c r="E10" s="119"/>
    </row>
    <row r="11">
      <c r="A11" s="119"/>
      <c r="B11" s="119"/>
      <c r="C11" s="119"/>
      <c r="D11" s="119"/>
      <c r="E11" s="119"/>
    </row>
    <row r="12">
      <c r="A12" s="119"/>
      <c r="B12" s="119"/>
      <c r="C12" s="119"/>
      <c r="D12" s="119"/>
      <c r="E12" s="119"/>
    </row>
    <row r="13">
      <c r="A13" s="119"/>
      <c r="B13" s="119"/>
      <c r="C13" s="119"/>
      <c r="D13" s="119"/>
      <c r="E13" s="119"/>
    </row>
    <row r="14">
      <c r="A14" s="119"/>
      <c r="B14" s="119"/>
      <c r="C14" s="119"/>
      <c r="D14" s="119"/>
      <c r="E14" s="119"/>
    </row>
    <row r="15">
      <c r="A15" s="119"/>
      <c r="B15" s="119"/>
      <c r="C15" s="119"/>
      <c r="D15" s="119"/>
      <c r="E15" s="119"/>
    </row>
    <row r="16">
      <c r="A16" s="119"/>
      <c r="B16" s="119"/>
      <c r="C16" s="119"/>
      <c r="D16" s="119"/>
      <c r="E16" s="119"/>
    </row>
    <row r="17">
      <c r="A17" s="119"/>
      <c r="B17" s="119"/>
      <c r="C17" s="119"/>
      <c r="D17" s="119"/>
      <c r="E17" s="119"/>
    </row>
    <row r="18">
      <c r="A18" s="119"/>
      <c r="B18" s="119"/>
      <c r="C18" s="119"/>
      <c r="D18" s="119"/>
      <c r="E18" s="119"/>
    </row>
    <row r="19">
      <c r="A19" s="119"/>
      <c r="B19" s="119"/>
      <c r="C19" s="119"/>
      <c r="D19" s="119"/>
      <c r="E19" s="119"/>
    </row>
    <row r="20">
      <c r="A20" s="119"/>
      <c r="B20" s="119"/>
      <c r="C20" s="119"/>
      <c r="D20" s="119"/>
      <c r="E20" s="119"/>
    </row>
    <row r="21">
      <c r="A21" s="119"/>
      <c r="B21" s="119"/>
      <c r="C21" s="119"/>
      <c r="D21" s="119"/>
      <c r="E21" s="119"/>
    </row>
    <row r="22">
      <c r="A22" s="119"/>
      <c r="B22" s="119"/>
      <c r="C22" s="119"/>
      <c r="D22" s="119"/>
      <c r="E22" s="119"/>
    </row>
    <row r="23">
      <c r="A23" s="119"/>
      <c r="B23" s="119"/>
      <c r="C23" s="119"/>
      <c r="D23" s="119"/>
      <c r="E23" s="119"/>
    </row>
    <row r="24">
      <c r="A24" s="119"/>
      <c r="B24" s="119"/>
      <c r="C24" s="119"/>
      <c r="D24" s="119"/>
      <c r="E24" s="119"/>
    </row>
    <row r="25">
      <c r="A25" s="119"/>
      <c r="B25" s="119"/>
      <c r="C25" s="119"/>
      <c r="D25" s="119"/>
      <c r="E25" s="119"/>
    </row>
    <row r="26">
      <c r="A26" s="119"/>
      <c r="B26" s="119"/>
      <c r="C26" s="119"/>
      <c r="D26" s="119"/>
      <c r="E26" s="119"/>
    </row>
    <row r="27">
      <c r="A27" s="119"/>
      <c r="B27" s="119"/>
      <c r="C27" s="119"/>
      <c r="D27" s="119"/>
      <c r="E27" s="119"/>
    </row>
    <row r="28">
      <c r="A28" s="119"/>
      <c r="B28" s="119"/>
      <c r="C28" s="119"/>
      <c r="D28" s="119"/>
      <c r="E28" s="119"/>
    </row>
    <row r="29">
      <c r="A29" s="119"/>
      <c r="B29" s="119"/>
      <c r="C29" s="119"/>
      <c r="D29" s="119"/>
      <c r="E29" s="119"/>
    </row>
    <row r="30">
      <c r="A30" s="119"/>
      <c r="B30" s="119"/>
      <c r="C30" s="119"/>
      <c r="D30" s="119"/>
      <c r="E30" s="119"/>
    </row>
    <row r="31">
      <c r="A31" s="119"/>
      <c r="B31" s="119"/>
      <c r="C31" s="119"/>
      <c r="D31" s="119"/>
      <c r="E31" s="119"/>
    </row>
    <row r="32">
      <c r="A32" s="119"/>
      <c r="B32" s="119"/>
      <c r="C32" s="119"/>
      <c r="D32" s="119"/>
      <c r="E32" s="119"/>
    </row>
    <row r="33">
      <c r="A33" s="119"/>
      <c r="B33" s="119"/>
      <c r="C33" s="119"/>
      <c r="D33" s="119"/>
      <c r="E33" s="119"/>
    </row>
    <row r="34">
      <c r="A34" s="119"/>
      <c r="B34" s="119"/>
      <c r="C34" s="119"/>
      <c r="D34" s="119"/>
      <c r="E34" s="119"/>
    </row>
    <row r="35">
      <c r="A35" s="119"/>
      <c r="B35" s="119"/>
      <c r="C35" s="119"/>
      <c r="D35" s="119"/>
      <c r="E35" s="119"/>
    </row>
    <row r="36">
      <c r="A36" s="119"/>
      <c r="B36" s="119"/>
      <c r="C36" s="119"/>
      <c r="D36" s="119"/>
      <c r="E36" s="119"/>
    </row>
    <row r="37">
      <c r="A37" s="119"/>
      <c r="B37" s="119"/>
      <c r="C37" s="119"/>
      <c r="D37" s="119"/>
      <c r="E37" s="119"/>
    </row>
    <row r="38">
      <c r="A38" s="119"/>
      <c r="B38" s="119"/>
      <c r="C38" s="119"/>
      <c r="D38" s="119"/>
      <c r="E38" s="119"/>
    </row>
    <row r="39">
      <c r="A39" s="119"/>
      <c r="B39" s="119"/>
      <c r="C39" s="119"/>
      <c r="D39" s="119"/>
      <c r="E39" s="119"/>
    </row>
    <row r="40">
      <c r="A40" s="119"/>
      <c r="B40" s="119"/>
      <c r="C40" s="119"/>
      <c r="D40" s="119"/>
      <c r="E40" s="119"/>
    </row>
  </sheetData>
  <drawing r:id="rId1"/>
</worksheet>
</file>