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  <sheet state="hidden" name="Anthony" sheetId="2" r:id="rId5"/>
    <sheet state="hidden" name="Elijah" sheetId="3" r:id="rId6"/>
    <sheet state="hidden" name="Christan" sheetId="4" r:id="rId7"/>
  </sheets>
  <definedNames/>
  <calcPr/>
</workbook>
</file>

<file path=xl/sharedStrings.xml><?xml version="1.0" encoding="utf-8"?>
<sst xmlns="http://schemas.openxmlformats.org/spreadsheetml/2006/main" count="830" uniqueCount="138">
  <si>
    <t>Question Link</t>
  </si>
  <si>
    <t>Question Score</t>
  </si>
  <si>
    <t>Viewer Count</t>
  </si>
  <si>
    <t>Date of Creation</t>
  </si>
  <si>
    <t>Keyword</t>
  </si>
  <si>
    <t>Pre GDPR? 2018-5-25</t>
  </si>
  <si>
    <t>Pre CCPA? 2020-1-1</t>
  </si>
  <si>
    <r>
      <rPr>
        <rFont val="Arial"/>
        <color rgb="FFFFFFFF"/>
        <u/>
      </rPr>
      <t>https://stackoverflow.com/questions/50486708/how-to-add-gdpr-consent-dialog-in-app-and-gdpr-related-confusions</t>
    </r>
    <r>
      <rPr>
        <rFont val="Arial"/>
        <color rgb="FFFFFFFF"/>
      </rPr>
      <t xml:space="preserve"> </t>
    </r>
  </si>
  <si>
    <t>gdpr</t>
  </si>
  <si>
    <t>N</t>
  </si>
  <si>
    <t>Y</t>
  </si>
  <si>
    <t>https://stackoverflow.com/questions/50407580/consent-for-sharing-data-with-a-third-party-gdpr</t>
  </si>
  <si>
    <t>https://stackoverflow.com/questions/59490612/gdpr-consent-screen-and-coding</t>
  </si>
  <si>
    <t>https://stackoverflow.com/questions/53307857/how-to-store-the-username-in-database-under-gdpr</t>
  </si>
  <si>
    <t>https://stackoverflow.com/questions/50314236/is-an-app-that-only-use-localstorage-has-to-be-gdpr-compliance</t>
  </si>
  <si>
    <t>2018-05-13</t>
  </si>
  <si>
    <t>https://stackoverflow.com/questions/50176941/cookies-suggestion-ideas-for-the-eu-general-data-protection-regulation-gdpr</t>
  </si>
  <si>
    <t>2018-05-04</t>
  </si>
  <si>
    <t>https://stackoverflow.com/questions/52600450/how-would-gdpr-apply-if-my-app-doesnt-store-anything-from-users</t>
  </si>
  <si>
    <t>https://stackoverflow.com/questions/71029698/how-design-api-urls-to-comply-with-gdpr-and-owasp-and-avoid-personal-identifiabl</t>
  </si>
  <si>
    <t>2022-02-08</t>
  </si>
  <si>
    <t>https://stackoverflow.com/questions/54364758/gdpr-on-contact-form-where-im-not-storing-any-data</t>
  </si>
  <si>
    <t>https://stackoverflow.com/questions/63328935/how-do-i-comply-with-gdpr-on-a-website-using-cookies-and-local-storage</t>
  </si>
  <si>
    <t>https://stackoverflow.com/questions/58922961/swift-ios-admob-how-to-determine-if-the-user-is-a-california-state-resident-to</t>
  </si>
  <si>
    <t>california consumer privacy act</t>
  </si>
  <si>
    <t>https://stackoverflow.com/questions/49964012/privacy-policy-for-apps-that-do-not-collect-datas</t>
  </si>
  <si>
    <t>2018-04-22</t>
  </si>
  <si>
    <t>privacy policy</t>
  </si>
  <si>
    <t>https://stackoverflow.com/questions/42141408/how-i-can-add-privacy-policy-to-my-app-not-only-on-store-listing</t>
  </si>
  <si>
    <t>https://stackoverflow.com/questions/46706540/showing-apk-are-required-to-have-a-privacy-policy-set-playstore</t>
  </si>
  <si>
    <t>https://stackoverflow.com/questions/51501578/how-to-correctly-and-safely-dispose-of-singletons-instances-registered-in-the-co</t>
  </si>
  <si>
    <t>safely</t>
  </si>
  <si>
    <t>https://stackoverflow.com/questions/44616531/privacy-on-hyperledger-fabric-v1-0</t>
  </si>
  <si>
    <t>privacy</t>
  </si>
  <si>
    <t>https://stackoverflow.com/questions/58284892/vimeo-api-privacy-which-settings-allow-video-to-be-visible-from-a-mobile-app</t>
  </si>
  <si>
    <t>https://stackoverflow.com/questions/54266431/whats-the-meaning-of-redacted-for-privacy</t>
  </si>
  <si>
    <t>https://stackoverflow.com/questions/41466449/apple-rejected-my-app-5-1-1-legal-privacy-data-collection-and-storage</t>
  </si>
  <si>
    <t>https://stackoverflow.com/questions/54549807/can-i-trust-react-devtools-not-to-breach-my-privacy</t>
  </si>
  <si>
    <t>https://stackoverflow.com/questions/45422449/how-can-i-make-firebase-analytics-coppa-compliant-using-unity</t>
  </si>
  <si>
    <t>coppa</t>
  </si>
  <si>
    <t>https://stackoverflow.com/questions/396164/exposing-database-ids-security-risk</t>
  </si>
  <si>
    <t>security</t>
  </si>
  <si>
    <t>https://stackoverflow.com/questions/37479403/is-using-an-outdated-c-compiler-a-security-risk</t>
  </si>
  <si>
    <t>https://stackoverflow.com/questions/54203764/content-security-policy-csp-header-onto-each-file-or-only-the-actual-html-pag</t>
  </si>
  <si>
    <t>https://stackoverflow.com/questions/50053991/github-potential-security-vulnerability-error-for-hoek-node-module</t>
  </si>
  <si>
    <t>https://stackoverflow.com/questions/73360533/corebluetooth-ios-pairing-security-issues</t>
  </si>
  <si>
    <t>2022-08-15</t>
  </si>
  <si>
    <t>https://stackoverflow.com/questions/73243695/aws-networking-security-group-ingress-question</t>
  </si>
  <si>
    <t>2022-08-01</t>
  </si>
  <si>
    <t>https://stackoverflow.com/questions/72084234/security-pyscript</t>
  </si>
  <si>
    <t>https://stackoverflow.com/questions/71376354/ubuntu-20-04-what-are-the-security-risks-without-firewall</t>
  </si>
  <si>
    <t>https://stackoverflow.com/questions/56386307/loading-of-a-resource-blocked-by-content-security-policy</t>
  </si>
  <si>
    <t>https://stackoverflow.com/questions/72351184/application-authentication-security-using-browser-cookies</t>
  </si>
  <si>
    <t>https://stackoverflow.com/questions/72324359/next-js-security-of-directory-structure-and-json-secrets</t>
  </si>
  <si>
    <t>https://stackoverflow.com/questions/70586997/why-do-we-have-to-fix-security-vulnerabilities-on-the-test-scope-dependencies</t>
  </si>
  <si>
    <t>https://stackoverflow.com/questions/69825587/security-of-a-tpm-chip-with-measured-boot</t>
  </si>
  <si>
    <t>https://stackoverflow.com/questions/69427955/are-there-any-security-risks-using-subjects-in-angular-this-way</t>
  </si>
  <si>
    <t>https://stackoverflow.com/questions/69314183/what-is-the-right-way-to-protect-the-social-security-number-in-a-web-page</t>
  </si>
  <si>
    <t>https://stackoverflow.com/questions/68657926/security-issue-with-vaadin-8-and-outdated-highcharts-library</t>
  </si>
  <si>
    <t>https://stackoverflow.com/questions/67378867/user-delegation-key-vs-account-key-security</t>
  </si>
  <si>
    <t>2021-05-086</t>
  </si>
  <si>
    <t>https://stackoverflow.com/questions/67113042/security-concerns-with-private-repos-in-github</t>
  </si>
  <si>
    <t>https://stackoverflow.com/questions/65641257/security-concern-using-nuxt-js-and-laravel-api</t>
  </si>
  <si>
    <t>https://stackoverflow.com/questions/65616579/how-can-i-configure-intellij-to-not-be-a-security-problem</t>
  </si>
  <si>
    <t>https://stackoverflow.com/questions/62765382/does-port-forwarding-pose-any-security-issues</t>
  </si>
  <si>
    <t>https://stackoverflow.com/questions/62315535/are-there-any-security-concerns-with-sharing-the-client-secrets-of-a-google-api</t>
  </si>
  <si>
    <t>https://stackoverflow.com/questions/46137909/what-are-the-best-practices-for-applying-security-on-full-text-search-results</t>
  </si>
  <si>
    <t>security practice</t>
  </si>
  <si>
    <t>https://stackoverflow.com/questions/55269652/how-should-a-web-application-ensure-security-when-serving-confidential-media-fil</t>
  </si>
  <si>
    <t>https://stackoverflow.com/questions/54212217/mobileapps-security-issue</t>
  </si>
  <si>
    <t>https://stackoverflow.com/questions/51977007/security-of-post-request</t>
  </si>
  <si>
    <t>https://stackoverflow.com/questions/51626811/what-are-the-technical-differences-between-elasticsearch-apache-metron-and-apa</t>
  </si>
  <si>
    <t>https://stackoverflow.com/questions/50467257/general-user-security</t>
  </si>
  <si>
    <t>https://stackoverflow.com/questions/48292054/what-is-ssl-security-policy-for-elb</t>
  </si>
  <si>
    <t>security policy</t>
  </si>
  <si>
    <t>https://stackoverflow.com/questions/58934277/how-to-make-my-android-app-california-consumer-privacy-act-compliance</t>
  </si>
  <si>
    <t>https://stackoverflow.com/questions/58991454/how-to-resolve-newly-appear-action-california-consumer-privacy-act-ccpa</t>
  </si>
  <si>
    <t>https://stackoverflow.com/questions/59371612/ccpa-how-to-detect-the-californian-users-concerned-by-the-ccpa</t>
  </si>
  <si>
    <t>ccpa</t>
  </si>
  <si>
    <t>https://stackoverflow.com/questions/58506328/ccpa-detect-do-not-track-google-account-web-app-activity-off</t>
  </si>
  <si>
    <t>https://stackoverflow.com/questions/45031444/gdpr-compliance</t>
  </si>
  <si>
    <t>https://stackoverflow.com/questions/64933239/gatsbyjs-google-analytics-gdpr</t>
  </si>
  <si>
    <t>https://stackoverflow.com/questions/62084565/is-amazon-chime-gdpr-compliant</t>
  </si>
  <si>
    <t>https://stackoverflow.com/questions/64100144/gdpr-and-personal-data</t>
  </si>
  <si>
    <t>https://stackoverflow.com/questions/62771281/does-amazon-web-services-aws-support-gdpr</t>
  </si>
  <si>
    <t>https://stackoverflow.com/questions/55022181/codeigniter-ci-session-cookie-gdpr-problem</t>
  </si>
  <si>
    <t>https://stackoverflow.com/questions/51384538/facebook-social-plugins-gdpr</t>
  </si>
  <si>
    <t>https://stackoverflow.com/questions/58393785/gdpr-and-sharepoint-user-lookups</t>
  </si>
  <si>
    <t>https://stackoverflow.com/questions/65428721/does-using-heroku-impose-gdpr-requirements-on-my-app</t>
  </si>
  <si>
    <t>https://stackoverflow.com/questions/50168862/general-data-protection-regulation-gdpr-heroku</t>
  </si>
  <si>
    <t>https://stackoverflow.com/questions/57715852/gtm-ga-and-anonymizing-or-not-via-checking-a-gdpr-cookie</t>
  </si>
  <si>
    <t>https://stackoverflow.com/questions/69694635/cookie-consent-logic-following-gdpr-guidelines</t>
  </si>
  <si>
    <t>https://stackoverflow.com/questions/63405889/admob-is-it-mandatory-to-use-the-new-gdpr-forms</t>
  </si>
  <si>
    <t>https://stackoverflow.com/questions/63808146/remove-firebase-analytics-data-after-13-months-for-gdpr-compliance</t>
  </si>
  <si>
    <t>https://stackoverflow.com/questions/50358006/how-to-test-gdpr-if-im-not-in-europe</t>
  </si>
  <si>
    <t>https://stackoverflow.com/questions/73588684/gtag-why-does-google-analytics-collects-data-even-if-not-granted</t>
  </si>
  <si>
    <t>https://stackoverflow.com/questions/50392242/how-anonymize-google-analytics-for-ios-for-gdpr-rgpd-purpose/65405440#65405440</t>
  </si>
  <si>
    <t>https://stackoverflow.com/questions/71608141/how-do-cookie-consent-banners-work-on-the-background-can-a-website-that-sets-3r/71716524#71716524</t>
  </si>
  <si>
    <t>https://stackoverflow.com/questions/59412711/how-to-set-made-for-children-in-youtube-api</t>
  </si>
  <si>
    <t>https://stackoverflow.com/questions/55828904/how-to-start-an-asp-net-cookie-session-programmatically-only</t>
  </si>
  <si>
    <t>privacy act</t>
  </si>
  <si>
    <t>https://stackoverflow.com/questions/55856386/it-is-ok-to-store-real-data-in-laravel-seeder-class/55857241#55857241</t>
  </si>
  <si>
    <t>https://stackoverflow.com/questions/6613429/how-to-ensure-that-builder-pattern-is-completed</t>
  </si>
  <si>
    <t>https://stackoverflow.com/questions/56606092/do-you-need-a-privacy-policy-and-terms-conditions-for-your-android-app/56606152#56606152</t>
  </si>
  <si>
    <t>caloppa</t>
  </si>
  <si>
    <t>https://stackoverflow.com/questions/44614634/android-app-privacy-policy-issue/44614755#44614755</t>
  </si>
  <si>
    <t>https://stackoverflow.com/questions/73215908/is-it-a-violation-of-google-play-policies-to-forward-the-user-to-a-book-sale-pag</t>
  </si>
  <si>
    <t>https://stackoverflow.com/questions/63067763/is-it-okay-to-use-flutter-for-hipaa-compliant-app</t>
  </si>
  <si>
    <t>compliant</t>
  </si>
  <si>
    <t>https://stackoverflow.com/questions/58208624/is-dialogflow-hipaa-compliant</t>
  </si>
  <si>
    <t>https://stackoverflow.com/questions/64839578/simplest-privacy-policy</t>
  </si>
  <si>
    <t>https://stackoverflow.com/questions/62204603/am-i-doing-handling-the-gdpr-privacy-alert-correctly-inside-my-code</t>
  </si>
  <si>
    <t>1085</t>
  </si>
  <si>
    <t>https://stackoverflow.com/questions/54610253/what-does-google-play-do-with-the-privacy-policy-link-i-provide-it-with</t>
  </si>
  <si>
    <t>https://stackoverflow.com/questions/57531798/does-using-win32com-library-carry-over-privacy-problems</t>
  </si>
  <si>
    <t>https://stackoverflow.com/questions/58261125/privacy-of-data-using-plotly</t>
  </si>
  <si>
    <t>https://stackoverflow.com/questions/70493899/privacy-policy-for-the-app-on-google-play-that-doesnt-collect-any-user-data</t>
  </si>
  <si>
    <t>https://stackoverflow.com/questions/70751172/is-webrtc-too-privacy-invasive-to-use-for-video-chat-without-turn-servers</t>
  </si>
  <si>
    <t>https://stackoverflow.com/questions/68137030/app-tracking-transparency-privacy-checkboxes-and-app-store-release-rejection</t>
  </si>
  <si>
    <t>https://stackoverflow.com/questions/62667655/data-privacy-rasa-nlu</t>
  </si>
  <si>
    <t>https://stackoverflow.com/questions/56658096/personal-github-account-linked-to-employer-question-about-privacy</t>
  </si>
  <si>
    <t>https://stackoverflow.com/questions/59340274/https-connection-gives-privacy-error-in-browser-caddy-server</t>
  </si>
  <si>
    <t>https://stackoverflow.com/questions/51909384/simple-privacy-oriented-website-metrics</t>
  </si>
  <si>
    <t>https://stackoverflow.com/questions/49113846/how-generous-are-privacy-related-permissions-on-android-and-ios</t>
  </si>
  <si>
    <t>https://stackoverflow.com/questions/45788036/smart-contracts-confidentiality-and-privacy</t>
  </si>
  <si>
    <t>https://stackoverflow.com/questions/65372057/share-link-generation-security/65372827#65372827</t>
  </si>
  <si>
    <t>california privacy</t>
  </si>
  <si>
    <t>https://stackoverflow.com/questions/66343512/how-to-generate-and-add-privacy-policy-on-google-play</t>
  </si>
  <si>
    <t>https://stackoverflow.com/questions/42504271/google-play-privacy-policy</t>
  </si>
  <si>
    <t>https://stackoverflow.com/questions/43317859/new-google-playstore-privacy-policy-requirements</t>
  </si>
  <si>
    <t>y</t>
  </si>
  <si>
    <t>Question Titles</t>
  </si>
  <si>
    <r>
      <rPr>
        <rFont val="Arial"/>
        <color rgb="FFFFFFFF"/>
        <u/>
      </rPr>
      <t>https://stackoverflow.com/questions/50486708/how-to-add-gdpr-consent-dialog-in-app-and-gdpr-related-confusions</t>
    </r>
    <r>
      <rPr>
        <rFont val="Arial"/>
        <color rgb="FFFFFFFF"/>
      </rPr>
      <t xml:space="preserve"> </t>
    </r>
  </si>
  <si>
    <t>Caloppa</t>
  </si>
  <si>
    <t>NO</t>
  </si>
  <si>
    <t>YES</t>
  </si>
  <si>
    <t>breach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</si>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</sst>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6">
    <font>
      <sz val="10.0"/>
      <color rgb="FF000000"/>
      <name val="Arial"/>
      <scheme val="minor"/>
    </font>
    <font>
      <b/>
      <color rgb="FFFFFFFF"/>
      <name val="Arial"/>
    </font>
    <font>
      <color rgb="FFFFFFFF"/>
      <name val="Arial"/>
    </font>
    <font>
      <color theme="1"/>
      <name val="Arial"/>
    </font>
    <font>
      <u/>
      <color rgb="FFFFFFFF"/>
      <name val="Arial"/>
    </font>
    <font>
      <u/>
      <color rgb="FFFFFFFF"/>
      <name val="Arial"/>
    </font>
    <font>
      <color rgb="FF000000"/>
      <name val="Arial"/>
    </font>
    <font>
      <u/>
      <color rgb="FFFFFFFF"/>
      <name val="Arial"/>
    </font>
    <font>
      <u/>
      <color rgb="FFFFFFFF"/>
      <name val="Arial"/>
    </font>
    <font>
      <u/>
      <color rgb="FFFFFFFF"/>
      <name val="Arial"/>
    </font>
    <font>
      <color theme="1"/>
      <name val="Arial"/>
      <scheme val="minor"/>
    </font>
    <font>
      <u/>
      <color rgb="FFFFFFFF"/>
      <name val="Arial"/>
    </font>
    <font>
      <u/>
      <color rgb="FFFFFFFF"/>
      <name val="Arial"/>
    </font>
    <font>
      <u/>
      <color rgb="FFFFFFFF"/>
      <name val="Arial"/>
    </font>
    <font>
      <u/>
      <color rgb="FF0000FF"/>
      <name val="Arial"/>
    </font>
    <font>
      <u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shrinkToFit="0" vertical="bottom" wrapText="1"/>
    </xf>
    <xf quotePrefix="1" borderId="0" fillId="3" fontId="2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readingOrder="0" shrinkToFit="0" vertical="bottom" wrapText="0"/>
    </xf>
    <xf borderId="0" fillId="3" fontId="6" numFmtId="164" xfId="0" applyAlignment="1" applyFont="1" applyNumberFormat="1">
      <alignment horizontal="center" readingOrder="0" shrinkToFit="0" wrapText="0"/>
    </xf>
    <xf quotePrefix="1" borderId="0" fillId="3" fontId="3" numFmtId="0" xfId="0" applyAlignment="1" applyFont="1">
      <alignment horizontal="center" vertical="bottom"/>
    </xf>
    <xf borderId="0" fillId="3" fontId="3" numFmtId="0" xfId="0" applyAlignment="1" applyFont="1">
      <alignment horizontal="center" readingOrder="0" shrinkToFit="0" vertical="bottom" wrapText="1"/>
    </xf>
    <xf borderId="0" fillId="3" fontId="7" numFmtId="0" xfId="0" applyAlignment="1" applyFont="1">
      <alignment shrinkToFit="0" vertical="bottom" wrapText="0"/>
    </xf>
    <xf borderId="0" fillId="3" fontId="3" numFmtId="0" xfId="0" applyAlignment="1" applyFont="1">
      <alignment horizontal="center" vertical="bottom"/>
    </xf>
    <xf borderId="0" fillId="3" fontId="3" numFmtId="164" xfId="0" applyAlignment="1" applyFont="1" applyNumberFormat="1">
      <alignment horizontal="center" vertical="bottom"/>
    </xf>
    <xf quotePrefix="1" borderId="0" fillId="3" fontId="3" numFmtId="0" xfId="0" applyAlignment="1" applyFont="1">
      <alignment horizontal="center" readingOrder="0" vertical="bottom"/>
    </xf>
    <xf borderId="0" fillId="3" fontId="8" numFmtId="0" xfId="0" applyAlignment="1" applyFont="1">
      <alignment readingOrder="0" vertical="bottom"/>
    </xf>
    <xf borderId="0" fillId="3" fontId="9" numFmtId="0" xfId="0" applyAlignment="1" applyFont="1">
      <alignment readingOrder="0" vertical="bottom"/>
    </xf>
    <xf borderId="0" fillId="3" fontId="3" numFmtId="49" xfId="0" applyAlignment="1" applyFont="1" applyNumberFormat="1">
      <alignment horizontal="center" readingOrder="0" vertical="bottom"/>
    </xf>
    <xf borderId="0" fillId="4" fontId="10" numFmtId="0" xfId="0" applyFill="1" applyFont="1"/>
    <xf borderId="0" fillId="5" fontId="1" numFmtId="0" xfId="0" applyAlignment="1" applyFill="1" applyFont="1">
      <alignment horizontal="center" vertical="bottom"/>
    </xf>
    <xf borderId="0" fillId="5" fontId="1" numFmtId="0" xfId="0" applyAlignment="1" applyFont="1">
      <alignment horizontal="center" readingOrder="0" shrinkToFit="0" vertical="bottom" wrapText="1"/>
    </xf>
    <xf borderId="0" fillId="5" fontId="1" numFmtId="0" xfId="0" applyAlignment="1" applyFont="1">
      <alignment horizontal="center" shrinkToFit="0" vertical="bottom" wrapText="1"/>
    </xf>
    <xf quotePrefix="1" borderId="0" fillId="6" fontId="2" numFmtId="0" xfId="0" applyAlignment="1" applyFill="1" applyFont="1">
      <alignment readingOrder="0" shrinkToFit="0" vertical="bottom" wrapText="0"/>
    </xf>
    <xf borderId="0" fillId="6" fontId="3" numFmtId="0" xfId="0" applyAlignment="1" applyFont="1">
      <alignment horizontal="center" readingOrder="0" vertical="bottom"/>
    </xf>
    <xf borderId="0" fillId="6" fontId="3" numFmtId="164" xfId="0" applyAlignment="1" applyFont="1" applyNumberFormat="1">
      <alignment horizontal="center" readingOrder="0" vertical="bottom"/>
    </xf>
    <xf borderId="0" fillId="6" fontId="3" numFmtId="0" xfId="0" applyAlignment="1" applyFont="1">
      <alignment horizontal="left" readingOrder="0" vertical="bottom"/>
    </xf>
    <xf borderId="0" fillId="6" fontId="11" numFmtId="0" xfId="0" applyAlignment="1" applyFont="1">
      <alignment readingOrder="0" shrinkToFit="0" vertical="bottom" wrapText="0"/>
    </xf>
    <xf borderId="0" fillId="6" fontId="12" numFmtId="0" xfId="0" applyAlignment="1" applyFont="1">
      <alignment readingOrder="0" shrinkToFit="0" vertical="bottom" wrapText="0"/>
    </xf>
    <xf borderId="0" fillId="6" fontId="6" numFmtId="164" xfId="0" applyAlignment="1" applyFont="1" applyNumberFormat="1">
      <alignment horizontal="center" readingOrder="0" shrinkToFit="0" wrapText="0"/>
    </xf>
    <xf quotePrefix="1" borderId="0" fillId="6" fontId="3" numFmtId="0" xfId="0" applyAlignment="1" applyFont="1">
      <alignment horizontal="center" vertical="bottom"/>
    </xf>
    <xf borderId="0" fillId="6" fontId="3" numFmtId="0" xfId="0" applyAlignment="1" applyFont="1">
      <alignment horizontal="center" readingOrder="0" shrinkToFit="0" vertical="bottom" wrapText="1"/>
    </xf>
    <xf borderId="0" fillId="6" fontId="13" numFmtId="0" xfId="0" applyAlignment="1" applyFont="1">
      <alignment shrinkToFit="0" vertical="bottom" wrapText="0"/>
    </xf>
    <xf borderId="0" fillId="6" fontId="3" numFmtId="0" xfId="0" applyAlignment="1" applyFont="1">
      <alignment horizontal="center" vertical="bottom"/>
    </xf>
    <xf borderId="0" fillId="6" fontId="3" numFmtId="164" xfId="0" applyAlignment="1" applyFont="1" applyNumberFormat="1">
      <alignment horizontal="center" vertical="bottom"/>
    </xf>
    <xf quotePrefix="1" borderId="0" fillId="6" fontId="3" numFmtId="0" xfId="0" applyAlignment="1" applyFont="1">
      <alignment horizontal="center" readingOrder="0" vertical="bottom"/>
    </xf>
    <xf borderId="0" fillId="4" fontId="2" numFmtId="0" xfId="0" applyAlignment="1" applyFont="1">
      <alignment readingOrder="0" shrinkToFit="0" vertical="bottom" wrapText="0"/>
    </xf>
    <xf borderId="0" fillId="4" fontId="3" numFmtId="0" xfId="0" applyAlignment="1" applyFon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left"/>
    </xf>
    <xf borderId="0" fillId="7" fontId="1" numFmtId="0" xfId="0" applyAlignment="1" applyFill="1" applyFont="1">
      <alignment horizontal="center" vertical="bottom"/>
    </xf>
    <xf borderId="0" fillId="7" fontId="1" numFmtId="0" xfId="0" applyAlignment="1" applyFont="1">
      <alignment horizontal="center" readingOrder="0" shrinkToFit="0" vertical="bottom" wrapText="1"/>
    </xf>
    <xf borderId="0" fillId="7" fontId="1" numFmtId="0" xfId="0" applyAlignment="1" applyFont="1">
      <alignment horizontal="center" shrinkToFit="0" vertical="bottom" wrapText="1"/>
    </xf>
    <xf borderId="0" fillId="8" fontId="14" numFmtId="0" xfId="0" applyAlignment="1" applyFill="1" applyFont="1">
      <alignment readingOrder="0" vertical="bottom"/>
    </xf>
    <xf borderId="0" fillId="8" fontId="3" numFmtId="0" xfId="0" applyAlignment="1" applyFont="1">
      <alignment horizontal="center" readingOrder="0" vertical="bottom"/>
    </xf>
    <xf borderId="0" fillId="8" fontId="3" numFmtId="164" xfId="0" applyAlignment="1" applyFont="1" applyNumberFormat="1">
      <alignment horizontal="center" readingOrder="0" vertical="bottom"/>
    </xf>
    <xf borderId="0" fillId="8" fontId="15" numFmtId="0" xfId="0" applyAlignment="1" applyFont="1">
      <alignment readingOrder="0" vertical="bottom"/>
    </xf>
    <xf borderId="0" fillId="8" fontId="3" numFmtId="3" xfId="0" applyAlignment="1" applyFont="1" applyNumberFormat="1">
      <alignment horizontal="center" readingOrder="0" vertical="bottom"/>
    </xf>
    <xf borderId="0" fillId="8" fontId="3" numFmtId="0" xfId="0" applyAlignment="1" applyFont="1">
      <alignment vertical="bottom"/>
    </xf>
    <xf borderId="0" fillId="8" fontId="3" numFmtId="0" xfId="0" applyAlignment="1" applyFont="1">
      <alignment horizontal="center" vertical="bottom"/>
    </xf>
    <xf borderId="0" fillId="9" fontId="1" numFmtId="0" xfId="0" applyAlignment="1" applyFill="1" applyFont="1">
      <alignment horizontal="center" vertical="bottom"/>
    </xf>
    <xf borderId="0" fillId="10" fontId="3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65641257/security-concern-using-nuxt-js-and-laravel-api" TargetMode="External"/><Relationship Id="rId42" Type="http://schemas.openxmlformats.org/officeDocument/2006/relationships/hyperlink" Target="https://stackoverflow.com/questions/62765382/does-port-forwarding-pose-any-security-issues" TargetMode="External"/><Relationship Id="rId41" Type="http://schemas.openxmlformats.org/officeDocument/2006/relationships/hyperlink" Target="https://stackoverflow.com/questions/65616579/how-can-i-configure-intellij-to-not-be-a-security-problem" TargetMode="External"/><Relationship Id="rId44" Type="http://schemas.openxmlformats.org/officeDocument/2006/relationships/hyperlink" Target="https://stackoverflow.com/questions/46137909/what-are-the-best-practices-for-applying-security-on-full-text-search-results" TargetMode="External"/><Relationship Id="rId43" Type="http://schemas.openxmlformats.org/officeDocument/2006/relationships/hyperlink" Target="https://stackoverflow.com/questions/62315535/are-there-any-security-concerns-with-sharing-the-client-secrets-of-a-google-api" TargetMode="External"/><Relationship Id="rId46" Type="http://schemas.openxmlformats.org/officeDocument/2006/relationships/hyperlink" Target="https://stackoverflow.com/questions/54212217/mobileapps-security-issue" TargetMode="External"/><Relationship Id="rId45" Type="http://schemas.openxmlformats.org/officeDocument/2006/relationships/hyperlink" Target="https://stackoverflow.com/questions/55269652/how-should-a-web-application-ensure-security-when-serving-confidential-media-fil" TargetMode="External"/><Relationship Id="rId48" Type="http://schemas.openxmlformats.org/officeDocument/2006/relationships/hyperlink" Target="https://stackoverflow.com/questions/51626811/what-are-the-technical-differences-between-elasticsearch-apache-metron-and-apa" TargetMode="External"/><Relationship Id="rId47" Type="http://schemas.openxmlformats.org/officeDocument/2006/relationships/hyperlink" Target="https://stackoverflow.com/questions/51977007/security-of-post-request" TargetMode="External"/><Relationship Id="rId49" Type="http://schemas.openxmlformats.org/officeDocument/2006/relationships/hyperlink" Target="https://stackoverflow.com/questions/50467257/general-user-security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s://stackoverflow.com/questions/72351184/application-authentication-security-using-browser-cookies" TargetMode="External"/><Relationship Id="rId30" Type="http://schemas.openxmlformats.org/officeDocument/2006/relationships/hyperlink" Target="https://stackoverflow.com/questions/56386307/loading-of-a-resource-blocked-by-content-security-policy" TargetMode="External"/><Relationship Id="rId33" Type="http://schemas.openxmlformats.org/officeDocument/2006/relationships/hyperlink" Target="https://stackoverflow.com/questions/70586997/why-do-we-have-to-fix-security-vulnerabilities-on-the-test-scope-dependencies" TargetMode="External"/><Relationship Id="rId32" Type="http://schemas.openxmlformats.org/officeDocument/2006/relationships/hyperlink" Target="https://stackoverflow.com/questions/72324359/next-js-security-of-directory-structure-and-json-secrets" TargetMode="External"/><Relationship Id="rId35" Type="http://schemas.openxmlformats.org/officeDocument/2006/relationships/hyperlink" Target="https://stackoverflow.com/questions/69427955/are-there-any-security-risks-using-subjects-in-angular-this-way" TargetMode="External"/><Relationship Id="rId34" Type="http://schemas.openxmlformats.org/officeDocument/2006/relationships/hyperlink" Target="https://stackoverflow.com/questions/69825587/security-of-a-tpm-chip-with-measured-boot" TargetMode="External"/><Relationship Id="rId37" Type="http://schemas.openxmlformats.org/officeDocument/2006/relationships/hyperlink" Target="https://stackoverflow.com/questions/68657926/security-issue-with-vaadin-8-and-outdated-highcharts-library" TargetMode="External"/><Relationship Id="rId36" Type="http://schemas.openxmlformats.org/officeDocument/2006/relationships/hyperlink" Target="https://stackoverflow.com/questions/69314183/what-is-the-right-way-to-protect-the-social-security-number-in-a-web-page" TargetMode="External"/><Relationship Id="rId39" Type="http://schemas.openxmlformats.org/officeDocument/2006/relationships/hyperlink" Target="https://stackoverflow.com/questions/67113042/security-concerns-with-private-repos-in-github" TargetMode="External"/><Relationship Id="rId38" Type="http://schemas.openxmlformats.org/officeDocument/2006/relationships/hyperlink" Target="https://stackoverflow.com/questions/67378867/user-delegation-key-vs-account-key-security" TargetMode="External"/><Relationship Id="rId20" Type="http://schemas.openxmlformats.org/officeDocument/2006/relationships/hyperlink" Target="https://stackoverflow.com/questions/54549807/can-i-trust-react-devtools-not-to-breach-my-privacy" TargetMode="External"/><Relationship Id="rId22" Type="http://schemas.openxmlformats.org/officeDocument/2006/relationships/hyperlink" Target="https://stackoverflow.com/questions/396164/exposing-database-ids-security-risk" TargetMode="External"/><Relationship Id="rId21" Type="http://schemas.openxmlformats.org/officeDocument/2006/relationships/hyperlink" Target="https://stackoverflow.com/questions/45422449/how-can-i-make-firebase-analytics-coppa-compliant-using-unity" TargetMode="External"/><Relationship Id="rId24" Type="http://schemas.openxmlformats.org/officeDocument/2006/relationships/hyperlink" Target="https://stackoverflow.com/questions/54203764/content-security-policy-csp-header-onto-each-file-or-only-the-actual-html-pag" TargetMode="External"/><Relationship Id="rId23" Type="http://schemas.openxmlformats.org/officeDocument/2006/relationships/hyperlink" Target="https://stackoverflow.com/questions/37479403/is-using-an-outdated-c-compiler-a-security-risk" TargetMode="External"/><Relationship Id="rId26" Type="http://schemas.openxmlformats.org/officeDocument/2006/relationships/hyperlink" Target="https://stackoverflow.com/questions/73360533/corebluetooth-ios-pairing-security-issues" TargetMode="External"/><Relationship Id="rId25" Type="http://schemas.openxmlformats.org/officeDocument/2006/relationships/hyperlink" Target="https://stackoverflow.com/questions/50053991/github-potential-security-vulnerability-error-for-hoek-node-module" TargetMode="External"/><Relationship Id="rId28" Type="http://schemas.openxmlformats.org/officeDocument/2006/relationships/hyperlink" Target="https://stackoverflow.com/questions/72084234/security-pyscript" TargetMode="External"/><Relationship Id="rId27" Type="http://schemas.openxmlformats.org/officeDocument/2006/relationships/hyperlink" Target="https://stackoverflow.com/questions/73243695/aws-networking-security-group-ingress-question" TargetMode="External"/><Relationship Id="rId29" Type="http://schemas.openxmlformats.org/officeDocument/2006/relationships/hyperlink" Target="https://stackoverflow.com/questions/71376354/ubuntu-20-04-what-are-the-security-risks-without-firewall" TargetMode="External"/><Relationship Id="rId95" Type="http://schemas.openxmlformats.org/officeDocument/2006/relationships/hyperlink" Target="https://stackoverflow.com/questions/45788036/smart-contracts-confidentiality-and-privacy" TargetMode="External"/><Relationship Id="rId94" Type="http://schemas.openxmlformats.org/officeDocument/2006/relationships/hyperlink" Target="https://stackoverflow.com/questions/49113846/how-generous-are-privacy-related-permissions-on-android-and-ios" TargetMode="External"/><Relationship Id="rId97" Type="http://schemas.openxmlformats.org/officeDocument/2006/relationships/hyperlink" Target="https://stackoverflow.com/questions/66343512/how-to-generate-and-add-privacy-policy-on-google-play" TargetMode="External"/><Relationship Id="rId96" Type="http://schemas.openxmlformats.org/officeDocument/2006/relationships/hyperlink" Target="https://stackoverflow.com/questions/65372057/share-link-generation-security/65372827" TargetMode="External"/><Relationship Id="rId11" Type="http://schemas.openxmlformats.org/officeDocument/2006/relationships/hyperlink" Target="https://stackoverflow.com/questions/58922961/swift-ios-admob-how-to-determine-if-the-user-is-a-california-state-resident-to" TargetMode="External"/><Relationship Id="rId99" Type="http://schemas.openxmlformats.org/officeDocument/2006/relationships/hyperlink" Target="https://stackoverflow.com/questions/43317859/new-google-playstore-privacy-policy-requirements" TargetMode="External"/><Relationship Id="rId10" Type="http://schemas.openxmlformats.org/officeDocument/2006/relationships/hyperlink" Target="https://stackoverflow.com/questions/63328935/how-do-i-comply-with-gdpr-on-a-website-using-cookies-and-local-storage" TargetMode="External"/><Relationship Id="rId98" Type="http://schemas.openxmlformats.org/officeDocument/2006/relationships/hyperlink" Target="https://stackoverflow.com/questions/42504271/google-play-privacy-policy" TargetMode="External"/><Relationship Id="rId13" Type="http://schemas.openxmlformats.org/officeDocument/2006/relationships/hyperlink" Target="https://stackoverflow.com/questions/42141408/how-i-can-add-privacy-policy-to-my-app-not-only-on-store-listing" TargetMode="External"/><Relationship Id="rId12" Type="http://schemas.openxmlformats.org/officeDocument/2006/relationships/hyperlink" Target="https://stackoverflow.com/questions/49964012/privacy-policy-for-apps-that-do-not-collect-datas" TargetMode="External"/><Relationship Id="rId91" Type="http://schemas.openxmlformats.org/officeDocument/2006/relationships/hyperlink" Target="https://stackoverflow.com/questions/56658096/personal-github-account-linked-to-employer-question-about-privacy" TargetMode="External"/><Relationship Id="rId90" Type="http://schemas.openxmlformats.org/officeDocument/2006/relationships/hyperlink" Target="https://stackoverflow.com/questions/62667655/data-privacy-rasa-nlu" TargetMode="External"/><Relationship Id="rId93" Type="http://schemas.openxmlformats.org/officeDocument/2006/relationships/hyperlink" Target="https://stackoverflow.com/questions/51909384/simple-privacy-oriented-website-metrics" TargetMode="External"/><Relationship Id="rId92" Type="http://schemas.openxmlformats.org/officeDocument/2006/relationships/hyperlink" Target="https://stackoverflow.com/questions/59340274/https-connection-gives-privacy-error-in-browser-caddy-server" TargetMode="External"/><Relationship Id="rId15" Type="http://schemas.openxmlformats.org/officeDocument/2006/relationships/hyperlink" Target="https://stackoverflow.com/questions/51501578/how-to-correctly-and-safely-dispose-of-singletons-instances-registered-in-the-co" TargetMode="External"/><Relationship Id="rId14" Type="http://schemas.openxmlformats.org/officeDocument/2006/relationships/hyperlink" Target="https://stackoverflow.com/questions/46706540/showing-apk-are-required-to-have-a-privacy-policy-set-playstore" TargetMode="External"/><Relationship Id="rId17" Type="http://schemas.openxmlformats.org/officeDocument/2006/relationships/hyperlink" Target="https://stackoverflow.com/questions/58284892/vimeo-api-privacy-which-settings-allow-video-to-be-visible-from-a-mobile-app" TargetMode="External"/><Relationship Id="rId16" Type="http://schemas.openxmlformats.org/officeDocument/2006/relationships/hyperlink" Target="https://stackoverflow.com/questions/44616531/privacy-on-hyperledger-fabric-v1-0" TargetMode="External"/><Relationship Id="rId19" Type="http://schemas.openxmlformats.org/officeDocument/2006/relationships/hyperlink" Target="https://stackoverflow.com/questions/41466449/apple-rejected-my-app-5-1-1-legal-privacy-data-collection-and-storage" TargetMode="External"/><Relationship Id="rId18" Type="http://schemas.openxmlformats.org/officeDocument/2006/relationships/hyperlink" Target="https://stackoverflow.com/questions/54266431/whats-the-meaning-of-redacted-for-privacy" TargetMode="External"/><Relationship Id="rId84" Type="http://schemas.openxmlformats.org/officeDocument/2006/relationships/hyperlink" Target="https://stackoverflow.com/questions/54610253/what-does-google-play-do-with-the-privacy-policy-link-i-provide-it-with" TargetMode="External"/><Relationship Id="rId83" Type="http://schemas.openxmlformats.org/officeDocument/2006/relationships/hyperlink" Target="https://stackoverflow.com/questions/62204603/am-i-doing-handling-the-gdpr-privacy-alert-correctly-inside-my-code" TargetMode="External"/><Relationship Id="rId86" Type="http://schemas.openxmlformats.org/officeDocument/2006/relationships/hyperlink" Target="https://stackoverflow.com/questions/58261125/privacy-of-data-using-plotly" TargetMode="External"/><Relationship Id="rId85" Type="http://schemas.openxmlformats.org/officeDocument/2006/relationships/hyperlink" Target="https://stackoverflow.com/questions/57531798/does-using-win32com-library-carry-over-privacy-problems" TargetMode="External"/><Relationship Id="rId88" Type="http://schemas.openxmlformats.org/officeDocument/2006/relationships/hyperlink" Target="https://stackoverflow.com/questions/70751172/is-webrtc-too-privacy-invasive-to-use-for-video-chat-without-turn-servers" TargetMode="External"/><Relationship Id="rId87" Type="http://schemas.openxmlformats.org/officeDocument/2006/relationships/hyperlink" Target="https://stackoverflow.com/questions/70493899/privacy-policy-for-the-app-on-google-play-that-doesnt-collect-any-user-data" TargetMode="External"/><Relationship Id="rId89" Type="http://schemas.openxmlformats.org/officeDocument/2006/relationships/hyperlink" Target="https://stackoverflow.com/questions/68137030/app-tracking-transparency-privacy-checkboxes-and-app-store-release-rejection" TargetMode="External"/><Relationship Id="rId80" Type="http://schemas.openxmlformats.org/officeDocument/2006/relationships/hyperlink" Target="https://stackoverflow.com/questions/63067763/is-it-okay-to-use-flutter-for-hipaa-compliant-app" TargetMode="External"/><Relationship Id="rId82" Type="http://schemas.openxmlformats.org/officeDocument/2006/relationships/hyperlink" Target="https://stackoverflow.com/questions/64839578/simplest-privacy-policy" TargetMode="External"/><Relationship Id="rId81" Type="http://schemas.openxmlformats.org/officeDocument/2006/relationships/hyperlink" Target="https://stackoverflow.com/questions/58208624/is-dialogflow-hipaa-compliant" TargetMode="External"/><Relationship Id="rId1" Type="http://schemas.openxmlformats.org/officeDocument/2006/relationships/hyperlink" Target="https://stackoverflow.com/questions/50486708/how-to-add-gdpr-consent-dialog-in-app-and-gdpr-related-confusions" TargetMode="External"/><Relationship Id="rId2" Type="http://schemas.openxmlformats.org/officeDocument/2006/relationships/hyperlink" Target="https://stackoverflow.com/questions/50407580/consent-for-sharing-data-with-a-third-party-gdpr" TargetMode="External"/><Relationship Id="rId3" Type="http://schemas.openxmlformats.org/officeDocument/2006/relationships/hyperlink" Target="https://stackoverflow.com/questions/59490612/gdpr-consent-screen-and-coding" TargetMode="External"/><Relationship Id="rId4" Type="http://schemas.openxmlformats.org/officeDocument/2006/relationships/hyperlink" Target="https://stackoverflow.com/questions/53307857/how-to-store-the-username-in-database-under-gdpr" TargetMode="External"/><Relationship Id="rId9" Type="http://schemas.openxmlformats.org/officeDocument/2006/relationships/hyperlink" Target="https://stackoverflow.com/questions/54364758/gdpr-on-contact-form-where-im-not-storing-any-data" TargetMode="External"/><Relationship Id="rId5" Type="http://schemas.openxmlformats.org/officeDocument/2006/relationships/hyperlink" Target="https://stackoverflow.com/questions/50314236/is-an-app-that-only-use-localstorage-has-to-be-gdpr-compliance" TargetMode="External"/><Relationship Id="rId6" Type="http://schemas.openxmlformats.org/officeDocument/2006/relationships/hyperlink" Target="https://stackoverflow.com/questions/50176941/cookies-suggestion-ideas-for-the-eu-general-data-protection-regulation-gdpr" TargetMode="External"/><Relationship Id="rId7" Type="http://schemas.openxmlformats.org/officeDocument/2006/relationships/hyperlink" Target="https://stackoverflow.com/questions/52600450/how-would-gdpr-apply-if-my-app-doesnt-store-anything-from-users" TargetMode="External"/><Relationship Id="rId8" Type="http://schemas.openxmlformats.org/officeDocument/2006/relationships/hyperlink" Target="https://stackoverflow.com/questions/71029698/how-design-api-urls-to-comply-with-gdpr-and-owasp-and-avoid-personal-identifiabl" TargetMode="External"/><Relationship Id="rId73" Type="http://schemas.openxmlformats.org/officeDocument/2006/relationships/hyperlink" Target="https://stackoverflow.com/questions/59412711/how-to-set-made-for-children-in-youtube-api" TargetMode="External"/><Relationship Id="rId72" Type="http://schemas.openxmlformats.org/officeDocument/2006/relationships/hyperlink" Target="https://stackoverflow.com/questions/71608141/how-do-cookie-consent-banners-work-on-the-background-can-a-website-that-sets-3r/71716524" TargetMode="External"/><Relationship Id="rId75" Type="http://schemas.openxmlformats.org/officeDocument/2006/relationships/hyperlink" Target="https://stackoverflow.com/questions/55856386/it-is-ok-to-store-real-data-in-laravel-seeder-class/55857241" TargetMode="External"/><Relationship Id="rId74" Type="http://schemas.openxmlformats.org/officeDocument/2006/relationships/hyperlink" Target="https://stackoverflow.com/questions/55828904/how-to-start-an-asp-net-cookie-session-programmatically-only" TargetMode="External"/><Relationship Id="rId77" Type="http://schemas.openxmlformats.org/officeDocument/2006/relationships/hyperlink" Target="https://stackoverflow.com/questions/56606092/do-you-need-a-privacy-policy-and-terms-conditions-for-your-android-app/56606152" TargetMode="External"/><Relationship Id="rId76" Type="http://schemas.openxmlformats.org/officeDocument/2006/relationships/hyperlink" Target="https://stackoverflow.com/questions/6613429/how-to-ensure-that-builder-pattern-is-completed" TargetMode="External"/><Relationship Id="rId79" Type="http://schemas.openxmlformats.org/officeDocument/2006/relationships/hyperlink" Target="https://stackoverflow.com/questions/73215908/is-it-a-violation-of-google-play-policies-to-forward-the-user-to-a-book-sale-pag" TargetMode="External"/><Relationship Id="rId78" Type="http://schemas.openxmlformats.org/officeDocument/2006/relationships/hyperlink" Target="https://stackoverflow.com/questions/44614634/android-app-privacy-policy-issue/44614755" TargetMode="External"/><Relationship Id="rId71" Type="http://schemas.openxmlformats.org/officeDocument/2006/relationships/hyperlink" Target="https://stackoverflow.com/questions/50392242/how-anonymize-google-analytics-for-ios-for-gdpr-rgpd-purpose/65405440" TargetMode="External"/><Relationship Id="rId70" Type="http://schemas.openxmlformats.org/officeDocument/2006/relationships/hyperlink" Target="https://stackoverflow.com/questions/73588684/gtag-why-does-google-analytics-collects-data-even-if-not-granted" TargetMode="External"/><Relationship Id="rId62" Type="http://schemas.openxmlformats.org/officeDocument/2006/relationships/hyperlink" Target="https://stackoverflow.com/questions/58393785/gdpr-and-sharepoint-user-lookups" TargetMode="External"/><Relationship Id="rId61" Type="http://schemas.openxmlformats.org/officeDocument/2006/relationships/hyperlink" Target="https://stackoverflow.com/questions/51384538/facebook-social-plugins-gdpr" TargetMode="External"/><Relationship Id="rId64" Type="http://schemas.openxmlformats.org/officeDocument/2006/relationships/hyperlink" Target="https://stackoverflow.com/questions/50168862/general-data-protection-regulation-gdpr-heroku" TargetMode="External"/><Relationship Id="rId63" Type="http://schemas.openxmlformats.org/officeDocument/2006/relationships/hyperlink" Target="https://stackoverflow.com/questions/65428721/does-using-heroku-impose-gdpr-requirements-on-my-app" TargetMode="External"/><Relationship Id="rId66" Type="http://schemas.openxmlformats.org/officeDocument/2006/relationships/hyperlink" Target="https://stackoverflow.com/questions/69694635/cookie-consent-logic-following-gdpr-guidelines" TargetMode="External"/><Relationship Id="rId65" Type="http://schemas.openxmlformats.org/officeDocument/2006/relationships/hyperlink" Target="https://stackoverflow.com/questions/57715852/gtm-ga-and-anonymizing-or-not-via-checking-a-gdpr-cookie" TargetMode="External"/><Relationship Id="rId68" Type="http://schemas.openxmlformats.org/officeDocument/2006/relationships/hyperlink" Target="https://stackoverflow.com/questions/63808146/remove-firebase-analytics-data-after-13-months-for-gdpr-compliance" TargetMode="External"/><Relationship Id="rId67" Type="http://schemas.openxmlformats.org/officeDocument/2006/relationships/hyperlink" Target="https://stackoverflow.com/questions/63405889/admob-is-it-mandatory-to-use-the-new-gdpr-forms" TargetMode="External"/><Relationship Id="rId60" Type="http://schemas.openxmlformats.org/officeDocument/2006/relationships/hyperlink" Target="https://stackoverflow.com/questions/55022181/codeigniter-ci-session-cookie-gdpr-problem" TargetMode="External"/><Relationship Id="rId69" Type="http://schemas.openxmlformats.org/officeDocument/2006/relationships/hyperlink" Target="https://stackoverflow.com/questions/50358006/how-to-test-gdpr-if-im-not-in-europe" TargetMode="External"/><Relationship Id="rId51" Type="http://schemas.openxmlformats.org/officeDocument/2006/relationships/hyperlink" Target="https://stackoverflow.com/questions/58934277/how-to-make-my-android-app-california-consumer-privacy-act-compliance" TargetMode="External"/><Relationship Id="rId50" Type="http://schemas.openxmlformats.org/officeDocument/2006/relationships/hyperlink" Target="https://stackoverflow.com/questions/48292054/what-is-ssl-security-policy-for-elb" TargetMode="External"/><Relationship Id="rId53" Type="http://schemas.openxmlformats.org/officeDocument/2006/relationships/hyperlink" Target="https://stackoverflow.com/questions/59371612/ccpa-how-to-detect-the-californian-users-concerned-by-the-ccpa" TargetMode="External"/><Relationship Id="rId52" Type="http://schemas.openxmlformats.org/officeDocument/2006/relationships/hyperlink" Target="https://stackoverflow.com/questions/58991454/how-to-resolve-newly-appear-action-california-consumer-privacy-act-ccpa" TargetMode="External"/><Relationship Id="rId55" Type="http://schemas.openxmlformats.org/officeDocument/2006/relationships/hyperlink" Target="https://stackoverflow.com/questions/45031444/gdpr-compliance" TargetMode="External"/><Relationship Id="rId54" Type="http://schemas.openxmlformats.org/officeDocument/2006/relationships/hyperlink" Target="https://stackoverflow.com/questions/58506328/ccpa-detect-do-not-track-google-account-web-app-activity-off" TargetMode="External"/><Relationship Id="rId57" Type="http://schemas.openxmlformats.org/officeDocument/2006/relationships/hyperlink" Target="https://stackoverflow.com/questions/62084565/is-amazon-chime-gdpr-compliant" TargetMode="External"/><Relationship Id="rId56" Type="http://schemas.openxmlformats.org/officeDocument/2006/relationships/hyperlink" Target="https://stackoverflow.com/questions/64933239/gatsbyjs-google-analytics-gdpr" TargetMode="External"/><Relationship Id="rId59" Type="http://schemas.openxmlformats.org/officeDocument/2006/relationships/hyperlink" Target="https://stackoverflow.com/questions/62771281/does-amazon-web-services-aws-support-gdpr" TargetMode="External"/><Relationship Id="rId58" Type="http://schemas.openxmlformats.org/officeDocument/2006/relationships/hyperlink" Target="https://stackoverflow.com/questions/64100144/gdpr-and-personal-dat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tackoverflow.com/questions/65641257/security-concern-using-nuxt-js-and-laravel-api" TargetMode="External"/><Relationship Id="rId42" Type="http://schemas.openxmlformats.org/officeDocument/2006/relationships/hyperlink" Target="https://stackoverflow.com/questions/62765382/does-port-forwarding-pose-any-security-issues" TargetMode="External"/><Relationship Id="rId41" Type="http://schemas.openxmlformats.org/officeDocument/2006/relationships/hyperlink" Target="https://stackoverflow.com/questions/65616579/how-can-i-configure-intellij-to-not-be-a-security-problem" TargetMode="External"/><Relationship Id="rId44" Type="http://schemas.openxmlformats.org/officeDocument/2006/relationships/hyperlink" Target="https://stackoverflow.com/questions/46137909/what-are-the-best-practices-for-applying-security-on-full-text-search-results" TargetMode="External"/><Relationship Id="rId43" Type="http://schemas.openxmlformats.org/officeDocument/2006/relationships/hyperlink" Target="https://stackoverflow.com/questions/62315535/are-there-any-security-concerns-with-sharing-the-client-secrets-of-a-google-api" TargetMode="External"/><Relationship Id="rId46" Type="http://schemas.openxmlformats.org/officeDocument/2006/relationships/hyperlink" Target="https://stackoverflow.com/questions/54212217/mobileapps-security-issue" TargetMode="External"/><Relationship Id="rId45" Type="http://schemas.openxmlformats.org/officeDocument/2006/relationships/hyperlink" Target="https://stackoverflow.com/questions/55269652/how-should-a-web-application-ensure-security-when-serving-confidential-media-fil" TargetMode="External"/><Relationship Id="rId48" Type="http://schemas.openxmlformats.org/officeDocument/2006/relationships/hyperlink" Target="https://stackoverflow.com/questions/51626811/what-are-the-technical-differences-between-elasticsearch-apache-metron-and-apa" TargetMode="External"/><Relationship Id="rId47" Type="http://schemas.openxmlformats.org/officeDocument/2006/relationships/hyperlink" Target="https://stackoverflow.com/questions/51977007/security-of-post-request" TargetMode="External"/><Relationship Id="rId49" Type="http://schemas.openxmlformats.org/officeDocument/2006/relationships/hyperlink" Target="https://stackoverflow.com/questions/50467257/general-user-security" TargetMode="External"/><Relationship Id="rId31" Type="http://schemas.openxmlformats.org/officeDocument/2006/relationships/hyperlink" Target="https://stackoverflow.com/questions/72351184/application-authentication-security-using-browser-cookies" TargetMode="External"/><Relationship Id="rId30" Type="http://schemas.openxmlformats.org/officeDocument/2006/relationships/hyperlink" Target="https://stackoverflow.com/questions/56386307/loading-of-a-resource-blocked-by-content-security-policy" TargetMode="External"/><Relationship Id="rId33" Type="http://schemas.openxmlformats.org/officeDocument/2006/relationships/hyperlink" Target="https://stackoverflow.com/questions/70586997/why-do-we-have-to-fix-security-vulnerabilities-on-the-test-scope-dependencies" TargetMode="External"/><Relationship Id="rId32" Type="http://schemas.openxmlformats.org/officeDocument/2006/relationships/hyperlink" Target="https://stackoverflow.com/questions/72324359/next-js-security-of-directory-structure-and-json-secrets" TargetMode="External"/><Relationship Id="rId35" Type="http://schemas.openxmlformats.org/officeDocument/2006/relationships/hyperlink" Target="https://stackoverflow.com/questions/69427955/are-there-any-security-risks-using-subjects-in-angular-this-way" TargetMode="External"/><Relationship Id="rId34" Type="http://schemas.openxmlformats.org/officeDocument/2006/relationships/hyperlink" Target="https://stackoverflow.com/questions/69825587/security-of-a-tpm-chip-with-measured-boot" TargetMode="External"/><Relationship Id="rId37" Type="http://schemas.openxmlformats.org/officeDocument/2006/relationships/hyperlink" Target="https://stackoverflow.com/questions/68657926/security-issue-with-vaadin-8-and-outdated-highcharts-library" TargetMode="External"/><Relationship Id="rId36" Type="http://schemas.openxmlformats.org/officeDocument/2006/relationships/hyperlink" Target="https://stackoverflow.com/questions/69314183/what-is-the-right-way-to-protect-the-social-security-number-in-a-web-page" TargetMode="External"/><Relationship Id="rId39" Type="http://schemas.openxmlformats.org/officeDocument/2006/relationships/hyperlink" Target="https://stackoverflow.com/questions/67113042/security-concerns-with-private-repos-in-github" TargetMode="External"/><Relationship Id="rId38" Type="http://schemas.openxmlformats.org/officeDocument/2006/relationships/hyperlink" Target="https://stackoverflow.com/questions/67378867/user-delegation-key-vs-account-key-security" TargetMode="External"/><Relationship Id="rId20" Type="http://schemas.openxmlformats.org/officeDocument/2006/relationships/hyperlink" Target="https://stackoverflow.com/questions/54549807/can-i-trust-react-devtools-not-to-breach-my-privacy" TargetMode="External"/><Relationship Id="rId22" Type="http://schemas.openxmlformats.org/officeDocument/2006/relationships/hyperlink" Target="https://stackoverflow.com/questions/396164/exposing-database-ids-security-risk" TargetMode="External"/><Relationship Id="rId21" Type="http://schemas.openxmlformats.org/officeDocument/2006/relationships/hyperlink" Target="https://stackoverflow.com/questions/45422449/how-can-i-make-firebase-analytics-coppa-compliant-using-unity" TargetMode="External"/><Relationship Id="rId24" Type="http://schemas.openxmlformats.org/officeDocument/2006/relationships/hyperlink" Target="https://stackoverflow.com/questions/54203764/content-security-policy-csp-header-onto-each-file-or-only-the-actual-html-pag" TargetMode="External"/><Relationship Id="rId23" Type="http://schemas.openxmlformats.org/officeDocument/2006/relationships/hyperlink" Target="https://stackoverflow.com/questions/37479403/is-using-an-outdated-c-compiler-a-security-risk" TargetMode="External"/><Relationship Id="rId26" Type="http://schemas.openxmlformats.org/officeDocument/2006/relationships/hyperlink" Target="https://stackoverflow.com/questions/73360533/corebluetooth-ios-pairing-security-issues" TargetMode="External"/><Relationship Id="rId25" Type="http://schemas.openxmlformats.org/officeDocument/2006/relationships/hyperlink" Target="https://stackoverflow.com/questions/50053991/github-potential-security-vulnerability-error-for-hoek-node-module" TargetMode="External"/><Relationship Id="rId28" Type="http://schemas.openxmlformats.org/officeDocument/2006/relationships/hyperlink" Target="https://stackoverflow.com/questions/72084234/security-pyscript" TargetMode="External"/><Relationship Id="rId27" Type="http://schemas.openxmlformats.org/officeDocument/2006/relationships/hyperlink" Target="https://stackoverflow.com/questions/73243695/aws-networking-security-group-ingress-question" TargetMode="External"/><Relationship Id="rId29" Type="http://schemas.openxmlformats.org/officeDocument/2006/relationships/hyperlink" Target="https://stackoverflow.com/questions/71376354/ubuntu-20-04-what-are-the-security-risks-without-firewall" TargetMode="External"/><Relationship Id="rId11" Type="http://schemas.openxmlformats.org/officeDocument/2006/relationships/hyperlink" Target="https://stackoverflow.com/questions/58922961/swift-ios-admob-how-to-determine-if-the-user-is-a-california-state-resident-to" TargetMode="External"/><Relationship Id="rId10" Type="http://schemas.openxmlformats.org/officeDocument/2006/relationships/hyperlink" Target="https://stackoverflow.com/questions/63328935/how-do-i-comply-with-gdpr-on-a-website-using-cookies-and-local-storage" TargetMode="External"/><Relationship Id="rId13" Type="http://schemas.openxmlformats.org/officeDocument/2006/relationships/hyperlink" Target="https://stackoverflow.com/questions/42141408/how-i-can-add-privacy-policy-to-my-app-not-only-on-store-listing" TargetMode="External"/><Relationship Id="rId12" Type="http://schemas.openxmlformats.org/officeDocument/2006/relationships/hyperlink" Target="https://stackoverflow.com/questions/49964012/privacy-policy-for-apps-that-do-not-collect-datas" TargetMode="External"/><Relationship Id="rId15" Type="http://schemas.openxmlformats.org/officeDocument/2006/relationships/hyperlink" Target="https://stackoverflow.com/questions/51501578/how-to-correctly-and-safely-dispose-of-singletons-instances-registered-in-the-co" TargetMode="External"/><Relationship Id="rId14" Type="http://schemas.openxmlformats.org/officeDocument/2006/relationships/hyperlink" Target="https://stackoverflow.com/questions/46706540/showing-apk-are-required-to-have-a-privacy-policy-set-playstore" TargetMode="External"/><Relationship Id="rId17" Type="http://schemas.openxmlformats.org/officeDocument/2006/relationships/hyperlink" Target="https://stackoverflow.com/questions/58284892/vimeo-api-privacy-which-settings-allow-video-to-be-visible-from-a-mobile-app" TargetMode="External"/><Relationship Id="rId16" Type="http://schemas.openxmlformats.org/officeDocument/2006/relationships/hyperlink" Target="https://stackoverflow.com/questions/44616531/privacy-on-hyperledger-fabric-v1-0" TargetMode="External"/><Relationship Id="rId19" Type="http://schemas.openxmlformats.org/officeDocument/2006/relationships/hyperlink" Target="https://stackoverflow.com/questions/41466449/apple-rejected-my-app-5-1-1-legal-privacy-data-collection-and-storage" TargetMode="External"/><Relationship Id="rId18" Type="http://schemas.openxmlformats.org/officeDocument/2006/relationships/hyperlink" Target="https://stackoverflow.com/questions/54266431/whats-the-meaning-of-redacted-for-privacy" TargetMode="External"/><Relationship Id="rId80" Type="http://schemas.openxmlformats.org/officeDocument/2006/relationships/drawing" Target="../drawings/drawing2.xml"/><Relationship Id="rId1" Type="http://schemas.openxmlformats.org/officeDocument/2006/relationships/hyperlink" Target="https://stackoverflow.com/questions/50486708/how-to-add-gdpr-consent-dialog-in-app-and-gdpr-related-confusions" TargetMode="External"/><Relationship Id="rId2" Type="http://schemas.openxmlformats.org/officeDocument/2006/relationships/hyperlink" Target="https://stackoverflow.com/questions/50407580/consent-for-sharing-data-with-a-third-party-gdpr" TargetMode="External"/><Relationship Id="rId3" Type="http://schemas.openxmlformats.org/officeDocument/2006/relationships/hyperlink" Target="https://stackoverflow.com/questions/59490612/gdpr-consent-screen-and-coding" TargetMode="External"/><Relationship Id="rId4" Type="http://schemas.openxmlformats.org/officeDocument/2006/relationships/hyperlink" Target="https://stackoverflow.com/questions/53307857/how-to-store-the-username-in-database-under-gdpr" TargetMode="External"/><Relationship Id="rId9" Type="http://schemas.openxmlformats.org/officeDocument/2006/relationships/hyperlink" Target="https://stackoverflow.com/questions/54364758/gdpr-on-contact-form-where-im-not-storing-any-data" TargetMode="External"/><Relationship Id="rId5" Type="http://schemas.openxmlformats.org/officeDocument/2006/relationships/hyperlink" Target="https://stackoverflow.com/questions/50314236/is-an-app-that-only-use-localstorage-has-to-be-gdpr-compliance" TargetMode="External"/><Relationship Id="rId6" Type="http://schemas.openxmlformats.org/officeDocument/2006/relationships/hyperlink" Target="https://stackoverflow.com/questions/50176941/cookies-suggestion-ideas-for-the-eu-general-data-protection-regulation-gdpr" TargetMode="External"/><Relationship Id="rId7" Type="http://schemas.openxmlformats.org/officeDocument/2006/relationships/hyperlink" Target="https://stackoverflow.com/questions/52600450/how-would-gdpr-apply-if-my-app-doesnt-store-anything-from-users" TargetMode="External"/><Relationship Id="rId8" Type="http://schemas.openxmlformats.org/officeDocument/2006/relationships/hyperlink" Target="https://stackoverflow.com/questions/71029698/how-design-api-urls-to-comply-with-gdpr-and-owasp-and-avoid-personal-identifiabl" TargetMode="External"/><Relationship Id="rId73" Type="http://schemas.openxmlformats.org/officeDocument/2006/relationships/hyperlink" Target="https://stackoverflow.com/questions/59412711/how-to-set-made-for-children-in-youtube-api" TargetMode="External"/><Relationship Id="rId72" Type="http://schemas.openxmlformats.org/officeDocument/2006/relationships/hyperlink" Target="https://stackoverflow.com/questions/71608141/how-do-cookie-consent-banners-work-on-the-background-can-a-website-that-sets-3r/71716524" TargetMode="External"/><Relationship Id="rId75" Type="http://schemas.openxmlformats.org/officeDocument/2006/relationships/hyperlink" Target="https://stackoverflow.com/questions/55856386/it-is-ok-to-store-real-data-in-laravel-seeder-class/55857241" TargetMode="External"/><Relationship Id="rId74" Type="http://schemas.openxmlformats.org/officeDocument/2006/relationships/hyperlink" Target="https://stackoverflow.com/questions/55828904/how-to-start-an-asp-net-cookie-session-programmatically-only" TargetMode="External"/><Relationship Id="rId77" Type="http://schemas.openxmlformats.org/officeDocument/2006/relationships/hyperlink" Target="https://stackoverflow.com/questions/56606092/do-you-need-a-privacy-policy-and-terms-conditions-for-your-android-app/56606152" TargetMode="External"/><Relationship Id="rId76" Type="http://schemas.openxmlformats.org/officeDocument/2006/relationships/hyperlink" Target="https://stackoverflow.com/questions/6613429/how-to-ensure-that-builder-pattern-is-completed" TargetMode="External"/><Relationship Id="rId79" Type="http://schemas.openxmlformats.org/officeDocument/2006/relationships/hyperlink" Target="https://stackoverflow.com/questions/73215908/is-it-a-violation-of-google-play-policies-to-forward-the-user-to-a-book-sale-pag" TargetMode="External"/><Relationship Id="rId78" Type="http://schemas.openxmlformats.org/officeDocument/2006/relationships/hyperlink" Target="https://stackoverflow.com/questions/44614634/android-app-privacy-policy-issue/44614755" TargetMode="External"/><Relationship Id="rId71" Type="http://schemas.openxmlformats.org/officeDocument/2006/relationships/hyperlink" Target="https://stackoverflow.com/questions/50392242/how-anonymize-google-analytics-for-ios-for-gdpr-rgpd-purpose/65405440" TargetMode="External"/><Relationship Id="rId70" Type="http://schemas.openxmlformats.org/officeDocument/2006/relationships/hyperlink" Target="https://stackoverflow.com/questions/73588684/gtag-why-does-google-analytics-collects-data-even-if-not-granted" TargetMode="External"/><Relationship Id="rId62" Type="http://schemas.openxmlformats.org/officeDocument/2006/relationships/hyperlink" Target="https://stackoverflow.com/questions/58393785/gdpr-and-sharepoint-user-lookups" TargetMode="External"/><Relationship Id="rId61" Type="http://schemas.openxmlformats.org/officeDocument/2006/relationships/hyperlink" Target="https://stackoverflow.com/questions/51384538/facebook-social-plugins-gdpr" TargetMode="External"/><Relationship Id="rId64" Type="http://schemas.openxmlformats.org/officeDocument/2006/relationships/hyperlink" Target="https://stackoverflow.com/questions/50168862/general-data-protection-regulation-gdpr-heroku" TargetMode="External"/><Relationship Id="rId63" Type="http://schemas.openxmlformats.org/officeDocument/2006/relationships/hyperlink" Target="https://stackoverflow.com/questions/65428721/does-using-heroku-impose-gdpr-requirements-on-my-app" TargetMode="External"/><Relationship Id="rId66" Type="http://schemas.openxmlformats.org/officeDocument/2006/relationships/hyperlink" Target="https://stackoverflow.com/questions/69694635/cookie-consent-logic-following-gdpr-guidelines" TargetMode="External"/><Relationship Id="rId65" Type="http://schemas.openxmlformats.org/officeDocument/2006/relationships/hyperlink" Target="https://stackoverflow.com/questions/57715852/gtm-ga-and-anonymizing-or-not-via-checking-a-gdpr-cookie" TargetMode="External"/><Relationship Id="rId68" Type="http://schemas.openxmlformats.org/officeDocument/2006/relationships/hyperlink" Target="https://stackoverflow.com/questions/63808146/remove-firebase-analytics-data-after-13-months-for-gdpr-compliance" TargetMode="External"/><Relationship Id="rId67" Type="http://schemas.openxmlformats.org/officeDocument/2006/relationships/hyperlink" Target="https://stackoverflow.com/questions/63405889/admob-is-it-mandatory-to-use-the-new-gdpr-forms" TargetMode="External"/><Relationship Id="rId60" Type="http://schemas.openxmlformats.org/officeDocument/2006/relationships/hyperlink" Target="https://stackoverflow.com/questions/55022181/codeigniter-ci-session-cookie-gdpr-problem" TargetMode="External"/><Relationship Id="rId69" Type="http://schemas.openxmlformats.org/officeDocument/2006/relationships/hyperlink" Target="https://stackoverflow.com/questions/50358006/how-to-test-gdpr-if-im-not-in-europe" TargetMode="External"/><Relationship Id="rId51" Type="http://schemas.openxmlformats.org/officeDocument/2006/relationships/hyperlink" Target="https://stackoverflow.com/questions/58934277/how-to-make-my-android-app-california-consumer-privacy-act-compliance" TargetMode="External"/><Relationship Id="rId50" Type="http://schemas.openxmlformats.org/officeDocument/2006/relationships/hyperlink" Target="https://stackoverflow.com/questions/48292054/what-is-ssl-security-policy-for-elb" TargetMode="External"/><Relationship Id="rId53" Type="http://schemas.openxmlformats.org/officeDocument/2006/relationships/hyperlink" Target="https://stackoverflow.com/questions/59371612/ccpa-how-to-detect-the-californian-users-concerned-by-the-ccpa" TargetMode="External"/><Relationship Id="rId52" Type="http://schemas.openxmlformats.org/officeDocument/2006/relationships/hyperlink" Target="https://stackoverflow.com/questions/58991454/how-to-resolve-newly-appear-action-california-consumer-privacy-act-ccpa" TargetMode="External"/><Relationship Id="rId55" Type="http://schemas.openxmlformats.org/officeDocument/2006/relationships/hyperlink" Target="https://stackoverflow.com/questions/45031444/gdpr-compliance" TargetMode="External"/><Relationship Id="rId54" Type="http://schemas.openxmlformats.org/officeDocument/2006/relationships/hyperlink" Target="https://stackoverflow.com/questions/58506328/ccpa-detect-do-not-track-google-account-web-app-activity-off" TargetMode="External"/><Relationship Id="rId57" Type="http://schemas.openxmlformats.org/officeDocument/2006/relationships/hyperlink" Target="https://stackoverflow.com/questions/62084565/is-amazon-chime-gdpr-compliant" TargetMode="External"/><Relationship Id="rId56" Type="http://schemas.openxmlformats.org/officeDocument/2006/relationships/hyperlink" Target="https://stackoverflow.com/questions/64933239/gatsbyjs-google-analytics-gdpr" TargetMode="External"/><Relationship Id="rId59" Type="http://schemas.openxmlformats.org/officeDocument/2006/relationships/hyperlink" Target="https://stackoverflow.com/questions/62771281/does-amazon-web-services-aws-support-gdpr" TargetMode="External"/><Relationship Id="rId58" Type="http://schemas.openxmlformats.org/officeDocument/2006/relationships/hyperlink" Target="https://stackoverflow.com/questions/64100144/gdpr-and-personal-data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stackoverflow.com/questions/70493899/privacy-policy-for-the-app-on-google-play-that-doesnt-collect-any-user-data" TargetMode="External"/><Relationship Id="rId10" Type="http://schemas.openxmlformats.org/officeDocument/2006/relationships/hyperlink" Target="https://stackoverflow.com/questions/58261125/privacy-of-data-using-plotly" TargetMode="External"/><Relationship Id="rId13" Type="http://schemas.openxmlformats.org/officeDocument/2006/relationships/hyperlink" Target="https://stackoverflow.com/questions/68137030/app-tracking-transparency-privacy-checkboxes-and-app-store-release-rejection" TargetMode="External"/><Relationship Id="rId12" Type="http://schemas.openxmlformats.org/officeDocument/2006/relationships/hyperlink" Target="https://stackoverflow.com/questions/70751172/is-webrtc-too-privacy-invasive-to-use-for-video-chat-without-turn-servers" TargetMode="External"/><Relationship Id="rId15" Type="http://schemas.openxmlformats.org/officeDocument/2006/relationships/hyperlink" Target="https://stackoverflow.com/questions/56658096/personal-github-account-linked-to-employer-question-about-privacy" TargetMode="External"/><Relationship Id="rId14" Type="http://schemas.openxmlformats.org/officeDocument/2006/relationships/hyperlink" Target="https://stackoverflow.com/questions/62667655/data-privacy-rasa-nlu" TargetMode="External"/><Relationship Id="rId17" Type="http://schemas.openxmlformats.org/officeDocument/2006/relationships/hyperlink" Target="https://stackoverflow.com/questions/51909384/simple-privacy-oriented-website-metrics" TargetMode="External"/><Relationship Id="rId16" Type="http://schemas.openxmlformats.org/officeDocument/2006/relationships/hyperlink" Target="https://stackoverflow.com/questions/59340274/https-connection-gives-privacy-error-in-browser-caddy-server" TargetMode="External"/><Relationship Id="rId19" Type="http://schemas.openxmlformats.org/officeDocument/2006/relationships/hyperlink" Target="https://stackoverflow.com/questions/45788036/smart-contracts-confidentiality-and-privacy" TargetMode="External"/><Relationship Id="rId18" Type="http://schemas.openxmlformats.org/officeDocument/2006/relationships/hyperlink" Target="https://stackoverflow.com/questions/49113846/how-generous-are-privacy-related-permissions-on-android-and-ios" TargetMode="External"/><Relationship Id="rId1" Type="http://schemas.openxmlformats.org/officeDocument/2006/relationships/hyperlink" Target="https://stackoverflow.com/questions/63067763/is-it-okay-to-use-flutter-for-hipaa-compliant-app" TargetMode="External"/><Relationship Id="rId2" Type="http://schemas.openxmlformats.org/officeDocument/2006/relationships/hyperlink" Target="https://stackoverflow.com/questions/62084565/is-amazon-chime-gdpr-compliant" TargetMode="External"/><Relationship Id="rId3" Type="http://schemas.openxmlformats.org/officeDocument/2006/relationships/hyperlink" Target="https://stackoverflow.com/questions/58208624/is-dialogflow-hipaa-compliant" TargetMode="External"/><Relationship Id="rId4" Type="http://schemas.openxmlformats.org/officeDocument/2006/relationships/hyperlink" Target="https://stackoverflow.com/questions/45422449/how-can-i-make-firebase-analytics-coppa-compliant-using-unity" TargetMode="External"/><Relationship Id="rId9" Type="http://schemas.openxmlformats.org/officeDocument/2006/relationships/hyperlink" Target="https://stackoverflow.com/questions/57531798/does-using-win32com-library-carry-over-privacy-problems" TargetMode="External"/><Relationship Id="rId5" Type="http://schemas.openxmlformats.org/officeDocument/2006/relationships/hyperlink" Target="https://stackoverflow.com/questions/54549807/can-i-trust-react-devtools-not-to-breach-my-privacy" TargetMode="External"/><Relationship Id="rId6" Type="http://schemas.openxmlformats.org/officeDocument/2006/relationships/hyperlink" Target="https://stackoverflow.com/questions/64839578/simplest-privacy-policy" TargetMode="External"/><Relationship Id="rId7" Type="http://schemas.openxmlformats.org/officeDocument/2006/relationships/hyperlink" Target="https://stackoverflow.com/questions/62204603/am-i-doing-handling-the-gdpr-privacy-alert-correctly-inside-my-code" TargetMode="External"/><Relationship Id="rId8" Type="http://schemas.openxmlformats.org/officeDocument/2006/relationships/hyperlink" Target="https://stackoverflow.com/questions/54610253/what-does-google-play-do-with-the-privacy-policy-link-i-provide-it-with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9.38"/>
    <col customWidth="1" min="5" max="5" width="14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</row>
    <row r="2">
      <c r="A2" s="4" t="s">
        <v>7</v>
      </c>
      <c r="B2" s="5">
        <v>7.0</v>
      </c>
      <c r="C2" s="5">
        <v>1426.0</v>
      </c>
      <c r="D2" s="6">
        <v>43608.0</v>
      </c>
      <c r="E2" s="5" t="s">
        <v>8</v>
      </c>
      <c r="F2" s="5" t="s">
        <v>9</v>
      </c>
      <c r="G2" s="5" t="s">
        <v>10</v>
      </c>
    </row>
    <row r="3">
      <c r="A3" s="7" t="s">
        <v>11</v>
      </c>
      <c r="B3" s="5">
        <v>5.0</v>
      </c>
      <c r="C3" s="5">
        <v>513.0</v>
      </c>
      <c r="D3" s="6">
        <v>43238.0</v>
      </c>
      <c r="E3" s="5" t="s">
        <v>8</v>
      </c>
      <c r="F3" s="5" t="s">
        <v>10</v>
      </c>
      <c r="G3" s="5" t="s">
        <v>10</v>
      </c>
    </row>
    <row r="4">
      <c r="A4" s="8" t="s">
        <v>12</v>
      </c>
      <c r="B4" s="5">
        <v>5.0</v>
      </c>
      <c r="C4" s="5">
        <v>802.0</v>
      </c>
      <c r="D4" s="6">
        <v>43825.0</v>
      </c>
      <c r="E4" s="5" t="s">
        <v>8</v>
      </c>
      <c r="F4" s="5" t="s">
        <v>9</v>
      </c>
      <c r="G4" s="5" t="s">
        <v>10</v>
      </c>
    </row>
    <row r="5">
      <c r="A5" s="8" t="s">
        <v>13</v>
      </c>
      <c r="B5" s="5">
        <v>4.0</v>
      </c>
      <c r="C5" s="5">
        <v>1618.0</v>
      </c>
      <c r="D5" s="9">
        <v>43418.0</v>
      </c>
      <c r="E5" s="5" t="s">
        <v>8</v>
      </c>
      <c r="F5" s="5" t="s">
        <v>9</v>
      </c>
      <c r="G5" s="5" t="s">
        <v>10</v>
      </c>
    </row>
    <row r="6">
      <c r="A6" s="8" t="s">
        <v>14</v>
      </c>
      <c r="B6" s="5">
        <v>4.0</v>
      </c>
      <c r="C6" s="5">
        <v>5268.0</v>
      </c>
      <c r="D6" s="10" t="s">
        <v>15</v>
      </c>
      <c r="E6" s="5" t="s">
        <v>8</v>
      </c>
      <c r="F6" s="5" t="s">
        <v>10</v>
      </c>
      <c r="G6" s="5" t="s">
        <v>10</v>
      </c>
    </row>
    <row r="7">
      <c r="A7" s="8" t="s">
        <v>16</v>
      </c>
      <c r="B7" s="5">
        <v>3.0</v>
      </c>
      <c r="C7" s="5">
        <v>1537.0</v>
      </c>
      <c r="D7" s="10" t="s">
        <v>17</v>
      </c>
      <c r="E7" s="5" t="s">
        <v>8</v>
      </c>
      <c r="F7" s="5" t="s">
        <v>10</v>
      </c>
      <c r="G7" s="5" t="s">
        <v>10</v>
      </c>
    </row>
    <row r="8">
      <c r="A8" s="8" t="s">
        <v>18</v>
      </c>
      <c r="B8" s="5">
        <v>2.0</v>
      </c>
      <c r="C8" s="5">
        <v>223.0</v>
      </c>
      <c r="D8" s="6">
        <v>43375.0</v>
      </c>
      <c r="E8" s="5" t="s">
        <v>8</v>
      </c>
      <c r="F8" s="5" t="s">
        <v>9</v>
      </c>
      <c r="G8" s="5" t="s">
        <v>10</v>
      </c>
    </row>
    <row r="9">
      <c r="A9" s="8" t="s">
        <v>19</v>
      </c>
      <c r="B9" s="5">
        <v>2.0</v>
      </c>
      <c r="C9" s="5">
        <v>188.0</v>
      </c>
      <c r="D9" s="10" t="s">
        <v>20</v>
      </c>
      <c r="E9" s="5" t="s">
        <v>8</v>
      </c>
      <c r="F9" s="5" t="s">
        <v>9</v>
      </c>
      <c r="G9" s="5" t="s">
        <v>9</v>
      </c>
    </row>
    <row r="10">
      <c r="A10" s="8" t="s">
        <v>21</v>
      </c>
      <c r="B10" s="5">
        <v>1.0</v>
      </c>
      <c r="C10" s="5">
        <v>238.0</v>
      </c>
      <c r="D10" s="6">
        <v>43490.0</v>
      </c>
      <c r="E10" s="5" t="s">
        <v>8</v>
      </c>
      <c r="F10" s="5" t="s">
        <v>9</v>
      </c>
      <c r="G10" s="5" t="s">
        <v>10</v>
      </c>
    </row>
    <row r="11">
      <c r="A11" s="8" t="s">
        <v>22</v>
      </c>
      <c r="B11" s="5">
        <v>1.0</v>
      </c>
      <c r="C11" s="5">
        <v>1513.0</v>
      </c>
      <c r="D11" s="6">
        <v>44052.0</v>
      </c>
      <c r="E11" s="5" t="s">
        <v>8</v>
      </c>
      <c r="F11" s="5" t="s">
        <v>9</v>
      </c>
      <c r="G11" s="5" t="s">
        <v>9</v>
      </c>
    </row>
    <row r="12">
      <c r="A12" s="8" t="s">
        <v>23</v>
      </c>
      <c r="B12" s="5">
        <v>12.0</v>
      </c>
      <c r="C12" s="5">
        <v>1658.0</v>
      </c>
      <c r="D12" s="6">
        <v>43787.0</v>
      </c>
      <c r="E12" s="11" t="s">
        <v>24</v>
      </c>
      <c r="F12" s="5" t="s">
        <v>9</v>
      </c>
      <c r="G12" s="5" t="s">
        <v>10</v>
      </c>
    </row>
    <row r="13">
      <c r="A13" s="8" t="s">
        <v>25</v>
      </c>
      <c r="B13" s="5">
        <v>7.0</v>
      </c>
      <c r="C13" s="5">
        <v>5118.0</v>
      </c>
      <c r="D13" s="10" t="s">
        <v>26</v>
      </c>
      <c r="E13" s="5" t="s">
        <v>27</v>
      </c>
      <c r="F13" s="5" t="s">
        <v>10</v>
      </c>
      <c r="G13" s="5" t="s">
        <v>10</v>
      </c>
    </row>
    <row r="14">
      <c r="A14" s="8" t="s">
        <v>28</v>
      </c>
      <c r="B14" s="5">
        <v>7.0</v>
      </c>
      <c r="C14" s="5">
        <v>17113.0</v>
      </c>
      <c r="D14" s="6">
        <v>42775.0</v>
      </c>
      <c r="E14" s="5" t="s">
        <v>27</v>
      </c>
      <c r="F14" s="5" t="s">
        <v>10</v>
      </c>
      <c r="G14" s="5" t="s">
        <v>10</v>
      </c>
    </row>
    <row r="15">
      <c r="A15" s="7" t="s">
        <v>29</v>
      </c>
      <c r="B15" s="5">
        <v>1.0</v>
      </c>
      <c r="C15" s="5">
        <v>314.0</v>
      </c>
      <c r="D15" s="6">
        <v>43020.0</v>
      </c>
      <c r="E15" s="5" t="s">
        <v>27</v>
      </c>
      <c r="F15" s="5" t="s">
        <v>10</v>
      </c>
      <c r="G15" s="5" t="s">
        <v>10</v>
      </c>
    </row>
    <row r="16">
      <c r="A16" s="8" t="s">
        <v>30</v>
      </c>
      <c r="B16" s="5">
        <v>8.0</v>
      </c>
      <c r="C16" s="5">
        <v>7752.0</v>
      </c>
      <c r="D16" s="6">
        <v>43305.0</v>
      </c>
      <c r="E16" s="5" t="s">
        <v>31</v>
      </c>
      <c r="F16" s="5" t="s">
        <v>9</v>
      </c>
      <c r="G16" s="5" t="s">
        <v>9</v>
      </c>
    </row>
    <row r="17">
      <c r="A17" s="12" t="s">
        <v>32</v>
      </c>
      <c r="B17" s="13">
        <v>4.0</v>
      </c>
      <c r="C17" s="13">
        <v>830.0</v>
      </c>
      <c r="D17" s="14">
        <v>42904.0</v>
      </c>
      <c r="E17" s="13" t="s">
        <v>33</v>
      </c>
      <c r="F17" s="13" t="s">
        <v>10</v>
      </c>
      <c r="G17" s="13" t="s">
        <v>10</v>
      </c>
    </row>
    <row r="18">
      <c r="A18" s="12" t="s">
        <v>34</v>
      </c>
      <c r="B18" s="13">
        <v>2.0</v>
      </c>
      <c r="C18" s="13">
        <v>2979.0</v>
      </c>
      <c r="D18" s="14">
        <v>43746.0</v>
      </c>
      <c r="E18" s="13" t="s">
        <v>33</v>
      </c>
      <c r="F18" s="13" t="s">
        <v>10</v>
      </c>
      <c r="G18" s="13" t="s">
        <v>10</v>
      </c>
    </row>
    <row r="19">
      <c r="A19" s="12" t="s">
        <v>35</v>
      </c>
      <c r="B19" s="13">
        <v>1.0</v>
      </c>
      <c r="C19" s="13">
        <v>14161.0</v>
      </c>
      <c r="D19" s="14">
        <v>43484.0</v>
      </c>
      <c r="E19" s="13" t="s">
        <v>33</v>
      </c>
      <c r="F19" s="13" t="s">
        <v>9</v>
      </c>
      <c r="G19" s="13" t="s">
        <v>10</v>
      </c>
    </row>
    <row r="20">
      <c r="A20" s="12" t="s">
        <v>36</v>
      </c>
      <c r="B20" s="13">
        <v>4.0</v>
      </c>
      <c r="C20" s="13">
        <v>10949.0</v>
      </c>
      <c r="D20" s="14">
        <v>42739.0</v>
      </c>
      <c r="E20" s="13" t="s">
        <v>33</v>
      </c>
      <c r="F20" s="13" t="s">
        <v>9</v>
      </c>
      <c r="G20" s="13" t="s">
        <v>10</v>
      </c>
    </row>
    <row r="21">
      <c r="A21" s="12" t="s">
        <v>37</v>
      </c>
      <c r="B21" s="13">
        <v>5.0</v>
      </c>
      <c r="C21" s="13">
        <v>1675.0</v>
      </c>
      <c r="D21" s="14">
        <v>43502.0</v>
      </c>
      <c r="E21" s="13" t="s">
        <v>33</v>
      </c>
      <c r="F21" s="13" t="s">
        <v>10</v>
      </c>
      <c r="G21" s="13" t="s">
        <v>10</v>
      </c>
    </row>
    <row r="22">
      <c r="A22" s="8" t="s">
        <v>38</v>
      </c>
      <c r="B22" s="5">
        <v>2.0</v>
      </c>
      <c r="C22" s="5">
        <v>1221.0</v>
      </c>
      <c r="D22" s="6">
        <v>42947.0</v>
      </c>
      <c r="E22" s="5" t="s">
        <v>39</v>
      </c>
      <c r="F22" s="13" t="s">
        <v>9</v>
      </c>
      <c r="G22" s="13" t="s">
        <v>10</v>
      </c>
    </row>
    <row r="23">
      <c r="A23" s="12" t="s">
        <v>40</v>
      </c>
      <c r="B23" s="13">
        <v>171.0</v>
      </c>
      <c r="C23" s="13">
        <v>52178.0</v>
      </c>
      <c r="D23" s="14">
        <v>43462.0</v>
      </c>
      <c r="E23" s="13" t="s">
        <v>41</v>
      </c>
      <c r="F23" s="13" t="s">
        <v>9</v>
      </c>
      <c r="G23" s="13" t="s">
        <v>10</v>
      </c>
    </row>
    <row r="24">
      <c r="A24" s="12" t="s">
        <v>42</v>
      </c>
      <c r="B24" s="13">
        <v>141.0</v>
      </c>
      <c r="C24" s="13">
        <v>10390.0</v>
      </c>
      <c r="D24" s="6">
        <v>42882.0</v>
      </c>
      <c r="E24" s="13" t="s">
        <v>41</v>
      </c>
      <c r="F24" s="13" t="s">
        <v>10</v>
      </c>
      <c r="G24" s="13" t="s">
        <v>10</v>
      </c>
    </row>
    <row r="25">
      <c r="A25" s="8" t="s">
        <v>43</v>
      </c>
      <c r="B25" s="5">
        <v>24.0</v>
      </c>
      <c r="C25" s="5">
        <v>13763.0</v>
      </c>
      <c r="D25" s="6">
        <v>43380.0</v>
      </c>
      <c r="E25" s="13" t="s">
        <v>41</v>
      </c>
      <c r="F25" s="5" t="s">
        <v>9</v>
      </c>
      <c r="G25" s="13" t="s">
        <v>10</v>
      </c>
    </row>
    <row r="26">
      <c r="A26" s="8" t="s">
        <v>44</v>
      </c>
      <c r="B26" s="5">
        <v>19.0</v>
      </c>
      <c r="C26" s="5">
        <v>8422.0</v>
      </c>
      <c r="D26" s="6">
        <v>43217.0</v>
      </c>
      <c r="E26" s="5" t="s">
        <v>41</v>
      </c>
      <c r="F26" s="13" t="s">
        <v>10</v>
      </c>
      <c r="G26" s="13" t="s">
        <v>10</v>
      </c>
    </row>
    <row r="27">
      <c r="A27" s="8" t="s">
        <v>45</v>
      </c>
      <c r="B27" s="5">
        <v>1.0</v>
      </c>
      <c r="C27" s="5">
        <v>84.0</v>
      </c>
      <c r="D27" s="10" t="s">
        <v>46</v>
      </c>
      <c r="E27" s="5" t="s">
        <v>41</v>
      </c>
      <c r="F27" s="5" t="s">
        <v>9</v>
      </c>
      <c r="G27" s="5" t="s">
        <v>9</v>
      </c>
    </row>
    <row r="28">
      <c r="A28" s="8" t="s">
        <v>47</v>
      </c>
      <c r="B28" s="5">
        <v>2.0</v>
      </c>
      <c r="C28" s="5">
        <v>42.0</v>
      </c>
      <c r="D28" s="15" t="s">
        <v>48</v>
      </c>
      <c r="E28" s="5" t="s">
        <v>41</v>
      </c>
      <c r="F28" s="5" t="s">
        <v>9</v>
      </c>
      <c r="G28" s="5" t="s">
        <v>9</v>
      </c>
    </row>
    <row r="29">
      <c r="A29" s="8" t="s">
        <v>49</v>
      </c>
      <c r="B29" s="5">
        <v>2.0</v>
      </c>
      <c r="C29" s="5">
        <v>721.0</v>
      </c>
      <c r="D29" s="6">
        <v>44683.0</v>
      </c>
      <c r="E29" s="5" t="s">
        <v>41</v>
      </c>
      <c r="F29" s="5" t="s">
        <v>9</v>
      </c>
      <c r="G29" s="5" t="s">
        <v>9</v>
      </c>
    </row>
    <row r="30">
      <c r="A30" s="8" t="s">
        <v>50</v>
      </c>
      <c r="B30" s="5">
        <v>1.0</v>
      </c>
      <c r="C30" s="5">
        <v>115.0</v>
      </c>
      <c r="D30" s="6">
        <v>44624.0</v>
      </c>
      <c r="E30" s="5" t="s">
        <v>41</v>
      </c>
      <c r="F30" s="5" t="s">
        <v>9</v>
      </c>
      <c r="G30" s="5" t="s">
        <v>9</v>
      </c>
    </row>
    <row r="31">
      <c r="A31" s="8" t="s">
        <v>51</v>
      </c>
      <c r="B31" s="5">
        <v>24.0</v>
      </c>
      <c r="C31" s="5">
        <v>65585.0</v>
      </c>
      <c r="D31" s="6">
        <v>43615.0</v>
      </c>
      <c r="E31" s="5" t="s">
        <v>41</v>
      </c>
      <c r="F31" s="5" t="s">
        <v>9</v>
      </c>
      <c r="G31" s="13" t="s">
        <v>10</v>
      </c>
    </row>
    <row r="32">
      <c r="A32" s="8" t="s">
        <v>52</v>
      </c>
      <c r="B32" s="5">
        <v>1.0</v>
      </c>
      <c r="C32" s="5">
        <v>92.0</v>
      </c>
      <c r="D32" s="6">
        <v>44704.0</v>
      </c>
      <c r="E32" s="5" t="s">
        <v>41</v>
      </c>
      <c r="F32" s="5" t="s">
        <v>9</v>
      </c>
      <c r="G32" s="5" t="s">
        <v>9</v>
      </c>
    </row>
    <row r="33">
      <c r="A33" s="12" t="s">
        <v>53</v>
      </c>
      <c r="B33" s="13">
        <v>1.0</v>
      </c>
      <c r="C33" s="13">
        <v>437.0</v>
      </c>
      <c r="D33" s="14">
        <v>44701.0</v>
      </c>
      <c r="E33" s="13" t="s">
        <v>41</v>
      </c>
      <c r="F33" s="5" t="s">
        <v>9</v>
      </c>
      <c r="G33" s="5" t="s">
        <v>9</v>
      </c>
    </row>
    <row r="34">
      <c r="A34" s="12" t="s">
        <v>54</v>
      </c>
      <c r="B34" s="13">
        <v>2.0</v>
      </c>
      <c r="C34" s="13">
        <v>327.0</v>
      </c>
      <c r="D34" s="14">
        <v>43835.0</v>
      </c>
      <c r="E34" s="13" t="s">
        <v>41</v>
      </c>
      <c r="F34" s="5" t="s">
        <v>9</v>
      </c>
      <c r="G34" s="5" t="s">
        <v>9</v>
      </c>
    </row>
    <row r="35">
      <c r="A35" s="12" t="s">
        <v>55</v>
      </c>
      <c r="B35" s="13">
        <v>1.0</v>
      </c>
      <c r="C35" s="13">
        <v>179.0</v>
      </c>
      <c r="D35" s="14">
        <v>44503.0</v>
      </c>
      <c r="E35" s="13" t="s">
        <v>41</v>
      </c>
      <c r="F35" s="5" t="s">
        <v>9</v>
      </c>
      <c r="G35" s="5" t="s">
        <v>9</v>
      </c>
    </row>
    <row r="36">
      <c r="A36" s="12" t="s">
        <v>56</v>
      </c>
      <c r="B36" s="13">
        <v>2.0</v>
      </c>
      <c r="C36" s="13">
        <v>151.0</v>
      </c>
      <c r="D36" s="14">
        <v>44472.0</v>
      </c>
      <c r="E36" s="13" t="s">
        <v>41</v>
      </c>
      <c r="F36" s="5" t="s">
        <v>9</v>
      </c>
      <c r="G36" s="5" t="s">
        <v>9</v>
      </c>
    </row>
    <row r="37">
      <c r="A37" s="8" t="s">
        <v>57</v>
      </c>
      <c r="B37" s="5">
        <v>4.0</v>
      </c>
      <c r="C37" s="5">
        <v>85.0</v>
      </c>
      <c r="D37" s="6">
        <v>44463.0</v>
      </c>
      <c r="E37" s="5" t="s">
        <v>41</v>
      </c>
      <c r="F37" s="5" t="s">
        <v>9</v>
      </c>
      <c r="G37" s="5" t="s">
        <v>9</v>
      </c>
    </row>
    <row r="38">
      <c r="A38" s="8" t="s">
        <v>58</v>
      </c>
      <c r="B38" s="5">
        <v>1.0</v>
      </c>
      <c r="C38" s="5">
        <v>222.0</v>
      </c>
      <c r="D38" s="6">
        <v>44412.0</v>
      </c>
      <c r="E38" s="5" t="s">
        <v>41</v>
      </c>
      <c r="F38" s="5" t="s">
        <v>9</v>
      </c>
      <c r="G38" s="5" t="s">
        <v>9</v>
      </c>
    </row>
    <row r="39">
      <c r="A39" s="8" t="s">
        <v>59</v>
      </c>
      <c r="B39" s="5">
        <v>4.0</v>
      </c>
      <c r="C39" s="5">
        <v>2514.0</v>
      </c>
      <c r="D39" s="5" t="s">
        <v>60</v>
      </c>
      <c r="E39" s="5" t="s">
        <v>41</v>
      </c>
      <c r="F39" s="5" t="s">
        <v>9</v>
      </c>
      <c r="G39" s="5" t="s">
        <v>9</v>
      </c>
    </row>
    <row r="40">
      <c r="A40" s="8" t="s">
        <v>61</v>
      </c>
      <c r="B40" s="5">
        <v>2.0</v>
      </c>
      <c r="C40" s="5">
        <v>690.0</v>
      </c>
      <c r="D40" s="6">
        <v>44301.0</v>
      </c>
      <c r="E40" s="5" t="s">
        <v>41</v>
      </c>
      <c r="F40" s="5" t="s">
        <v>9</v>
      </c>
      <c r="G40" s="5" t="s">
        <v>9</v>
      </c>
    </row>
    <row r="41">
      <c r="A41" s="8" t="s">
        <v>62</v>
      </c>
      <c r="B41" s="5">
        <v>1.0</v>
      </c>
      <c r="C41" s="5">
        <v>315.0</v>
      </c>
      <c r="D41" s="6">
        <v>44205.0</v>
      </c>
      <c r="E41" s="5" t="s">
        <v>41</v>
      </c>
      <c r="F41" s="5" t="s">
        <v>9</v>
      </c>
      <c r="G41" s="5" t="s">
        <v>9</v>
      </c>
    </row>
    <row r="42">
      <c r="A42" s="8" t="s">
        <v>63</v>
      </c>
      <c r="B42" s="5">
        <v>2.0</v>
      </c>
      <c r="C42" s="5">
        <v>204.0</v>
      </c>
      <c r="D42" s="6">
        <v>44203.0</v>
      </c>
      <c r="E42" s="5" t="s">
        <v>41</v>
      </c>
      <c r="F42" s="5" t="s">
        <v>9</v>
      </c>
      <c r="G42" s="5" t="s">
        <v>9</v>
      </c>
    </row>
    <row r="43">
      <c r="A43" s="8" t="s">
        <v>64</v>
      </c>
      <c r="B43" s="5">
        <v>1.0</v>
      </c>
      <c r="C43" s="5">
        <v>778.0</v>
      </c>
      <c r="D43" s="6">
        <v>44018.0</v>
      </c>
      <c r="E43" s="5" t="s">
        <v>41</v>
      </c>
      <c r="F43" s="5" t="s">
        <v>9</v>
      </c>
      <c r="G43" s="5" t="s">
        <v>9</v>
      </c>
    </row>
    <row r="44">
      <c r="A44" s="8" t="s">
        <v>65</v>
      </c>
      <c r="B44" s="5">
        <v>10.0</v>
      </c>
      <c r="C44" s="5">
        <v>1227.0</v>
      </c>
      <c r="D44" s="6">
        <v>43993.0</v>
      </c>
      <c r="E44" s="5" t="s">
        <v>41</v>
      </c>
      <c r="F44" s="5" t="s">
        <v>9</v>
      </c>
      <c r="G44" s="5" t="s">
        <v>9</v>
      </c>
    </row>
    <row r="45">
      <c r="A45" s="8" t="s">
        <v>66</v>
      </c>
      <c r="B45" s="5">
        <v>1.0</v>
      </c>
      <c r="C45" s="5">
        <v>401.0</v>
      </c>
      <c r="D45" s="6">
        <v>42988.0</v>
      </c>
      <c r="E45" s="5" t="s">
        <v>67</v>
      </c>
      <c r="F45" s="5" t="s">
        <v>9</v>
      </c>
      <c r="G45" s="5" t="s">
        <v>10</v>
      </c>
    </row>
    <row r="46">
      <c r="A46" s="8" t="s">
        <v>68</v>
      </c>
      <c r="B46" s="5">
        <v>2.0</v>
      </c>
      <c r="C46" s="5">
        <v>62.0</v>
      </c>
      <c r="D46" s="6">
        <v>43529.0</v>
      </c>
      <c r="E46" s="5" t="s">
        <v>41</v>
      </c>
      <c r="F46" s="5" t="s">
        <v>9</v>
      </c>
      <c r="G46" s="5" t="s">
        <v>10</v>
      </c>
    </row>
    <row r="47">
      <c r="A47" s="8" t="s">
        <v>69</v>
      </c>
      <c r="B47" s="5">
        <v>1.0</v>
      </c>
      <c r="C47" s="5">
        <v>109.0</v>
      </c>
      <c r="D47" s="6">
        <v>43486.0</v>
      </c>
      <c r="E47" s="11" t="s">
        <v>41</v>
      </c>
      <c r="F47" s="5" t="s">
        <v>9</v>
      </c>
      <c r="G47" s="5" t="s">
        <v>10</v>
      </c>
    </row>
    <row r="48">
      <c r="A48" s="8" t="s">
        <v>70</v>
      </c>
      <c r="B48" s="5">
        <v>1.0</v>
      </c>
      <c r="C48" s="5">
        <v>445.0</v>
      </c>
      <c r="D48" s="6">
        <v>43335.0</v>
      </c>
      <c r="E48" s="5" t="s">
        <v>41</v>
      </c>
      <c r="F48" s="5" t="s">
        <v>9</v>
      </c>
      <c r="G48" s="5" t="s">
        <v>10</v>
      </c>
    </row>
    <row r="49">
      <c r="A49" s="8" t="s">
        <v>71</v>
      </c>
      <c r="B49" s="5">
        <v>1.0</v>
      </c>
      <c r="C49" s="5">
        <v>1258.0</v>
      </c>
      <c r="D49" s="6">
        <v>43313.0</v>
      </c>
      <c r="E49" s="5" t="s">
        <v>41</v>
      </c>
      <c r="F49" s="5" t="s">
        <v>9</v>
      </c>
      <c r="G49" s="5" t="s">
        <v>10</v>
      </c>
    </row>
    <row r="50">
      <c r="A50" s="8" t="s">
        <v>72</v>
      </c>
      <c r="B50" s="5">
        <v>1.0</v>
      </c>
      <c r="C50" s="5">
        <v>32.0</v>
      </c>
      <c r="D50" s="6">
        <v>43242.0</v>
      </c>
      <c r="E50" s="5" t="s">
        <v>41</v>
      </c>
      <c r="F50" s="5" t="s">
        <v>9</v>
      </c>
      <c r="G50" s="5" t="s">
        <v>10</v>
      </c>
    </row>
    <row r="51">
      <c r="A51" s="8" t="s">
        <v>73</v>
      </c>
      <c r="B51" s="5">
        <v>1.0</v>
      </c>
      <c r="C51" s="5">
        <v>2428.0</v>
      </c>
      <c r="D51" s="6">
        <v>43117.0</v>
      </c>
      <c r="E51" s="5" t="s">
        <v>74</v>
      </c>
      <c r="F51" s="5" t="s">
        <v>10</v>
      </c>
      <c r="G51" s="5" t="s">
        <v>10</v>
      </c>
    </row>
    <row r="52">
      <c r="A52" s="8" t="s">
        <v>75</v>
      </c>
      <c r="B52" s="5">
        <v>3.0</v>
      </c>
      <c r="C52" s="5">
        <v>1663.0</v>
      </c>
      <c r="D52" s="6">
        <v>43936.0</v>
      </c>
      <c r="E52" s="11" t="s">
        <v>24</v>
      </c>
      <c r="F52" s="5" t="s">
        <v>9</v>
      </c>
      <c r="G52" s="5" t="s">
        <v>10</v>
      </c>
    </row>
    <row r="53">
      <c r="A53" s="8" t="s">
        <v>76</v>
      </c>
      <c r="B53" s="5">
        <v>1.0</v>
      </c>
      <c r="C53" s="5">
        <v>805.0</v>
      </c>
      <c r="D53" s="6">
        <v>43865.0</v>
      </c>
      <c r="E53" s="11" t="s">
        <v>24</v>
      </c>
      <c r="F53" s="5" t="s">
        <v>9</v>
      </c>
      <c r="G53" s="5" t="s">
        <v>10</v>
      </c>
    </row>
    <row r="54">
      <c r="A54" s="8" t="s">
        <v>77</v>
      </c>
      <c r="B54" s="5">
        <v>6.0</v>
      </c>
      <c r="C54" s="5">
        <v>799.0</v>
      </c>
      <c r="D54" s="6">
        <v>43813.0</v>
      </c>
      <c r="E54" s="5" t="s">
        <v>78</v>
      </c>
      <c r="F54" s="5" t="s">
        <v>9</v>
      </c>
      <c r="G54" s="5" t="s">
        <v>9</v>
      </c>
    </row>
    <row r="55">
      <c r="A55" s="8" t="s">
        <v>79</v>
      </c>
      <c r="B55" s="5">
        <v>3.0</v>
      </c>
      <c r="C55" s="5">
        <v>551.0</v>
      </c>
      <c r="D55" s="6">
        <v>43865.0</v>
      </c>
      <c r="E55" s="5" t="s">
        <v>78</v>
      </c>
      <c r="F55" s="5" t="s">
        <v>9</v>
      </c>
      <c r="G55" s="5" t="s">
        <v>10</v>
      </c>
    </row>
    <row r="56">
      <c r="A56" s="8" t="s">
        <v>80</v>
      </c>
      <c r="B56" s="5">
        <v>24.0</v>
      </c>
      <c r="C56" s="5">
        <v>5022.0</v>
      </c>
      <c r="D56" s="6">
        <v>43000.0</v>
      </c>
      <c r="E56" s="5" t="s">
        <v>8</v>
      </c>
      <c r="F56" s="5" t="s">
        <v>10</v>
      </c>
      <c r="G56" s="5" t="s">
        <v>10</v>
      </c>
    </row>
    <row r="57">
      <c r="A57" s="8" t="s">
        <v>81</v>
      </c>
      <c r="B57" s="5">
        <v>2.0</v>
      </c>
      <c r="C57" s="5">
        <v>1078.0</v>
      </c>
      <c r="D57" s="6">
        <v>44246.0</v>
      </c>
      <c r="E57" s="5" t="s">
        <v>8</v>
      </c>
      <c r="F57" s="5" t="s">
        <v>9</v>
      </c>
      <c r="G57" s="5" t="s">
        <v>9</v>
      </c>
    </row>
    <row r="58">
      <c r="A58" s="8" t="s">
        <v>82</v>
      </c>
      <c r="B58" s="5">
        <v>1.0</v>
      </c>
      <c r="C58" s="5">
        <v>511.0</v>
      </c>
      <c r="D58" s="6">
        <v>44020.0</v>
      </c>
      <c r="E58" s="5" t="s">
        <v>8</v>
      </c>
      <c r="F58" s="5" t="s">
        <v>9</v>
      </c>
      <c r="G58" s="5" t="s">
        <v>9</v>
      </c>
    </row>
    <row r="59">
      <c r="A59" s="8" t="s">
        <v>83</v>
      </c>
      <c r="B59" s="5">
        <v>1.0</v>
      </c>
      <c r="C59" s="5">
        <v>259.0</v>
      </c>
      <c r="D59" s="6">
        <v>44170.0</v>
      </c>
      <c r="E59" s="5" t="s">
        <v>8</v>
      </c>
      <c r="F59" s="5" t="s">
        <v>9</v>
      </c>
      <c r="G59" s="5" t="s">
        <v>9</v>
      </c>
    </row>
    <row r="60">
      <c r="A60" s="8" t="s">
        <v>84</v>
      </c>
      <c r="B60" s="5">
        <v>0.0</v>
      </c>
      <c r="C60" s="5">
        <v>292.0</v>
      </c>
      <c r="D60" s="6">
        <v>43984.0</v>
      </c>
      <c r="E60" s="5" t="s">
        <v>8</v>
      </c>
      <c r="F60" s="5" t="s">
        <v>9</v>
      </c>
      <c r="G60" s="5" t="s">
        <v>9</v>
      </c>
    </row>
    <row r="61">
      <c r="A61" s="8" t="s">
        <v>85</v>
      </c>
      <c r="B61" s="5">
        <v>2.0</v>
      </c>
      <c r="C61" s="5">
        <v>2127.0</v>
      </c>
      <c r="D61" s="6">
        <v>43606.0</v>
      </c>
      <c r="E61" s="5" t="s">
        <v>8</v>
      </c>
      <c r="F61" s="5" t="s">
        <v>9</v>
      </c>
      <c r="G61" s="5" t="s">
        <v>10</v>
      </c>
    </row>
    <row r="62">
      <c r="A62" s="8" t="s">
        <v>86</v>
      </c>
      <c r="B62" s="5">
        <v>0.0</v>
      </c>
      <c r="C62" s="5">
        <v>199.0</v>
      </c>
      <c r="D62" s="6">
        <v>43383.0</v>
      </c>
      <c r="E62" s="5" t="s">
        <v>8</v>
      </c>
      <c r="F62" s="5" t="s">
        <v>9</v>
      </c>
      <c r="G62" s="5" t="s">
        <v>10</v>
      </c>
    </row>
    <row r="63">
      <c r="A63" s="8" t="s">
        <v>87</v>
      </c>
      <c r="B63" s="5">
        <v>1.0</v>
      </c>
      <c r="C63" s="5">
        <v>74.0</v>
      </c>
      <c r="D63" s="6">
        <v>43784.0</v>
      </c>
      <c r="E63" s="5" t="s">
        <v>8</v>
      </c>
      <c r="F63" s="5" t="s">
        <v>9</v>
      </c>
      <c r="G63" s="5" t="s">
        <v>10</v>
      </c>
    </row>
    <row r="64">
      <c r="A64" s="8" t="s">
        <v>88</v>
      </c>
      <c r="B64" s="5">
        <v>0.0</v>
      </c>
      <c r="C64" s="5">
        <v>299.0</v>
      </c>
      <c r="D64" s="6">
        <v>44267.0</v>
      </c>
      <c r="E64" s="5" t="s">
        <v>8</v>
      </c>
      <c r="F64" s="5" t="s">
        <v>9</v>
      </c>
      <c r="G64" s="5" t="s">
        <v>9</v>
      </c>
    </row>
    <row r="65">
      <c r="A65" s="8" t="s">
        <v>89</v>
      </c>
      <c r="B65" s="5">
        <v>0.0</v>
      </c>
      <c r="C65" s="5">
        <v>689.0</v>
      </c>
      <c r="D65" s="6">
        <v>43282.0</v>
      </c>
      <c r="E65" s="5" t="s">
        <v>8</v>
      </c>
      <c r="F65" s="5" t="s">
        <v>9</v>
      </c>
      <c r="G65" s="5" t="s">
        <v>10</v>
      </c>
    </row>
    <row r="66">
      <c r="A66" s="8" t="s">
        <v>90</v>
      </c>
      <c r="B66" s="5">
        <v>0.0</v>
      </c>
      <c r="C66" s="5">
        <v>509.0</v>
      </c>
      <c r="D66" s="6">
        <v>43759.0</v>
      </c>
      <c r="E66" s="5" t="s">
        <v>8</v>
      </c>
      <c r="F66" s="5" t="s">
        <v>9</v>
      </c>
      <c r="G66" s="5" t="s">
        <v>10</v>
      </c>
    </row>
    <row r="67">
      <c r="A67" s="8" t="s">
        <v>91</v>
      </c>
      <c r="B67" s="5">
        <v>0.0</v>
      </c>
      <c r="C67" s="5">
        <v>186.0</v>
      </c>
      <c r="D67" s="6">
        <v>44510.0</v>
      </c>
      <c r="E67" s="5" t="s">
        <v>8</v>
      </c>
      <c r="F67" s="5" t="s">
        <v>9</v>
      </c>
      <c r="G67" s="5" t="s">
        <v>9</v>
      </c>
    </row>
    <row r="68">
      <c r="A68" s="8" t="s">
        <v>92</v>
      </c>
      <c r="B68" s="5">
        <v>15.0</v>
      </c>
      <c r="C68" s="5">
        <v>2058.0</v>
      </c>
      <c r="D68" s="6">
        <v>44086.0</v>
      </c>
      <c r="E68" s="5" t="s">
        <v>8</v>
      </c>
      <c r="F68" s="5" t="s">
        <v>9</v>
      </c>
      <c r="G68" s="5" t="s">
        <v>9</v>
      </c>
    </row>
    <row r="69">
      <c r="A69" s="8" t="s">
        <v>93</v>
      </c>
      <c r="B69" s="5">
        <v>0.0</v>
      </c>
      <c r="C69" s="5">
        <v>432.0</v>
      </c>
      <c r="D69" s="6">
        <v>44081.0</v>
      </c>
      <c r="E69" s="5" t="s">
        <v>8</v>
      </c>
      <c r="F69" s="5" t="s">
        <v>9</v>
      </c>
      <c r="G69" s="5" t="s">
        <v>9</v>
      </c>
    </row>
    <row r="70">
      <c r="A70" s="8" t="s">
        <v>94</v>
      </c>
      <c r="B70" s="5">
        <v>6.0</v>
      </c>
      <c r="C70" s="5">
        <v>3284.0</v>
      </c>
      <c r="D70" s="6">
        <v>43275.0</v>
      </c>
      <c r="E70" s="5" t="s">
        <v>8</v>
      </c>
      <c r="F70" s="5" t="s">
        <v>9</v>
      </c>
      <c r="G70" s="5" t="s">
        <v>10</v>
      </c>
    </row>
    <row r="71">
      <c r="A71" s="8" t="s">
        <v>95</v>
      </c>
      <c r="B71" s="5">
        <v>2.0</v>
      </c>
      <c r="C71" s="5">
        <v>43.0</v>
      </c>
      <c r="D71" s="6">
        <v>44815.0</v>
      </c>
      <c r="E71" s="5" t="s">
        <v>78</v>
      </c>
      <c r="F71" s="5" t="s">
        <v>9</v>
      </c>
      <c r="G71" s="5" t="s">
        <v>9</v>
      </c>
    </row>
    <row r="72">
      <c r="A72" s="8" t="s">
        <v>96</v>
      </c>
      <c r="B72" s="5">
        <v>5.0</v>
      </c>
      <c r="C72" s="5">
        <v>551.0</v>
      </c>
      <c r="D72" s="6">
        <v>43271.0</v>
      </c>
      <c r="E72" s="5" t="s">
        <v>78</v>
      </c>
      <c r="F72" s="5" t="s">
        <v>9</v>
      </c>
      <c r="G72" s="5" t="s">
        <v>10</v>
      </c>
    </row>
    <row r="73">
      <c r="A73" s="8" t="s">
        <v>97</v>
      </c>
      <c r="B73" s="5">
        <v>3.0</v>
      </c>
      <c r="C73" s="5">
        <v>2335.0</v>
      </c>
      <c r="D73" s="6">
        <v>43245.0</v>
      </c>
      <c r="E73" s="5" t="s">
        <v>78</v>
      </c>
      <c r="F73" s="5" t="s">
        <v>9</v>
      </c>
      <c r="G73" s="5" t="s">
        <v>10</v>
      </c>
    </row>
    <row r="74">
      <c r="A74" s="8" t="s">
        <v>98</v>
      </c>
      <c r="B74" s="5">
        <v>4.0</v>
      </c>
      <c r="C74" s="5">
        <v>1054.0</v>
      </c>
      <c r="D74" s="6">
        <v>44597.0</v>
      </c>
      <c r="E74" s="5" t="s">
        <v>39</v>
      </c>
      <c r="F74" s="5" t="s">
        <v>9</v>
      </c>
      <c r="G74" s="5" t="s">
        <v>9</v>
      </c>
    </row>
    <row r="75">
      <c r="A75" s="8" t="s">
        <v>99</v>
      </c>
      <c r="B75" s="5">
        <v>0.0</v>
      </c>
      <c r="C75" s="5">
        <v>262.0</v>
      </c>
      <c r="D75" s="6">
        <v>43587.0</v>
      </c>
      <c r="E75" s="5" t="s">
        <v>100</v>
      </c>
      <c r="F75" s="5" t="s">
        <v>9</v>
      </c>
      <c r="G75" s="5" t="s">
        <v>10</v>
      </c>
    </row>
    <row r="76">
      <c r="A76" s="8" t="s">
        <v>101</v>
      </c>
      <c r="B76" s="5">
        <v>1.0</v>
      </c>
      <c r="C76" s="5">
        <v>264.0</v>
      </c>
      <c r="D76" s="6">
        <v>43585.0</v>
      </c>
      <c r="E76" s="5" t="s">
        <v>100</v>
      </c>
      <c r="F76" s="5" t="s">
        <v>9</v>
      </c>
      <c r="G76" s="5" t="s">
        <v>10</v>
      </c>
    </row>
    <row r="77">
      <c r="A77" s="8" t="s">
        <v>102</v>
      </c>
      <c r="B77" s="5">
        <v>14.0</v>
      </c>
      <c r="C77" s="5">
        <v>4095.0</v>
      </c>
      <c r="D77" s="6">
        <v>43346.0</v>
      </c>
      <c r="E77" s="5" t="s">
        <v>39</v>
      </c>
      <c r="F77" s="5" t="s">
        <v>9</v>
      </c>
      <c r="G77" s="5" t="s">
        <v>10</v>
      </c>
    </row>
    <row r="78">
      <c r="A78" s="7" t="s">
        <v>103</v>
      </c>
      <c r="B78" s="5">
        <v>2.0</v>
      </c>
      <c r="C78" s="5">
        <v>1285.0</v>
      </c>
      <c r="D78" s="6">
        <v>43670.0</v>
      </c>
      <c r="E78" s="5" t="s">
        <v>104</v>
      </c>
      <c r="F78" s="5" t="s">
        <v>9</v>
      </c>
      <c r="G78" s="5" t="s">
        <v>10</v>
      </c>
    </row>
    <row r="79">
      <c r="A79" s="8" t="s">
        <v>105</v>
      </c>
      <c r="B79" s="5">
        <v>2.0</v>
      </c>
      <c r="C79" s="5">
        <v>221.0</v>
      </c>
      <c r="D79" s="6">
        <v>42943.0</v>
      </c>
      <c r="E79" s="5" t="s">
        <v>27</v>
      </c>
      <c r="F79" s="5" t="s">
        <v>10</v>
      </c>
      <c r="G79" s="5" t="s">
        <v>10</v>
      </c>
    </row>
    <row r="80">
      <c r="A80" s="8" t="s">
        <v>106</v>
      </c>
      <c r="B80" s="5">
        <v>1.0</v>
      </c>
      <c r="C80" s="5">
        <v>71.0</v>
      </c>
      <c r="D80" s="6">
        <v>44787.0</v>
      </c>
      <c r="E80" s="5" t="s">
        <v>27</v>
      </c>
      <c r="F80" s="5" t="s">
        <v>9</v>
      </c>
      <c r="G80" s="5" t="s">
        <v>9</v>
      </c>
    </row>
    <row r="81">
      <c r="A81" s="16" t="s">
        <v>107</v>
      </c>
      <c r="B81" s="5">
        <v>4.0</v>
      </c>
      <c r="C81" s="5">
        <v>565.0</v>
      </c>
      <c r="D81" s="6">
        <v>44036.0</v>
      </c>
      <c r="E81" s="5" t="s">
        <v>108</v>
      </c>
      <c r="F81" s="5" t="s">
        <v>9</v>
      </c>
      <c r="G81" s="5" t="s">
        <v>9</v>
      </c>
    </row>
    <row r="82">
      <c r="A82" s="16" t="s">
        <v>109</v>
      </c>
      <c r="B82" s="5">
        <v>1.0</v>
      </c>
      <c r="C82" s="5">
        <v>672.0</v>
      </c>
      <c r="D82" s="6">
        <v>43740.0</v>
      </c>
      <c r="E82" s="5" t="s">
        <v>108</v>
      </c>
      <c r="F82" s="5" t="s">
        <v>9</v>
      </c>
      <c r="G82" s="5" t="s">
        <v>10</v>
      </c>
    </row>
    <row r="83">
      <c r="A83" s="17" t="s">
        <v>110</v>
      </c>
      <c r="B83" s="5">
        <v>1.0</v>
      </c>
      <c r="C83" s="5">
        <v>85.0</v>
      </c>
      <c r="D83" s="6">
        <v>44149.0</v>
      </c>
      <c r="E83" s="5" t="s">
        <v>33</v>
      </c>
      <c r="F83" s="5" t="s">
        <v>9</v>
      </c>
      <c r="G83" s="5" t="s">
        <v>9</v>
      </c>
    </row>
    <row r="84">
      <c r="A84" s="17" t="s">
        <v>111</v>
      </c>
      <c r="B84" s="5">
        <v>3.0</v>
      </c>
      <c r="C84" s="18" t="s">
        <v>112</v>
      </c>
      <c r="D84" s="6">
        <v>43986.0</v>
      </c>
      <c r="E84" s="5" t="s">
        <v>33</v>
      </c>
      <c r="F84" s="5" t="s">
        <v>9</v>
      </c>
      <c r="G84" s="5" t="s">
        <v>9</v>
      </c>
    </row>
    <row r="85">
      <c r="A85" s="17" t="s">
        <v>113</v>
      </c>
      <c r="B85" s="5">
        <v>1.0</v>
      </c>
      <c r="C85" s="5">
        <v>953.0</v>
      </c>
      <c r="D85" s="6">
        <v>43505.0</v>
      </c>
      <c r="E85" s="5" t="s">
        <v>33</v>
      </c>
      <c r="F85" s="5" t="s">
        <v>9</v>
      </c>
      <c r="G85" s="5" t="s">
        <v>10</v>
      </c>
    </row>
    <row r="86">
      <c r="A86" s="17" t="s">
        <v>114</v>
      </c>
      <c r="B86" s="5">
        <v>3.0</v>
      </c>
      <c r="C86" s="5">
        <v>45.0</v>
      </c>
      <c r="D86" s="6">
        <v>43693.0</v>
      </c>
      <c r="E86" s="5" t="s">
        <v>33</v>
      </c>
      <c r="F86" s="5" t="s">
        <v>9</v>
      </c>
      <c r="G86" s="5" t="s">
        <v>10</v>
      </c>
    </row>
    <row r="87">
      <c r="A87" s="17" t="s">
        <v>115</v>
      </c>
      <c r="B87" s="5">
        <v>1.0</v>
      </c>
      <c r="C87" s="5">
        <v>306.0</v>
      </c>
      <c r="D87" s="6">
        <v>43744.0</v>
      </c>
      <c r="E87" s="5" t="s">
        <v>33</v>
      </c>
      <c r="F87" s="5" t="s">
        <v>9</v>
      </c>
      <c r="G87" s="5" t="s">
        <v>10</v>
      </c>
    </row>
    <row r="88">
      <c r="A88" s="17" t="s">
        <v>116</v>
      </c>
      <c r="B88" s="5">
        <v>4.0</v>
      </c>
      <c r="C88" s="5">
        <v>757.0</v>
      </c>
      <c r="D88" s="6">
        <v>44557.0</v>
      </c>
      <c r="E88" s="5" t="s">
        <v>33</v>
      </c>
      <c r="F88" s="5" t="s">
        <v>9</v>
      </c>
      <c r="G88" s="5" t="s">
        <v>9</v>
      </c>
    </row>
    <row r="89">
      <c r="A89" s="16" t="s">
        <v>117</v>
      </c>
      <c r="B89" s="5">
        <v>1.0</v>
      </c>
      <c r="C89" s="5">
        <v>113.0</v>
      </c>
      <c r="D89" s="6">
        <v>44579.0</v>
      </c>
      <c r="E89" s="5" t="s">
        <v>33</v>
      </c>
      <c r="F89" s="5" t="s">
        <v>9</v>
      </c>
      <c r="G89" s="5" t="s">
        <v>9</v>
      </c>
    </row>
    <row r="90">
      <c r="A90" s="17" t="s">
        <v>118</v>
      </c>
      <c r="B90" s="5">
        <v>0.0</v>
      </c>
      <c r="C90" s="5">
        <v>2277.0</v>
      </c>
      <c r="D90" s="6">
        <v>44372.0</v>
      </c>
      <c r="E90" s="5" t="s">
        <v>33</v>
      </c>
      <c r="F90" s="5" t="s">
        <v>9</v>
      </c>
      <c r="G90" s="5" t="s">
        <v>9</v>
      </c>
    </row>
    <row r="91">
      <c r="A91" s="17" t="s">
        <v>119</v>
      </c>
      <c r="B91" s="5">
        <v>0.0</v>
      </c>
      <c r="C91" s="5">
        <v>47.0</v>
      </c>
      <c r="D91" s="6">
        <v>44012.0</v>
      </c>
      <c r="E91" s="5" t="s">
        <v>33</v>
      </c>
      <c r="F91" s="5" t="s">
        <v>9</v>
      </c>
      <c r="G91" s="5" t="s">
        <v>9</v>
      </c>
    </row>
    <row r="92">
      <c r="A92" s="17" t="s">
        <v>120</v>
      </c>
      <c r="B92" s="5">
        <v>0.0</v>
      </c>
      <c r="C92" s="5">
        <v>222.0</v>
      </c>
      <c r="D92" s="6">
        <v>43634.0</v>
      </c>
      <c r="E92" s="5" t="s">
        <v>33</v>
      </c>
      <c r="F92" s="5" t="s">
        <v>9</v>
      </c>
      <c r="G92" s="5" t="s">
        <v>10</v>
      </c>
    </row>
    <row r="93">
      <c r="A93" s="17" t="s">
        <v>121</v>
      </c>
      <c r="B93" s="5">
        <v>0.0</v>
      </c>
      <c r="C93" s="5">
        <v>1376.0</v>
      </c>
      <c r="D93" s="6">
        <v>43814.0</v>
      </c>
      <c r="E93" s="5" t="s">
        <v>33</v>
      </c>
      <c r="F93" s="5" t="s">
        <v>9</v>
      </c>
      <c r="G93" s="5" t="s">
        <v>10</v>
      </c>
    </row>
    <row r="94">
      <c r="A94" s="17" t="s">
        <v>122</v>
      </c>
      <c r="B94" s="5">
        <v>0.0</v>
      </c>
      <c r="C94" s="5">
        <v>130.0</v>
      </c>
      <c r="D94" s="6">
        <v>43330.0</v>
      </c>
      <c r="E94" s="5" t="s">
        <v>33</v>
      </c>
      <c r="F94" s="5" t="s">
        <v>9</v>
      </c>
      <c r="G94" s="5" t="s">
        <v>10</v>
      </c>
    </row>
    <row r="95">
      <c r="A95" s="17" t="s">
        <v>123</v>
      </c>
      <c r="B95" s="5">
        <v>0.0</v>
      </c>
      <c r="C95" s="5">
        <v>51.0</v>
      </c>
      <c r="D95" s="6">
        <v>43164.0</v>
      </c>
      <c r="E95" s="5" t="s">
        <v>33</v>
      </c>
      <c r="F95" s="5" t="s">
        <v>10</v>
      </c>
      <c r="G95" s="5" t="s">
        <v>10</v>
      </c>
    </row>
    <row r="96">
      <c r="A96" s="17" t="s">
        <v>124</v>
      </c>
      <c r="B96" s="5">
        <v>0.0</v>
      </c>
      <c r="C96" s="5">
        <v>240.0</v>
      </c>
      <c r="D96" s="6">
        <v>42968.0</v>
      </c>
      <c r="E96" s="5" t="s">
        <v>33</v>
      </c>
      <c r="F96" s="5" t="s">
        <v>10</v>
      </c>
      <c r="G96" s="5" t="s">
        <v>10</v>
      </c>
    </row>
    <row r="97">
      <c r="A97" s="17" t="s">
        <v>125</v>
      </c>
      <c r="B97" s="5">
        <v>0.0</v>
      </c>
      <c r="C97" s="5">
        <v>142.0</v>
      </c>
      <c r="D97" s="6">
        <v>44209.0</v>
      </c>
      <c r="E97" s="5" t="s">
        <v>126</v>
      </c>
      <c r="F97" s="5" t="s">
        <v>9</v>
      </c>
      <c r="G97" s="5" t="s">
        <v>9</v>
      </c>
    </row>
    <row r="98">
      <c r="A98" s="17" t="s">
        <v>127</v>
      </c>
      <c r="B98" s="5">
        <v>43.0</v>
      </c>
      <c r="C98" s="5">
        <v>36042.0</v>
      </c>
      <c r="D98" s="6">
        <v>44261.0</v>
      </c>
      <c r="E98" s="5" t="s">
        <v>27</v>
      </c>
      <c r="F98" s="5" t="s">
        <v>9</v>
      </c>
      <c r="G98" s="5" t="s">
        <v>9</v>
      </c>
    </row>
    <row r="99">
      <c r="A99" s="17" t="s">
        <v>128</v>
      </c>
      <c r="B99" s="5">
        <v>0.0</v>
      </c>
      <c r="C99" s="5">
        <v>540.0</v>
      </c>
      <c r="D99" s="6">
        <v>42806.0</v>
      </c>
      <c r="E99" s="5" t="s">
        <v>27</v>
      </c>
      <c r="F99" s="5" t="s">
        <v>10</v>
      </c>
      <c r="G99" s="5" t="s">
        <v>10</v>
      </c>
    </row>
    <row r="100">
      <c r="A100" s="17" t="s">
        <v>129</v>
      </c>
      <c r="B100" s="5">
        <v>0.0</v>
      </c>
      <c r="C100" s="5">
        <v>1296.0</v>
      </c>
      <c r="D100" s="6">
        <v>42848.0</v>
      </c>
      <c r="E100" s="5" t="s">
        <v>27</v>
      </c>
      <c r="F100" s="5" t="s">
        <v>130</v>
      </c>
      <c r="G100" s="5" t="s">
        <v>10</v>
      </c>
    </row>
    <row r="101">
      <c r="A101" s="19"/>
      <c r="B101" s="19"/>
      <c r="C101" s="19"/>
      <c r="D101" s="19"/>
      <c r="E101" s="19"/>
      <c r="F101" s="19"/>
      <c r="G101" s="1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location="65405440" ref="A72"/>
    <hyperlink r:id="rId72" location="71716524" ref="A73"/>
    <hyperlink r:id="rId73" ref="A74"/>
    <hyperlink r:id="rId74" ref="A75"/>
    <hyperlink r:id="rId75" location="55857241" ref="A76"/>
    <hyperlink r:id="rId76" ref="A77"/>
    <hyperlink r:id="rId77" location="56606152" ref="A78"/>
    <hyperlink r:id="rId78" location="44614755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location="65372827" ref="A97"/>
    <hyperlink r:id="rId97" ref="A98"/>
    <hyperlink r:id="rId98" ref="A99"/>
    <hyperlink r:id="rId99" ref="A100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9.25"/>
    <col customWidth="1" min="2" max="2" width="8.63"/>
    <col customWidth="1" min="3" max="3" width="9.5"/>
    <col customWidth="1" min="4" max="4" width="12.5"/>
    <col customWidth="1" min="5" max="5" width="13.63"/>
    <col customWidth="1" min="8" max="8" width="79.0"/>
  </cols>
  <sheetData>
    <row r="1">
      <c r="A1" s="20" t="s">
        <v>0</v>
      </c>
      <c r="B1" s="21" t="s">
        <v>1</v>
      </c>
      <c r="C1" s="22" t="s">
        <v>2</v>
      </c>
      <c r="D1" s="22" t="s">
        <v>3</v>
      </c>
      <c r="E1" s="20" t="s">
        <v>4</v>
      </c>
      <c r="F1" s="21" t="s">
        <v>5</v>
      </c>
      <c r="G1" s="21" t="s">
        <v>6</v>
      </c>
      <c r="H1" s="21" t="s">
        <v>131</v>
      </c>
    </row>
    <row r="2">
      <c r="A2" s="23" t="s">
        <v>132</v>
      </c>
      <c r="B2" s="24">
        <v>7.0</v>
      </c>
      <c r="C2" s="24">
        <v>1426.0</v>
      </c>
      <c r="D2" s="25">
        <v>43608.0</v>
      </c>
      <c r="E2" s="24" t="s">
        <v>8</v>
      </c>
      <c r="F2" s="24" t="s">
        <v>9</v>
      </c>
      <c r="G2" s="24" t="s">
        <v>10</v>
      </c>
      <c r="H2" s="26" t="str">
        <f>IFERROR(__xludf.DUMMYFUNCTION("ArrayFormula(join("". "",replace(transpose(TRIM(SPLIT( SUBSTITUTE(REGEXREPLACE(A2,""https://stackoverflow.com/questions/[A-Z0-9]{8}/"",""""),""-"","" "") , ""."" ))),1,1, upper(left(transpose(TRIM(SPLIT( SUBSTITUTE(REGEXREPLACE(A2,""https://stackoverflow."&amp;"com/questions/[A-Z0-9]{8}/"",""""),""-"","" "") , ""."" ))),1))))&amp;"" "")"),"How to add gdpr consent dialog in app and gdpr related confusions ")</f>
        <v>How to add gdpr consent dialog in app and gdpr related confusions </v>
      </c>
    </row>
    <row r="3">
      <c r="A3" s="27" t="s">
        <v>11</v>
      </c>
      <c r="B3" s="24">
        <v>5.0</v>
      </c>
      <c r="C3" s="24">
        <v>513.0</v>
      </c>
      <c r="D3" s="25">
        <v>43238.0</v>
      </c>
      <c r="E3" s="24" t="s">
        <v>8</v>
      </c>
      <c r="F3" s="24" t="s">
        <v>10</v>
      </c>
      <c r="G3" s="24" t="s">
        <v>10</v>
      </c>
      <c r="H3" s="26" t="str">
        <f>IFERROR(__xludf.DUMMYFUNCTION("ArrayFormula(join("". "",replace(transpose(TRIM(SPLIT( SUBSTITUTE(REGEXREPLACE(A3,""https://stackoverflow.com/questions/[A-Z0-9]{8}/"",""""),""-"","" "") , ""."" ))),1,1, upper(left(transpose(TRIM(SPLIT( SUBSTITUTE(REGEXREPLACE(A3,""https://stackoverflow."&amp;"com/questions/[A-Z0-9]{8}/"",""""),""-"","" "") , ""."" ))),1))))&amp;"" "")"),"Consent for sharing data with a third party gdpr ")</f>
        <v>Consent for sharing data with a third party gdpr </v>
      </c>
    </row>
    <row r="4">
      <c r="A4" s="28" t="s">
        <v>12</v>
      </c>
      <c r="B4" s="24">
        <v>5.0</v>
      </c>
      <c r="C4" s="24">
        <v>802.0</v>
      </c>
      <c r="D4" s="25">
        <v>43825.0</v>
      </c>
      <c r="E4" s="24" t="s">
        <v>8</v>
      </c>
      <c r="F4" s="24" t="s">
        <v>9</v>
      </c>
      <c r="G4" s="24" t="s">
        <v>10</v>
      </c>
      <c r="H4" s="26" t="str">
        <f>IFERROR(__xludf.DUMMYFUNCTION("ArrayFormula(join("". "",replace(transpose(TRIM(SPLIT( SUBSTITUTE(REGEXREPLACE(A4,""https://stackoverflow.com/questions/[A-Z0-9]{8}/"",""""),""-"","" "") , ""."" ))),1,1, upper(left(transpose(TRIM(SPLIT( SUBSTITUTE(REGEXREPLACE(A4,""https://stackoverflow."&amp;"com/questions/[A-Z0-9]{8}/"",""""),""-"","" "") , ""."" ))),1))))&amp;"" "")"),"Gdpr consent screen and coding ")</f>
        <v>Gdpr consent screen and coding </v>
      </c>
    </row>
    <row r="5">
      <c r="A5" s="28" t="s">
        <v>13</v>
      </c>
      <c r="B5" s="24">
        <v>4.0</v>
      </c>
      <c r="C5" s="24">
        <v>1618.0</v>
      </c>
      <c r="D5" s="29">
        <v>43418.0</v>
      </c>
      <c r="E5" s="24" t="s">
        <v>8</v>
      </c>
      <c r="F5" s="24" t="s">
        <v>9</v>
      </c>
      <c r="G5" s="24" t="s">
        <v>10</v>
      </c>
      <c r="H5" s="26" t="str">
        <f>IFERROR(__xludf.DUMMYFUNCTION("ArrayFormula(join("". "",replace(transpose(TRIM(SPLIT( SUBSTITUTE(REGEXREPLACE(A5,""https://stackoverflow.com/questions/[A-Z0-9]{8}/"",""""),""-"","" "") , ""."" ))),1,1, upper(left(transpose(TRIM(SPLIT( SUBSTITUTE(REGEXREPLACE(A5,""https://stackoverflow."&amp;"com/questions/[A-Z0-9]{8}/"",""""),""-"","" "") , ""."" ))),1))))&amp;"" "")"),"How to store the username in database under gdpr ")</f>
        <v>How to store the username in database under gdpr </v>
      </c>
    </row>
    <row r="6">
      <c r="A6" s="28" t="s">
        <v>14</v>
      </c>
      <c r="B6" s="24">
        <v>4.0</v>
      </c>
      <c r="C6" s="24">
        <v>5268.0</v>
      </c>
      <c r="D6" s="30" t="s">
        <v>15</v>
      </c>
      <c r="E6" s="24" t="s">
        <v>8</v>
      </c>
      <c r="F6" s="24" t="s">
        <v>10</v>
      </c>
      <c r="G6" s="24" t="s">
        <v>10</v>
      </c>
      <c r="H6" s="26" t="str">
        <f>IFERROR(__xludf.DUMMYFUNCTION("ArrayFormula(join("". "",replace(transpose(TRIM(SPLIT( SUBSTITUTE(REGEXREPLACE(A6,""https://stackoverflow.com/questions/[A-Z0-9]{8}/"",""""),""-"","" "") , ""."" ))),1,1, upper(left(transpose(TRIM(SPLIT( SUBSTITUTE(REGEXREPLACE(A6,""https://stackoverflow."&amp;"com/questions/[A-Z0-9]{8}/"",""""),""-"","" "") , ""."" ))),1))))&amp;"" "")"),"Is an app that only use localstorage has to be gdpr compliance ")</f>
        <v>Is an app that only use localstorage has to be gdpr compliance </v>
      </c>
    </row>
    <row r="7">
      <c r="A7" s="28" t="s">
        <v>16</v>
      </c>
      <c r="B7" s="24">
        <v>3.0</v>
      </c>
      <c r="C7" s="24">
        <v>1537.0</v>
      </c>
      <c r="D7" s="30" t="s">
        <v>17</v>
      </c>
      <c r="E7" s="24" t="s">
        <v>8</v>
      </c>
      <c r="F7" s="24" t="s">
        <v>10</v>
      </c>
      <c r="G7" s="24" t="s">
        <v>10</v>
      </c>
      <c r="H7" s="26" t="str">
        <f>IFERROR(__xludf.DUMMYFUNCTION("ArrayFormula(join("". "",replace(transpose(TRIM(SPLIT( SUBSTITUTE(REGEXREPLACE(A7,""https://stackoverflow.com/questions/[A-Z0-9]{8}/"",""""),""-"","" "") , ""."" ))),1,1, upper(left(transpose(TRIM(SPLIT( SUBSTITUTE(REGEXREPLACE(A7,""https://stackoverflow."&amp;"com/questions/[A-Z0-9]{8}/"",""""),""-"","" "") , ""."" ))),1))))&amp;"" "")"),"Cookies suggestion ideas for the eu general data protection regulation gdpr ")</f>
        <v>Cookies suggestion ideas for the eu general data protection regulation gdpr </v>
      </c>
    </row>
    <row r="8">
      <c r="A8" s="28" t="s">
        <v>18</v>
      </c>
      <c r="B8" s="24">
        <v>2.0</v>
      </c>
      <c r="C8" s="24">
        <v>223.0</v>
      </c>
      <c r="D8" s="25">
        <v>43375.0</v>
      </c>
      <c r="E8" s="24" t="s">
        <v>8</v>
      </c>
      <c r="F8" s="24" t="s">
        <v>9</v>
      </c>
      <c r="G8" s="24" t="s">
        <v>10</v>
      </c>
      <c r="H8" s="26" t="str">
        <f>IFERROR(__xludf.DUMMYFUNCTION("ArrayFormula(join("". "",replace(transpose(TRIM(SPLIT( SUBSTITUTE(REGEXREPLACE(A8,""https://stackoverflow.com/questions/[A-Z0-9]{8}/"",""""),""-"","" "") , ""."" ))),1,1, upper(left(transpose(TRIM(SPLIT( SUBSTITUTE(REGEXREPLACE(A8,""https://stackoverflow."&amp;"com/questions/[A-Z0-9]{8}/"",""""),""-"","" "") , ""."" ))),1))))&amp;"" "")"),"How would gdpr apply if my app doesnt store anything from users ")</f>
        <v>How would gdpr apply if my app doesnt store anything from users </v>
      </c>
    </row>
    <row r="9">
      <c r="A9" s="28" t="s">
        <v>19</v>
      </c>
      <c r="B9" s="24">
        <v>2.0</v>
      </c>
      <c r="C9" s="24">
        <v>188.0</v>
      </c>
      <c r="D9" s="30" t="s">
        <v>20</v>
      </c>
      <c r="E9" s="24" t="s">
        <v>8</v>
      </c>
      <c r="F9" s="24" t="s">
        <v>9</v>
      </c>
      <c r="G9" s="24" t="s">
        <v>9</v>
      </c>
      <c r="H9" s="26" t="str">
        <f>IFERROR(__xludf.DUMMYFUNCTION("ArrayFormula(join("". "",replace(transpose(TRIM(SPLIT( SUBSTITUTE(REGEXREPLACE(A9,""https://stackoverflow.com/questions/[A-Z0-9]{8}/"",""""),""-"","" "") , ""."" ))),1,1, upper(left(transpose(TRIM(SPLIT( SUBSTITUTE(REGEXREPLACE(A9,""https://stackoverflow."&amp;"com/questions/[A-Z0-9]{8}/"",""""),""-"","" "") , ""."" ))),1))))&amp;"" "")"),"How design api urls to comply with gdpr and owasp and avoid personal identifiabl ")</f>
        <v>How design api urls to comply with gdpr and owasp and avoid personal identifiabl </v>
      </c>
    </row>
    <row r="10">
      <c r="A10" s="28" t="s">
        <v>21</v>
      </c>
      <c r="B10" s="24">
        <v>1.0</v>
      </c>
      <c r="C10" s="24">
        <v>238.0</v>
      </c>
      <c r="D10" s="25">
        <v>43490.0</v>
      </c>
      <c r="E10" s="24" t="s">
        <v>8</v>
      </c>
      <c r="F10" s="24" t="s">
        <v>9</v>
      </c>
      <c r="G10" s="24" t="s">
        <v>10</v>
      </c>
      <c r="H10" s="26" t="str">
        <f>IFERROR(__xludf.DUMMYFUNCTION("ArrayFormula(join("". "",replace(transpose(TRIM(SPLIT( SUBSTITUTE(REGEXREPLACE(A10,""https://stackoverflow.com/questions/[A-Z0-9]{8}/"",""""),""-"","" "") , ""."" ))),1,1, upper(left(transpose(TRIM(SPLIT( SUBSTITUTE(REGEXREPLACE(A10,""https://stackoverflo"&amp;"w.com/questions/[A-Z0-9]{8}/"",""""),""-"","" "") , ""."" ))),1))))&amp;"" "")"),"Gdpr on contact form where im not storing any data ")</f>
        <v>Gdpr on contact form where im not storing any data </v>
      </c>
    </row>
    <row r="11">
      <c r="A11" s="28" t="s">
        <v>22</v>
      </c>
      <c r="B11" s="24">
        <v>1.0</v>
      </c>
      <c r="C11" s="24">
        <v>1513.0</v>
      </c>
      <c r="D11" s="25">
        <v>44052.0</v>
      </c>
      <c r="E11" s="24" t="s">
        <v>8</v>
      </c>
      <c r="F11" s="24" t="s">
        <v>9</v>
      </c>
      <c r="G11" s="24" t="s">
        <v>9</v>
      </c>
      <c r="H11" s="26" t="str">
        <f>IFERROR(__xludf.DUMMYFUNCTION("ArrayFormula(join("". "",replace(transpose(TRIM(SPLIT( SUBSTITUTE(REGEXREPLACE(A11,""https://stackoverflow.com/questions/[A-Z0-9]{8}/"",""""),""-"","" "") , ""."" ))),1,1, upper(left(transpose(TRIM(SPLIT( SUBSTITUTE(REGEXREPLACE(A11,""https://stackoverflo"&amp;"w.com/questions/[A-Z0-9]{8}/"",""""),""-"","" "") , ""."" ))),1))))&amp;"" "")"),"How do i comply with gdpr on a website using cookies and local storage ")</f>
        <v>How do i comply with gdpr on a website using cookies and local storage </v>
      </c>
    </row>
    <row r="12">
      <c r="A12" s="28" t="s">
        <v>23</v>
      </c>
      <c r="B12" s="24">
        <v>12.0</v>
      </c>
      <c r="C12" s="24">
        <v>1658.0</v>
      </c>
      <c r="D12" s="25">
        <v>43787.0</v>
      </c>
      <c r="E12" s="31" t="s">
        <v>24</v>
      </c>
      <c r="F12" s="24" t="s">
        <v>9</v>
      </c>
      <c r="G12" s="24" t="s">
        <v>10</v>
      </c>
      <c r="H12" s="26" t="str">
        <f>IFERROR(__xludf.DUMMYFUNCTION("ArrayFormula(join("". "",replace(transpose(TRIM(SPLIT( SUBSTITUTE(REGEXREPLACE(A12,""https://stackoverflow.com/questions/[A-Z0-9]{8}/"",""""),""-"","" "") , ""."" ))),1,1, upper(left(transpose(TRIM(SPLIT( SUBSTITUTE(REGEXREPLACE(A12,""https://stackoverflo"&amp;"w.com/questions/[A-Z0-9]{8}/"",""""),""-"","" "") , ""."" ))),1))))&amp;"" "")"),"Swift ios admob how to determine if the user is a california state resident to ")</f>
        <v>Swift ios admob how to determine if the user is a california state resident to </v>
      </c>
    </row>
    <row r="13">
      <c r="A13" s="28" t="s">
        <v>25</v>
      </c>
      <c r="B13" s="24">
        <v>7.0</v>
      </c>
      <c r="C13" s="24">
        <v>5118.0</v>
      </c>
      <c r="D13" s="30" t="s">
        <v>26</v>
      </c>
      <c r="E13" s="24" t="s">
        <v>27</v>
      </c>
      <c r="F13" s="24" t="s">
        <v>10</v>
      </c>
      <c r="G13" s="24" t="s">
        <v>10</v>
      </c>
      <c r="H13" s="26" t="str">
        <f>IFERROR(__xludf.DUMMYFUNCTION("ArrayFormula(join("". "",replace(transpose(TRIM(SPLIT( SUBSTITUTE(REGEXREPLACE(A13,""https://stackoverflow.com/questions/[A-Z0-9]{8}/"",""""),""-"","" "") , ""."" ))),1,1, upper(left(transpose(TRIM(SPLIT( SUBSTITUTE(REGEXREPLACE(A13,""https://stackoverflo"&amp;"w.com/questions/[A-Z0-9]{8}/"",""""),""-"","" "") , ""."" ))),1))))&amp;"" "")"),"Privacy policy for apps that do not collect datas ")</f>
        <v>Privacy policy for apps that do not collect datas </v>
      </c>
    </row>
    <row r="14">
      <c r="A14" s="28" t="s">
        <v>28</v>
      </c>
      <c r="B14" s="24">
        <v>7.0</v>
      </c>
      <c r="C14" s="24">
        <v>17113.0</v>
      </c>
      <c r="D14" s="25">
        <v>42775.0</v>
      </c>
      <c r="E14" s="24" t="s">
        <v>27</v>
      </c>
      <c r="F14" s="24" t="s">
        <v>10</v>
      </c>
      <c r="G14" s="24" t="s">
        <v>10</v>
      </c>
      <c r="H14" s="26" t="str">
        <f>IFERROR(__xludf.DUMMYFUNCTION("ArrayFormula(join("". "",replace(transpose(TRIM(SPLIT( SUBSTITUTE(REGEXREPLACE(A14,""https://stackoverflow.com/questions/[A-Z0-9]{8}/"",""""),""-"","" "") , ""."" ))),1,1, upper(left(transpose(TRIM(SPLIT( SUBSTITUTE(REGEXREPLACE(A14,""https://stackoverflo"&amp;"w.com/questions/[A-Z0-9]{8}/"",""""),""-"","" "") , ""."" ))),1))))&amp;"" "")"),"How i can add privacy policy to my app not only on store listing ")</f>
        <v>How i can add privacy policy to my app not only on store listing </v>
      </c>
    </row>
    <row r="15">
      <c r="A15" s="27" t="s">
        <v>29</v>
      </c>
      <c r="B15" s="24">
        <v>1.0</v>
      </c>
      <c r="C15" s="24">
        <v>314.0</v>
      </c>
      <c r="D15" s="25">
        <v>43020.0</v>
      </c>
      <c r="E15" s="24" t="s">
        <v>27</v>
      </c>
      <c r="F15" s="24" t="s">
        <v>10</v>
      </c>
      <c r="G15" s="24" t="s">
        <v>10</v>
      </c>
      <c r="H15" s="26" t="str">
        <f>IFERROR(__xludf.DUMMYFUNCTION("ArrayFormula(join("". "",replace(transpose(TRIM(SPLIT( SUBSTITUTE(REGEXREPLACE(A15,""https://stackoverflow.com/questions/[A-Z0-9]{8}/"",""""),""-"","" "") , ""."" ))),1,1, upper(left(transpose(TRIM(SPLIT( SUBSTITUTE(REGEXREPLACE(A15,""https://stackoverflo"&amp;"w.com/questions/[A-Z0-9]{8}/"",""""),""-"","" "") , ""."" ))),1))))&amp;"" "")"),"Showing apk are required to have a privacy policy set playstore ")</f>
        <v>Showing apk are required to have a privacy policy set playstore </v>
      </c>
    </row>
    <row r="16" ht="16.5" customHeight="1">
      <c r="A16" s="28" t="s">
        <v>30</v>
      </c>
      <c r="B16" s="24">
        <v>8.0</v>
      </c>
      <c r="C16" s="24">
        <v>7752.0</v>
      </c>
      <c r="D16" s="25">
        <v>43305.0</v>
      </c>
      <c r="E16" s="24" t="s">
        <v>31</v>
      </c>
      <c r="F16" s="24" t="s">
        <v>9</v>
      </c>
      <c r="G16" s="24" t="s">
        <v>9</v>
      </c>
      <c r="H16" s="26" t="str">
        <f>IFERROR(__xludf.DUMMYFUNCTION("ArrayFormula(join("". "",replace(transpose(TRIM(SPLIT( SUBSTITUTE(REGEXREPLACE(A16,""https://stackoverflow.com/questions/[A-Z0-9]{8}/"",""""),""-"","" "") , ""."" ))),1,1, upper(left(transpose(TRIM(SPLIT( SUBSTITUTE(REGEXREPLACE(A16,""https://stackoverflo"&amp;"w.com/questions/[A-Z0-9]{8}/"",""""),""-"","" "") , ""."" ))),1))))&amp;"" "")"),"How to correctly and safely dispose of singletons instances registered in the co ")</f>
        <v>How to correctly and safely dispose of singletons instances registered in the co </v>
      </c>
    </row>
    <row r="17">
      <c r="A17" s="32" t="s">
        <v>32</v>
      </c>
      <c r="B17" s="33">
        <v>4.0</v>
      </c>
      <c r="C17" s="33">
        <v>830.0</v>
      </c>
      <c r="D17" s="34">
        <v>42904.0</v>
      </c>
      <c r="E17" s="33" t="s">
        <v>33</v>
      </c>
      <c r="F17" s="33" t="s">
        <v>10</v>
      </c>
      <c r="G17" s="33" t="s">
        <v>10</v>
      </c>
      <c r="H17" s="26" t="str">
        <f>IFERROR(__xludf.DUMMYFUNCTION("ArrayFormula(join("". "",replace(transpose(TRIM(SPLIT( SUBSTITUTE(REGEXREPLACE(A17,""https://stackoverflow.com/questions/[A-Z0-9]{8}/"",""""),""-"","" "") , ""."" ))),1,1, upper(left(transpose(TRIM(SPLIT( SUBSTITUTE(REGEXREPLACE(A17,""https://stackoverflo"&amp;"w.com/questions/[A-Z0-9]{8}/"",""""),""-"","" "") , ""."" ))),1))))&amp;"" "")"),"Privacy on hyperledger fabric v1 0 ")</f>
        <v>Privacy on hyperledger fabric v1 0 </v>
      </c>
    </row>
    <row r="18">
      <c r="A18" s="32" t="s">
        <v>34</v>
      </c>
      <c r="B18" s="33">
        <v>2.0</v>
      </c>
      <c r="C18" s="33">
        <v>2979.0</v>
      </c>
      <c r="D18" s="34">
        <v>43746.0</v>
      </c>
      <c r="E18" s="33" t="s">
        <v>33</v>
      </c>
      <c r="F18" s="33" t="s">
        <v>10</v>
      </c>
      <c r="G18" s="33" t="s">
        <v>10</v>
      </c>
      <c r="H18" s="26" t="str">
        <f>IFERROR(__xludf.DUMMYFUNCTION("ArrayFormula(join("". "",replace(transpose(TRIM(SPLIT( SUBSTITUTE(REGEXREPLACE(A18,""https://stackoverflow.com/questions/[A-Z0-9]{8}/"",""""),""-"","" "") , ""."" ))),1,1, upper(left(transpose(TRIM(SPLIT( SUBSTITUTE(REGEXREPLACE(A18,""https://stackoverflo"&amp;"w.com/questions/[A-Z0-9]{8}/"",""""),""-"","" "") , ""."" ))),1))))&amp;"" "")"),"Vimeo api privacy which settings allow video to be visible from a mobile app ")</f>
        <v>Vimeo api privacy which settings allow video to be visible from a mobile app </v>
      </c>
    </row>
    <row r="19">
      <c r="A19" s="32" t="s">
        <v>35</v>
      </c>
      <c r="B19" s="33">
        <v>1.0</v>
      </c>
      <c r="C19" s="33">
        <v>14161.0</v>
      </c>
      <c r="D19" s="34">
        <v>43484.0</v>
      </c>
      <c r="E19" s="33" t="s">
        <v>33</v>
      </c>
      <c r="F19" s="33" t="s">
        <v>9</v>
      </c>
      <c r="G19" s="33" t="s">
        <v>10</v>
      </c>
      <c r="H19" s="26" t="str">
        <f>IFERROR(__xludf.DUMMYFUNCTION("ArrayFormula(join("". "",replace(transpose(TRIM(SPLIT( SUBSTITUTE(REGEXREPLACE(A19,""https://stackoverflow.com/questions/[A-Z0-9]{8}/"",""""),""-"","" "") , ""."" ))),1,1, upper(left(transpose(TRIM(SPLIT( SUBSTITUTE(REGEXREPLACE(A19,""https://stackoverflo"&amp;"w.com/questions/[A-Z0-9]{8}/"",""""),""-"","" "") , ""."" ))),1))))&amp;"" "")"),"Whats the meaning of redacted for privacy ")</f>
        <v>Whats the meaning of redacted for privacy </v>
      </c>
    </row>
    <row r="20">
      <c r="A20" s="32" t="s">
        <v>36</v>
      </c>
      <c r="B20" s="33">
        <v>4.0</v>
      </c>
      <c r="C20" s="33">
        <v>10949.0</v>
      </c>
      <c r="D20" s="34">
        <v>42739.0</v>
      </c>
      <c r="E20" s="33" t="s">
        <v>33</v>
      </c>
      <c r="F20" s="33" t="s">
        <v>9</v>
      </c>
      <c r="G20" s="33" t="s">
        <v>10</v>
      </c>
      <c r="H20" s="26" t="str">
        <f>IFERROR(__xludf.DUMMYFUNCTION("ArrayFormula(join("". "",replace(transpose(TRIM(SPLIT( SUBSTITUTE(REGEXREPLACE(A20,""https://stackoverflow.com/questions/[A-Z0-9]{8}/"",""""),""-"","" "") , ""."" ))),1,1, upper(left(transpose(TRIM(SPLIT( SUBSTITUTE(REGEXREPLACE(A20,""https://stackoverflo"&amp;"w.com/questions/[A-Z0-9]{8}/"",""""),""-"","" "") , ""."" ))),1))))&amp;"" "")"),"Apple rejected my app 5 1 1 legal privacy data collection and storage ")</f>
        <v>Apple rejected my app 5 1 1 legal privacy data collection and storage </v>
      </c>
    </row>
    <row r="21">
      <c r="A21" s="32" t="s">
        <v>37</v>
      </c>
      <c r="B21" s="33">
        <v>5.0</v>
      </c>
      <c r="C21" s="33">
        <v>1675.0</v>
      </c>
      <c r="D21" s="34">
        <v>43502.0</v>
      </c>
      <c r="E21" s="33" t="s">
        <v>33</v>
      </c>
      <c r="F21" s="33" t="s">
        <v>10</v>
      </c>
      <c r="G21" s="33" t="s">
        <v>10</v>
      </c>
      <c r="H21" s="26" t="str">
        <f>IFERROR(__xludf.DUMMYFUNCTION("ArrayFormula(join("". "",replace(transpose(TRIM(SPLIT( SUBSTITUTE(REGEXREPLACE(A21,""https://stackoverflow.com/questions/[A-Z0-9]{8}/"",""""),""-"","" "") , ""."" ))),1,1, upper(left(transpose(TRIM(SPLIT( SUBSTITUTE(REGEXREPLACE(A21,""https://stackoverflo"&amp;"w.com/questions/[A-Z0-9]{8}/"",""""),""-"","" "") , ""."" ))),1))))&amp;"" "")"),"Can i trust react devtools not to breach my privacy ")</f>
        <v>Can i trust react devtools not to breach my privacy </v>
      </c>
    </row>
    <row r="22">
      <c r="A22" s="28" t="s">
        <v>38</v>
      </c>
      <c r="B22" s="24">
        <v>2.0</v>
      </c>
      <c r="C22" s="24">
        <v>1221.0</v>
      </c>
      <c r="D22" s="25">
        <v>42947.0</v>
      </c>
      <c r="E22" s="24" t="s">
        <v>39</v>
      </c>
      <c r="F22" s="33" t="s">
        <v>9</v>
      </c>
      <c r="G22" s="33" t="s">
        <v>10</v>
      </c>
      <c r="H22" s="26" t="str">
        <f>IFERROR(__xludf.DUMMYFUNCTION("ArrayFormula(join("". "",replace(transpose(TRIM(SPLIT( SUBSTITUTE(REGEXREPLACE(A22,""https://stackoverflow.com/questions/[A-Z0-9]{8}/"",""""),""-"","" "") , ""."" ))),1,1, upper(left(transpose(TRIM(SPLIT( SUBSTITUTE(REGEXREPLACE(A22,""https://stackoverflo"&amp;"w.com/questions/[A-Z0-9]{8}/"",""""),""-"","" "") , ""."" ))),1))))&amp;"" "")"),"How can i make firebase analytics coppa compliant using unity ")</f>
        <v>How can i make firebase analytics coppa compliant using unity </v>
      </c>
    </row>
    <row r="23">
      <c r="A23" s="32" t="s">
        <v>40</v>
      </c>
      <c r="B23" s="33">
        <v>171.0</v>
      </c>
      <c r="C23" s="33">
        <v>52178.0</v>
      </c>
      <c r="D23" s="34">
        <v>43462.0</v>
      </c>
      <c r="E23" s="33" t="s">
        <v>41</v>
      </c>
      <c r="F23" s="33" t="s">
        <v>9</v>
      </c>
      <c r="G23" s="33" t="s">
        <v>10</v>
      </c>
      <c r="H23" s="26" t="str">
        <f>IFERROR(__xludf.DUMMYFUNCTION("ArrayFormula(join("". "",replace(transpose(TRIM(SPLIT( SUBSTITUTE(REGEXREPLACE(A23,""https://stackoverflow.com/questions/[A-Z0-9]{8}/"",""""),""-"","" "") , ""."" ))),1,1, upper(left(transpose(TRIM(SPLIT( SUBSTITUTE(REGEXREPLACE(A23,""https://stackoverflo"&amp;"w.com/questions/[A-Z0-9]{8}/"",""""),""-"","" "") , ""."" ))),1))))&amp;"" "")"),"Https://stackoverflow. Com/questions/396164/exposing database ids security risk ")</f>
        <v>Https://stackoverflow. Com/questions/396164/exposing database ids security risk </v>
      </c>
    </row>
    <row r="24">
      <c r="A24" s="32" t="s">
        <v>42</v>
      </c>
      <c r="B24" s="33">
        <v>141.0</v>
      </c>
      <c r="C24" s="33">
        <v>10390.0</v>
      </c>
      <c r="D24" s="25">
        <v>42882.0</v>
      </c>
      <c r="E24" s="33" t="s">
        <v>41</v>
      </c>
      <c r="F24" s="33" t="s">
        <v>10</v>
      </c>
      <c r="G24" s="33" t="s">
        <v>10</v>
      </c>
      <c r="H24" s="26" t="str">
        <f>IFERROR(__xludf.DUMMYFUNCTION("ArrayFormula(join("". "",replace(transpose(TRIM(SPLIT( SUBSTITUTE(REGEXREPLACE(A24,""https://stackoverflow.com/questions/[A-Z0-9]{8}/"",""""),""-"","" "") , ""."" ))),1,1, upper(left(transpose(TRIM(SPLIT( SUBSTITUTE(REGEXREPLACE(A24,""https://stackoverflo"&amp;"w.com/questions/[A-Z0-9]{8}/"",""""),""-"","" "") , ""."" ))),1))))&amp;"" "")"),"Is using an outdated c compiler a security risk ")</f>
        <v>Is using an outdated c compiler a security risk </v>
      </c>
    </row>
    <row r="25">
      <c r="A25" s="28" t="s">
        <v>43</v>
      </c>
      <c r="B25" s="24">
        <v>24.0</v>
      </c>
      <c r="C25" s="24">
        <v>13763.0</v>
      </c>
      <c r="D25" s="25">
        <v>43380.0</v>
      </c>
      <c r="E25" s="33" t="s">
        <v>41</v>
      </c>
      <c r="F25" s="24" t="s">
        <v>9</v>
      </c>
      <c r="G25" s="33" t="s">
        <v>10</v>
      </c>
      <c r="H25" s="26" t="str">
        <f>IFERROR(__xludf.DUMMYFUNCTION("ArrayFormula(join("". "",replace(transpose(TRIM(SPLIT( SUBSTITUTE(REGEXREPLACE(A25,""https://stackoverflow.com/questions/[A-Z0-9]{8}/"",""""),""-"","" "") , ""."" ))),1,1, upper(left(transpose(TRIM(SPLIT( SUBSTITUTE(REGEXREPLACE(A25,""https://stackoverflo"&amp;"w.com/questions/[A-Z0-9]{8}/"",""""),""-"","" "") , ""."" ))),1))))&amp;"" "")"),"Content security policy csp header onto each file or only the actual html pag ")</f>
        <v>Content security policy csp header onto each file or only the actual html pag </v>
      </c>
    </row>
    <row r="26">
      <c r="A26" s="28" t="s">
        <v>44</v>
      </c>
      <c r="B26" s="24">
        <v>19.0</v>
      </c>
      <c r="C26" s="24">
        <v>8422.0</v>
      </c>
      <c r="D26" s="25">
        <v>43217.0</v>
      </c>
      <c r="E26" s="24" t="s">
        <v>41</v>
      </c>
      <c r="F26" s="33" t="s">
        <v>10</v>
      </c>
      <c r="G26" s="33" t="s">
        <v>10</v>
      </c>
      <c r="H26" s="26" t="str">
        <f>IFERROR(__xludf.DUMMYFUNCTION("ArrayFormula(join("". "",replace(transpose(TRIM(SPLIT( SUBSTITUTE(REGEXREPLACE(A26,""https://stackoverflow.com/questions/[A-Z0-9]{8}/"",""""),""-"","" "") , ""."" ))),1,1, upper(left(transpose(TRIM(SPLIT( SUBSTITUTE(REGEXREPLACE(A26,""https://stackoverflo"&amp;"w.com/questions/[A-Z0-9]{8}/"",""""),""-"","" "") , ""."" ))),1))))&amp;"" "")"),"Github potential security vulnerability error for hoek node module ")</f>
        <v>Github potential security vulnerability error for hoek node module </v>
      </c>
    </row>
    <row r="27">
      <c r="A27" s="28" t="s">
        <v>45</v>
      </c>
      <c r="B27" s="24">
        <v>1.0</v>
      </c>
      <c r="C27" s="24">
        <v>84.0</v>
      </c>
      <c r="D27" s="30" t="s">
        <v>46</v>
      </c>
      <c r="E27" s="24" t="s">
        <v>41</v>
      </c>
      <c r="F27" s="24" t="s">
        <v>9</v>
      </c>
      <c r="G27" s="24" t="s">
        <v>9</v>
      </c>
      <c r="H27" s="26" t="str">
        <f>IFERROR(__xludf.DUMMYFUNCTION("ArrayFormula(join("". "",replace(transpose(TRIM(SPLIT( SUBSTITUTE(REGEXREPLACE(A27,""https://stackoverflow.com/questions/[A-Z0-9]{8}/"",""""),""-"","" "") , ""."" ))),1,1, upper(left(transpose(TRIM(SPLIT( SUBSTITUTE(REGEXREPLACE(A27,""https://stackoverflo"&amp;"w.com/questions/[A-Z0-9]{8}/"",""""),""-"","" "") , ""."" ))),1))))&amp;"" "")"),"Corebluetooth ios pairing security issues ")</f>
        <v>Corebluetooth ios pairing security issues </v>
      </c>
    </row>
    <row r="28">
      <c r="A28" s="28" t="s">
        <v>47</v>
      </c>
      <c r="B28" s="24">
        <v>2.0</v>
      </c>
      <c r="C28" s="24">
        <v>42.0</v>
      </c>
      <c r="D28" s="35" t="s">
        <v>48</v>
      </c>
      <c r="E28" s="24" t="s">
        <v>41</v>
      </c>
      <c r="F28" s="24" t="s">
        <v>9</v>
      </c>
      <c r="G28" s="24" t="s">
        <v>9</v>
      </c>
      <c r="H28" s="26" t="str">
        <f>IFERROR(__xludf.DUMMYFUNCTION("ArrayFormula(join("". "",replace(transpose(TRIM(SPLIT( SUBSTITUTE(REGEXREPLACE(A28,""https://stackoverflow.com/questions/[A-Z0-9]{8}/"",""""),""-"","" "") , ""."" ))),1,1, upper(left(transpose(TRIM(SPLIT( SUBSTITUTE(REGEXREPLACE(A28,""https://stackoverflo"&amp;"w.com/questions/[A-Z0-9]{8}/"",""""),""-"","" "") , ""."" ))),1))))&amp;"" "")"),"Aws networking security group ingress question ")</f>
        <v>Aws networking security group ingress question </v>
      </c>
    </row>
    <row r="29">
      <c r="A29" s="28" t="s">
        <v>49</v>
      </c>
      <c r="B29" s="24">
        <v>2.0</v>
      </c>
      <c r="C29" s="24">
        <v>721.0</v>
      </c>
      <c r="D29" s="25">
        <v>44683.0</v>
      </c>
      <c r="E29" s="24" t="s">
        <v>41</v>
      </c>
      <c r="F29" s="24" t="s">
        <v>9</v>
      </c>
      <c r="G29" s="24" t="s">
        <v>9</v>
      </c>
      <c r="H29" s="26" t="str">
        <f>IFERROR(__xludf.DUMMYFUNCTION("ArrayFormula(join("". "",replace(transpose(TRIM(SPLIT( SUBSTITUTE(REGEXREPLACE(A29,""https://stackoverflow.com/questions/[A-Z0-9]{8}/"",""""),""-"","" "") , ""."" ))),1,1, upper(left(transpose(TRIM(SPLIT( SUBSTITUTE(REGEXREPLACE(A29,""https://stackoverflo"&amp;"w.com/questions/[A-Z0-9]{8}/"",""""),""-"","" "") , ""."" ))),1))))&amp;"" "")"),"Security pyscript ")</f>
        <v>Security pyscript </v>
      </c>
    </row>
    <row r="30">
      <c r="A30" s="28" t="s">
        <v>50</v>
      </c>
      <c r="B30" s="24">
        <v>1.0</v>
      </c>
      <c r="C30" s="24">
        <v>115.0</v>
      </c>
      <c r="D30" s="25">
        <v>44624.0</v>
      </c>
      <c r="E30" s="24" t="s">
        <v>41</v>
      </c>
      <c r="F30" s="24" t="s">
        <v>9</v>
      </c>
      <c r="G30" s="24" t="s">
        <v>9</v>
      </c>
      <c r="H30" s="26" t="str">
        <f>IFERROR(__xludf.DUMMYFUNCTION("ArrayFormula(join("". "",replace(transpose(TRIM(SPLIT( SUBSTITUTE(REGEXREPLACE(A30,""https://stackoverflow.com/questions/[A-Z0-9]{8}/"",""""),""-"","" "") , ""."" ))),1,1, upper(left(transpose(TRIM(SPLIT( SUBSTITUTE(REGEXREPLACE(A30,""https://stackoverflo"&amp;"w.com/questions/[A-Z0-9]{8}/"",""""),""-"","" "") , ""."" ))),1))))&amp;"" "")"),"Ubuntu 20 04 what are the security risks without firewall ")</f>
        <v>Ubuntu 20 04 what are the security risks without firewall </v>
      </c>
    </row>
    <row r="31">
      <c r="A31" s="28" t="s">
        <v>51</v>
      </c>
      <c r="B31" s="24">
        <v>24.0</v>
      </c>
      <c r="C31" s="24">
        <v>65585.0</v>
      </c>
      <c r="D31" s="25">
        <v>43615.0</v>
      </c>
      <c r="E31" s="24" t="s">
        <v>41</v>
      </c>
      <c r="F31" s="24" t="s">
        <v>9</v>
      </c>
      <c r="G31" s="33" t="s">
        <v>10</v>
      </c>
      <c r="H31" s="26" t="str">
        <f>IFERROR(__xludf.DUMMYFUNCTION("ArrayFormula(join("". "",replace(transpose(TRIM(SPLIT( SUBSTITUTE(REGEXREPLACE(A31,""https://stackoverflow.com/questions/[A-Z0-9]{8}/"",""""),""-"","" "") , ""."" ))),1,1, upper(left(transpose(TRIM(SPLIT( SUBSTITUTE(REGEXREPLACE(A31,""https://stackoverflo"&amp;"w.com/questions/[A-Z0-9]{8}/"",""""),""-"","" "") , ""."" ))),1))))&amp;"" "")"),"Loading of a resource blocked by content security policy ")</f>
        <v>Loading of a resource blocked by content security policy </v>
      </c>
    </row>
    <row r="32">
      <c r="A32" s="28" t="s">
        <v>52</v>
      </c>
      <c r="B32" s="24">
        <v>1.0</v>
      </c>
      <c r="C32" s="24">
        <v>92.0</v>
      </c>
      <c r="D32" s="25">
        <v>44704.0</v>
      </c>
      <c r="E32" s="24" t="s">
        <v>41</v>
      </c>
      <c r="F32" s="24" t="s">
        <v>9</v>
      </c>
      <c r="G32" s="24" t="s">
        <v>9</v>
      </c>
      <c r="H32" s="26" t="str">
        <f>IFERROR(__xludf.DUMMYFUNCTION("ArrayFormula(join("". "",replace(transpose(TRIM(SPLIT( SUBSTITUTE(REGEXREPLACE(A32,""https://stackoverflow.com/questions/[A-Z0-9]{8}/"",""""),""-"","" "") , ""."" ))),1,1, upper(left(transpose(TRIM(SPLIT( SUBSTITUTE(REGEXREPLACE(A32,""https://stackoverflo"&amp;"w.com/questions/[A-Z0-9]{8}/"",""""),""-"","" "") , ""."" ))),1))))&amp;"" "")"),"Application authentication security using browser cookies ")</f>
        <v>Application authentication security using browser cookies </v>
      </c>
    </row>
    <row r="33">
      <c r="A33" s="32" t="s">
        <v>53</v>
      </c>
      <c r="B33" s="33">
        <v>1.0</v>
      </c>
      <c r="C33" s="33">
        <v>437.0</v>
      </c>
      <c r="D33" s="34">
        <v>44701.0</v>
      </c>
      <c r="E33" s="33" t="s">
        <v>41</v>
      </c>
      <c r="F33" s="24" t="s">
        <v>9</v>
      </c>
      <c r="G33" s="24" t="s">
        <v>9</v>
      </c>
      <c r="H33" s="26" t="str">
        <f>IFERROR(__xludf.DUMMYFUNCTION("ArrayFormula(join("". "",replace(transpose(TRIM(SPLIT( SUBSTITUTE(REGEXREPLACE(A33,""https://stackoverflow.com/questions/[A-Z0-9]{8}/"",""""),""-"","" "") , ""."" ))),1,1, upper(left(transpose(TRIM(SPLIT( SUBSTITUTE(REGEXREPLACE(A33,""https://stackoverflo"&amp;"w.com/questions/[A-Z0-9]{8}/"",""""),""-"","" "") , ""."" ))),1))))&amp;"" "")"),"Next js security of directory structure and json secrets ")</f>
        <v>Next js security of directory structure and json secrets </v>
      </c>
    </row>
    <row r="34">
      <c r="A34" s="32" t="s">
        <v>54</v>
      </c>
      <c r="B34" s="33">
        <v>2.0</v>
      </c>
      <c r="C34" s="33">
        <v>327.0</v>
      </c>
      <c r="D34" s="34">
        <v>43835.0</v>
      </c>
      <c r="E34" s="33" t="s">
        <v>41</v>
      </c>
      <c r="F34" s="24" t="s">
        <v>9</v>
      </c>
      <c r="G34" s="24" t="s">
        <v>9</v>
      </c>
      <c r="H34" s="26" t="str">
        <f>IFERROR(__xludf.DUMMYFUNCTION("ArrayFormula(join("". "",replace(transpose(TRIM(SPLIT( SUBSTITUTE(REGEXREPLACE(A34,""https://stackoverflow.com/questions/[A-Z0-9]{8}/"",""""),""-"","" "") , ""."" ))),1,1, upper(left(transpose(TRIM(SPLIT( SUBSTITUTE(REGEXREPLACE(A34,""https://stackoverflo"&amp;"w.com/questions/[A-Z0-9]{8}/"",""""),""-"","" "") , ""."" ))),1))))&amp;"" "")"),"Why do we have to fix security vulnerabilities on the test scope dependencies ")</f>
        <v>Why do we have to fix security vulnerabilities on the test scope dependencies </v>
      </c>
    </row>
    <row r="35">
      <c r="A35" s="32" t="s">
        <v>55</v>
      </c>
      <c r="B35" s="33">
        <v>1.0</v>
      </c>
      <c r="C35" s="33">
        <v>179.0</v>
      </c>
      <c r="D35" s="34">
        <v>44503.0</v>
      </c>
      <c r="E35" s="33" t="s">
        <v>41</v>
      </c>
      <c r="F35" s="24" t="s">
        <v>9</v>
      </c>
      <c r="G35" s="24" t="s">
        <v>9</v>
      </c>
      <c r="H35" s="26" t="str">
        <f>IFERROR(__xludf.DUMMYFUNCTION("ArrayFormula(join("". "",replace(transpose(TRIM(SPLIT( SUBSTITUTE(REGEXREPLACE(A35,""https://stackoverflow.com/questions/[A-Z0-9]{8}/"",""""),""-"","" "") , ""."" ))),1,1, upper(left(transpose(TRIM(SPLIT( SUBSTITUTE(REGEXREPLACE(A35,""https://stackoverflo"&amp;"w.com/questions/[A-Z0-9]{8}/"",""""),""-"","" "") , ""."" ))),1))))&amp;"" "")"),"Security of a tpm chip with measured boot ")</f>
        <v>Security of a tpm chip with measured boot </v>
      </c>
    </row>
    <row r="36">
      <c r="A36" s="32" t="s">
        <v>56</v>
      </c>
      <c r="B36" s="33">
        <v>2.0</v>
      </c>
      <c r="C36" s="33">
        <v>151.0</v>
      </c>
      <c r="D36" s="34">
        <v>44472.0</v>
      </c>
      <c r="E36" s="33" t="s">
        <v>41</v>
      </c>
      <c r="F36" s="24" t="s">
        <v>9</v>
      </c>
      <c r="G36" s="24" t="s">
        <v>9</v>
      </c>
      <c r="H36" s="26" t="str">
        <f>IFERROR(__xludf.DUMMYFUNCTION("ArrayFormula(join("". "",replace(transpose(TRIM(SPLIT( SUBSTITUTE(REGEXREPLACE(A36,""https://stackoverflow.com/questions/[A-Z0-9]{8}/"",""""),""-"","" "") , ""."" ))),1,1, upper(left(transpose(TRIM(SPLIT( SUBSTITUTE(REGEXREPLACE(A36,""https://stackoverflo"&amp;"w.com/questions/[A-Z0-9]{8}/"",""""),""-"","" "") , ""."" ))),1))))&amp;"" "")"),"Are there any security risks using subjects in angular this way ")</f>
        <v>Are there any security risks using subjects in angular this way </v>
      </c>
    </row>
    <row r="37">
      <c r="A37" s="28" t="s">
        <v>57</v>
      </c>
      <c r="B37" s="24">
        <v>4.0</v>
      </c>
      <c r="C37" s="24">
        <v>85.0</v>
      </c>
      <c r="D37" s="25">
        <v>44463.0</v>
      </c>
      <c r="E37" s="24" t="s">
        <v>41</v>
      </c>
      <c r="F37" s="24" t="s">
        <v>9</v>
      </c>
      <c r="G37" s="24" t="s">
        <v>9</v>
      </c>
      <c r="H37" s="26" t="str">
        <f>IFERROR(__xludf.DUMMYFUNCTION("ArrayFormula(join("". "",replace(transpose(TRIM(SPLIT( SUBSTITUTE(REGEXREPLACE(A37,""https://stackoverflow.com/questions/[A-Z0-9]{8}/"",""""),""-"","" "") , ""."" ))),1,1, upper(left(transpose(TRIM(SPLIT( SUBSTITUTE(REGEXREPLACE(A37,""https://stackoverflo"&amp;"w.com/questions/[A-Z0-9]{8}/"",""""),""-"","" "") , ""."" ))),1))))&amp;"" "")"),"What is the right way to protect the social security number in a web page ")</f>
        <v>What is the right way to protect the social security number in a web page </v>
      </c>
    </row>
    <row r="38">
      <c r="A38" s="28" t="s">
        <v>58</v>
      </c>
      <c r="B38" s="24">
        <v>1.0</v>
      </c>
      <c r="C38" s="24">
        <v>222.0</v>
      </c>
      <c r="D38" s="25">
        <v>44412.0</v>
      </c>
      <c r="E38" s="24" t="s">
        <v>41</v>
      </c>
      <c r="F38" s="24" t="s">
        <v>9</v>
      </c>
      <c r="G38" s="24" t="s">
        <v>9</v>
      </c>
      <c r="H38" s="26" t="str">
        <f>IFERROR(__xludf.DUMMYFUNCTION("ArrayFormula(join("". "",replace(transpose(TRIM(SPLIT( SUBSTITUTE(REGEXREPLACE(A38,""https://stackoverflow.com/questions/[A-Z0-9]{8}/"",""""),""-"","" "") , ""."" ))),1,1, upper(left(transpose(TRIM(SPLIT( SUBSTITUTE(REGEXREPLACE(A38,""https://stackoverflo"&amp;"w.com/questions/[A-Z0-9]{8}/"",""""),""-"","" "") , ""."" ))),1))))&amp;"" "")"),"Security issue with vaadin 8 and outdated highcharts library ")</f>
        <v>Security issue with vaadin 8 and outdated highcharts library </v>
      </c>
    </row>
    <row r="39">
      <c r="A39" s="28" t="s">
        <v>59</v>
      </c>
      <c r="B39" s="24">
        <v>4.0</v>
      </c>
      <c r="C39" s="24">
        <v>2514.0</v>
      </c>
      <c r="D39" s="24" t="s">
        <v>60</v>
      </c>
      <c r="E39" s="24" t="s">
        <v>41</v>
      </c>
      <c r="F39" s="24" t="s">
        <v>9</v>
      </c>
      <c r="G39" s="24" t="s">
        <v>9</v>
      </c>
      <c r="H39" s="26" t="str">
        <f>IFERROR(__xludf.DUMMYFUNCTION("ArrayFormula(join("". "",replace(transpose(TRIM(SPLIT( SUBSTITUTE(REGEXREPLACE(A39,""https://stackoverflow.com/questions/[A-Z0-9]{8}/"",""""),""-"","" "") , ""."" ))),1,1, upper(left(transpose(TRIM(SPLIT( SUBSTITUTE(REGEXREPLACE(A39,""https://stackoverflo"&amp;"w.com/questions/[A-Z0-9]{8}/"",""""),""-"","" "") , ""."" ))),1))))&amp;"" "")"),"User delegation key vs account key security ")</f>
        <v>User delegation key vs account key security </v>
      </c>
    </row>
    <row r="40">
      <c r="A40" s="28" t="s">
        <v>61</v>
      </c>
      <c r="B40" s="24">
        <v>2.0</v>
      </c>
      <c r="C40" s="24">
        <v>690.0</v>
      </c>
      <c r="D40" s="25">
        <v>44301.0</v>
      </c>
      <c r="E40" s="24" t="s">
        <v>41</v>
      </c>
      <c r="F40" s="24" t="s">
        <v>9</v>
      </c>
      <c r="G40" s="24" t="s">
        <v>9</v>
      </c>
      <c r="H40" s="26" t="str">
        <f>IFERROR(__xludf.DUMMYFUNCTION("ArrayFormula(join("". "",replace(transpose(TRIM(SPLIT( SUBSTITUTE(REGEXREPLACE(A40,""https://stackoverflow.com/questions/[A-Z0-9]{8}/"",""""),""-"","" "") , ""."" ))),1,1, upper(left(transpose(TRIM(SPLIT( SUBSTITUTE(REGEXREPLACE(A40,""https://stackoverflo"&amp;"w.com/questions/[A-Z0-9]{8}/"",""""),""-"","" "") , ""."" ))),1))))&amp;"" "")"),"Security concerns with private repos in github ")</f>
        <v>Security concerns with private repos in github </v>
      </c>
    </row>
    <row r="41">
      <c r="A41" s="28" t="s">
        <v>62</v>
      </c>
      <c r="B41" s="24">
        <v>1.0</v>
      </c>
      <c r="C41" s="24">
        <v>315.0</v>
      </c>
      <c r="D41" s="25">
        <v>44205.0</v>
      </c>
      <c r="E41" s="24" t="s">
        <v>41</v>
      </c>
      <c r="F41" s="24" t="s">
        <v>9</v>
      </c>
      <c r="G41" s="24" t="s">
        <v>9</v>
      </c>
      <c r="H41" s="26" t="str">
        <f>IFERROR(__xludf.DUMMYFUNCTION("ArrayFormula(join("". "",replace(transpose(TRIM(SPLIT( SUBSTITUTE(REGEXREPLACE(A41,""https://stackoverflow.com/questions/[A-Z0-9]{8}/"",""""),""-"","" "") , ""."" ))),1,1, upper(left(transpose(TRIM(SPLIT( SUBSTITUTE(REGEXREPLACE(A41,""https://stackoverflo"&amp;"w.com/questions/[A-Z0-9]{8}/"",""""),""-"","" "") , ""."" ))),1))))&amp;"" "")"),"Security concern using nuxt js and laravel api ")</f>
        <v>Security concern using nuxt js and laravel api </v>
      </c>
    </row>
    <row r="42">
      <c r="A42" s="28" t="s">
        <v>63</v>
      </c>
      <c r="B42" s="24">
        <v>2.0</v>
      </c>
      <c r="C42" s="24">
        <v>204.0</v>
      </c>
      <c r="D42" s="25">
        <v>44203.0</v>
      </c>
      <c r="E42" s="24" t="s">
        <v>41</v>
      </c>
      <c r="F42" s="24" t="s">
        <v>9</v>
      </c>
      <c r="G42" s="24" t="s">
        <v>9</v>
      </c>
      <c r="H42" s="26" t="str">
        <f>IFERROR(__xludf.DUMMYFUNCTION("ArrayFormula(join("". "",replace(transpose(TRIM(SPLIT( SUBSTITUTE(REGEXREPLACE(A42,""https://stackoverflow.com/questions/[A-Z0-9]{8}/"",""""),""-"","" "") , ""."" ))),1,1, upper(left(transpose(TRIM(SPLIT( SUBSTITUTE(REGEXREPLACE(A42,""https://stackoverflo"&amp;"w.com/questions/[A-Z0-9]{8}/"",""""),""-"","" "") , ""."" ))),1))))&amp;"" "")"),"How can i configure intellij to not be a security problem ")</f>
        <v>How can i configure intellij to not be a security problem </v>
      </c>
    </row>
    <row r="43">
      <c r="A43" s="28" t="s">
        <v>64</v>
      </c>
      <c r="B43" s="24">
        <v>1.0</v>
      </c>
      <c r="C43" s="24">
        <v>778.0</v>
      </c>
      <c r="D43" s="25">
        <v>44018.0</v>
      </c>
      <c r="E43" s="24" t="s">
        <v>41</v>
      </c>
      <c r="F43" s="24" t="s">
        <v>9</v>
      </c>
      <c r="G43" s="24" t="s">
        <v>9</v>
      </c>
      <c r="H43" s="26" t="str">
        <f>IFERROR(__xludf.DUMMYFUNCTION("ArrayFormula(join("". "",replace(transpose(TRIM(SPLIT( SUBSTITUTE(REGEXREPLACE(A43,""https://stackoverflow.com/questions/[A-Z0-9]{8}/"",""""),""-"","" "") , ""."" ))),1,1, upper(left(transpose(TRIM(SPLIT( SUBSTITUTE(REGEXREPLACE(A43,""https://stackoverflo"&amp;"w.com/questions/[A-Z0-9]{8}/"",""""),""-"","" "") , ""."" ))),1))))&amp;"" "")"),"Does port forwarding pose any security issues ")</f>
        <v>Does port forwarding pose any security issues </v>
      </c>
    </row>
    <row r="44">
      <c r="A44" s="28" t="s">
        <v>65</v>
      </c>
      <c r="B44" s="24">
        <v>10.0</v>
      </c>
      <c r="C44" s="24">
        <v>1227.0</v>
      </c>
      <c r="D44" s="25">
        <v>43993.0</v>
      </c>
      <c r="E44" s="24" t="s">
        <v>41</v>
      </c>
      <c r="F44" s="24" t="s">
        <v>9</v>
      </c>
      <c r="G44" s="24" t="s">
        <v>9</v>
      </c>
      <c r="H44" s="26" t="str">
        <f>IFERROR(__xludf.DUMMYFUNCTION("ArrayFormula(join("". "",replace(transpose(TRIM(SPLIT( SUBSTITUTE(REGEXREPLACE(A44,""https://stackoverflow.com/questions/[A-Z0-9]{8}/"",""""),""-"","" "") , ""."" ))),1,1, upper(left(transpose(TRIM(SPLIT( SUBSTITUTE(REGEXREPLACE(A44,""https://stackoverflo"&amp;"w.com/questions/[A-Z0-9]{8}/"",""""),""-"","" "") , ""."" ))),1))))&amp;"" "")"),"Are there any security concerns with sharing the client secrets of a google api ")</f>
        <v>Are there any security concerns with sharing the client secrets of a google api </v>
      </c>
    </row>
    <row r="45">
      <c r="A45" s="28" t="s">
        <v>66</v>
      </c>
      <c r="B45" s="24">
        <v>1.0</v>
      </c>
      <c r="C45" s="24">
        <v>401.0</v>
      </c>
      <c r="D45" s="25">
        <v>42988.0</v>
      </c>
      <c r="E45" s="24" t="s">
        <v>67</v>
      </c>
      <c r="F45" s="24" t="s">
        <v>9</v>
      </c>
      <c r="G45" s="24" t="s">
        <v>10</v>
      </c>
      <c r="H45" s="26" t="str">
        <f>IFERROR(__xludf.DUMMYFUNCTION("ArrayFormula(join("". "",replace(transpose(TRIM(SPLIT( SUBSTITUTE(REGEXREPLACE(A45,""https://stackoverflow.com/questions/[A-Z0-9]{8}/"",""""),""-"","" "") , ""."" ))),1,1, upper(left(transpose(TRIM(SPLIT( SUBSTITUTE(REGEXREPLACE(A45,""https://stackoverflo"&amp;"w.com/questions/[A-Z0-9]{8}/"",""""),""-"","" "") , ""."" ))),1))))&amp;"" "")"),"What are the best practices for applying security on full text search results ")</f>
        <v>What are the best practices for applying security on full text search results </v>
      </c>
    </row>
    <row r="46">
      <c r="A46" s="28" t="s">
        <v>68</v>
      </c>
      <c r="B46" s="24">
        <v>2.0</v>
      </c>
      <c r="C46" s="24">
        <v>62.0</v>
      </c>
      <c r="D46" s="25">
        <v>43529.0</v>
      </c>
      <c r="E46" s="24" t="s">
        <v>41</v>
      </c>
      <c r="F46" s="24" t="s">
        <v>9</v>
      </c>
      <c r="G46" s="24" t="s">
        <v>10</v>
      </c>
      <c r="H46" s="26" t="str">
        <f>IFERROR(__xludf.DUMMYFUNCTION("ArrayFormula(join("". "",replace(transpose(TRIM(SPLIT( SUBSTITUTE(REGEXREPLACE(A46,""https://stackoverflow.com/questions/[A-Z0-9]{8}/"",""""),""-"","" "") , ""."" ))),1,1, upper(left(transpose(TRIM(SPLIT( SUBSTITUTE(REGEXREPLACE(A46,""https://stackoverflo"&amp;"w.com/questions/[A-Z0-9]{8}/"",""""),""-"","" "") , ""."" ))),1))))&amp;"" "")"),"How should a web application ensure security when serving confidential media fil ")</f>
        <v>How should a web application ensure security when serving confidential media fil </v>
      </c>
    </row>
    <row r="47">
      <c r="A47" s="28" t="s">
        <v>69</v>
      </c>
      <c r="B47" s="24">
        <v>1.0</v>
      </c>
      <c r="C47" s="24">
        <v>109.0</v>
      </c>
      <c r="D47" s="25">
        <v>43486.0</v>
      </c>
      <c r="E47" s="31" t="s">
        <v>41</v>
      </c>
      <c r="F47" s="24" t="s">
        <v>9</v>
      </c>
      <c r="G47" s="24" t="s">
        <v>10</v>
      </c>
      <c r="H47" s="26" t="str">
        <f>IFERROR(__xludf.DUMMYFUNCTION("ArrayFormula(join("". "",replace(transpose(TRIM(SPLIT( SUBSTITUTE(REGEXREPLACE(A47,""https://stackoverflow.com/questions/[A-Z0-9]{8}/"",""""),""-"","" "") , ""."" ))),1,1, upper(left(transpose(TRIM(SPLIT( SUBSTITUTE(REGEXREPLACE(A47,""https://stackoverflo"&amp;"w.com/questions/[A-Z0-9]{8}/"",""""),""-"","" "") , ""."" ))),1))))&amp;"" "")"),"Mobileapps security issue ")</f>
        <v>Mobileapps security issue </v>
      </c>
    </row>
    <row r="48">
      <c r="A48" s="28" t="s">
        <v>70</v>
      </c>
      <c r="B48" s="24">
        <v>1.0</v>
      </c>
      <c r="C48" s="24">
        <v>445.0</v>
      </c>
      <c r="D48" s="25">
        <v>43335.0</v>
      </c>
      <c r="E48" s="24" t="s">
        <v>41</v>
      </c>
      <c r="F48" s="24" t="s">
        <v>9</v>
      </c>
      <c r="G48" s="24" t="s">
        <v>10</v>
      </c>
      <c r="H48" s="26" t="str">
        <f>IFERROR(__xludf.DUMMYFUNCTION("ArrayFormula(join("". "",replace(transpose(TRIM(SPLIT( SUBSTITUTE(REGEXREPLACE(A48,""https://stackoverflow.com/questions/[A-Z0-9]{8}/"",""""),""-"","" "") , ""."" ))),1,1, upper(left(transpose(TRIM(SPLIT( SUBSTITUTE(REGEXREPLACE(A48,""https://stackoverflo"&amp;"w.com/questions/[A-Z0-9]{8}/"",""""),""-"","" "") , ""."" ))),1))))&amp;"" "")"),"Security of post request ")</f>
        <v>Security of post request </v>
      </c>
    </row>
    <row r="49">
      <c r="A49" s="28" t="s">
        <v>71</v>
      </c>
      <c r="B49" s="24">
        <v>1.0</v>
      </c>
      <c r="C49" s="24">
        <v>1258.0</v>
      </c>
      <c r="D49" s="25">
        <v>43313.0</v>
      </c>
      <c r="E49" s="24" t="s">
        <v>41</v>
      </c>
      <c r="F49" s="24" t="s">
        <v>9</v>
      </c>
      <c r="G49" s="24" t="s">
        <v>10</v>
      </c>
      <c r="H49" s="26" t="str">
        <f>IFERROR(__xludf.DUMMYFUNCTION("ArrayFormula(join("". "",replace(transpose(TRIM(SPLIT( SUBSTITUTE(REGEXREPLACE(A49,""https://stackoverflow.com/questions/[A-Z0-9]{8}/"",""""),""-"","" "") , ""."" ))),1,1, upper(left(transpose(TRIM(SPLIT( SUBSTITUTE(REGEXREPLACE(A49,""https://stackoverflo"&amp;"w.com/questions/[A-Z0-9]{8}/"",""""),""-"","" "") , ""."" ))),1))))&amp;"" "")"),"What are the technical differences between elasticsearch apache metron and apa ")</f>
        <v>What are the technical differences between elasticsearch apache metron and apa </v>
      </c>
    </row>
    <row r="50">
      <c r="A50" s="28" t="s">
        <v>72</v>
      </c>
      <c r="B50" s="24">
        <v>1.0</v>
      </c>
      <c r="C50" s="24">
        <v>32.0</v>
      </c>
      <c r="D50" s="25">
        <v>43242.0</v>
      </c>
      <c r="E50" s="24" t="s">
        <v>41</v>
      </c>
      <c r="F50" s="24" t="s">
        <v>9</v>
      </c>
      <c r="G50" s="24" t="s">
        <v>10</v>
      </c>
      <c r="H50" s="26" t="str">
        <f>IFERROR(__xludf.DUMMYFUNCTION("ArrayFormula(join("". "",replace(transpose(TRIM(SPLIT( SUBSTITUTE(REGEXREPLACE(A50,""https://stackoverflow.com/questions/[A-Z0-9]{8}/"",""""),""-"","" "") , ""."" ))),1,1, upper(left(transpose(TRIM(SPLIT( SUBSTITUTE(REGEXREPLACE(A50,""https://stackoverflo"&amp;"w.com/questions/[A-Z0-9]{8}/"",""""),""-"","" "") , ""."" ))),1))))&amp;"" "")"),"General user security ")</f>
        <v>General user security </v>
      </c>
    </row>
    <row r="51">
      <c r="A51" s="28" t="s">
        <v>73</v>
      </c>
      <c r="B51" s="24">
        <v>1.0</v>
      </c>
      <c r="C51" s="24">
        <v>2428.0</v>
      </c>
      <c r="D51" s="25">
        <v>43117.0</v>
      </c>
      <c r="E51" s="24" t="s">
        <v>74</v>
      </c>
      <c r="F51" s="24" t="s">
        <v>10</v>
      </c>
      <c r="G51" s="24" t="s">
        <v>10</v>
      </c>
      <c r="H51" s="26" t="str">
        <f>IFERROR(__xludf.DUMMYFUNCTION("ArrayFormula(join("". "",replace(transpose(TRIM(SPLIT( SUBSTITUTE(REGEXREPLACE(A51,""https://stackoverflow.com/questions/[A-Z0-9]{8}/"",""""),""-"","" "") , ""."" ))),1,1, upper(left(transpose(TRIM(SPLIT( SUBSTITUTE(REGEXREPLACE(A51,""https://stackoverflo"&amp;"w.com/questions/[A-Z0-9]{8}/"",""""),""-"","" "") , ""."" ))),1))))&amp;"" "")"),"What is ssl security policy for elb ")</f>
        <v>What is ssl security policy for elb </v>
      </c>
    </row>
    <row r="52">
      <c r="A52" s="28" t="s">
        <v>75</v>
      </c>
      <c r="B52" s="24">
        <v>3.0</v>
      </c>
      <c r="C52" s="24">
        <v>1663.0</v>
      </c>
      <c r="D52" s="25">
        <v>43936.0</v>
      </c>
      <c r="E52" s="31" t="s">
        <v>24</v>
      </c>
      <c r="F52" s="24" t="s">
        <v>9</v>
      </c>
      <c r="G52" s="24" t="s">
        <v>10</v>
      </c>
      <c r="H52" s="26" t="str">
        <f>IFERROR(__xludf.DUMMYFUNCTION("ArrayFormula(join("". "",replace(transpose(TRIM(SPLIT( SUBSTITUTE(REGEXREPLACE(A52,""https://stackoverflow.com/questions/[A-Z0-9]{8}/"",""""),""-"","" "") , ""."" ))),1,1, upper(left(transpose(TRIM(SPLIT( SUBSTITUTE(REGEXREPLACE(A52,""https://stackoverflo"&amp;"w.com/questions/[A-Z0-9]{8}/"",""""),""-"","" "") , ""."" ))),1))))&amp;"" "")"),"How to make my android app california consumer privacy act compliance ")</f>
        <v>How to make my android app california consumer privacy act compliance </v>
      </c>
    </row>
    <row r="53">
      <c r="A53" s="28" t="s">
        <v>76</v>
      </c>
      <c r="B53" s="24">
        <v>1.0</v>
      </c>
      <c r="C53" s="24">
        <v>805.0</v>
      </c>
      <c r="D53" s="25">
        <v>43865.0</v>
      </c>
      <c r="E53" s="31" t="s">
        <v>24</v>
      </c>
      <c r="F53" s="24" t="s">
        <v>9</v>
      </c>
      <c r="G53" s="24" t="s">
        <v>10</v>
      </c>
      <c r="H53" s="26" t="str">
        <f>IFERROR(__xludf.DUMMYFUNCTION("ArrayFormula(join("". "",replace(transpose(TRIM(SPLIT( SUBSTITUTE(REGEXREPLACE(A53,""https://stackoverflow.com/questions/[A-Z0-9]{8}/"",""""),""-"","" "") , ""."" ))),1,1, upper(left(transpose(TRIM(SPLIT( SUBSTITUTE(REGEXREPLACE(A53,""https://stackoverflo"&amp;"w.com/questions/[A-Z0-9]{8}/"",""""),""-"","" "") , ""."" ))),1))))&amp;"" "")"),"How to resolve newly appear action california consumer privacy act ccpa ")</f>
        <v>How to resolve newly appear action california consumer privacy act ccpa </v>
      </c>
    </row>
    <row r="54">
      <c r="A54" s="28" t="s">
        <v>77</v>
      </c>
      <c r="B54" s="24">
        <v>6.0</v>
      </c>
      <c r="C54" s="24">
        <v>799.0</v>
      </c>
      <c r="D54" s="25">
        <v>43813.0</v>
      </c>
      <c r="E54" s="24" t="s">
        <v>78</v>
      </c>
      <c r="F54" s="24" t="s">
        <v>9</v>
      </c>
      <c r="G54" s="24" t="s">
        <v>9</v>
      </c>
      <c r="H54" s="26" t="str">
        <f>IFERROR(__xludf.DUMMYFUNCTION("ArrayFormula(join("". "",replace(transpose(TRIM(SPLIT( SUBSTITUTE(REGEXREPLACE(A54,""https://stackoverflow.com/questions/[A-Z0-9]{8}/"",""""),""-"","" "") , ""."" ))),1,1, upper(left(transpose(TRIM(SPLIT( SUBSTITUTE(REGEXREPLACE(A54,""https://stackoverflo"&amp;"w.com/questions/[A-Z0-9]{8}/"",""""),""-"","" "") , ""."" ))),1))))&amp;"" "")"),"Ccpa how to detect the californian users concerned by the ccpa ")</f>
        <v>Ccpa how to detect the californian users concerned by the ccpa </v>
      </c>
    </row>
    <row r="55">
      <c r="A55" s="28" t="s">
        <v>79</v>
      </c>
      <c r="B55" s="24">
        <v>3.0</v>
      </c>
      <c r="C55" s="24">
        <v>551.0</v>
      </c>
      <c r="D55" s="25">
        <v>43865.0</v>
      </c>
      <c r="E55" s="24" t="s">
        <v>78</v>
      </c>
      <c r="F55" s="24" t="s">
        <v>9</v>
      </c>
      <c r="G55" s="24" t="s">
        <v>10</v>
      </c>
      <c r="H55" s="26" t="str">
        <f>IFERROR(__xludf.DUMMYFUNCTION("ArrayFormula(join("". "",replace(transpose(TRIM(SPLIT( SUBSTITUTE(REGEXREPLACE(A55,""https://stackoverflow.com/questions/[A-Z0-9]{8}/"",""""),""-"","" "") , ""."" ))),1,1, upper(left(transpose(TRIM(SPLIT( SUBSTITUTE(REGEXREPLACE(A55,""https://stackoverflo"&amp;"w.com/questions/[A-Z0-9]{8}/"",""""),""-"","" "") , ""."" ))),1))))&amp;"" "")"),"Ccpa detect do not track google account web app activity off ")</f>
        <v>Ccpa detect do not track google account web app activity off </v>
      </c>
    </row>
    <row r="56">
      <c r="A56" s="28" t="s">
        <v>80</v>
      </c>
      <c r="B56" s="24">
        <v>24.0</v>
      </c>
      <c r="C56" s="24">
        <v>5022.0</v>
      </c>
      <c r="D56" s="25">
        <v>43000.0</v>
      </c>
      <c r="E56" s="24" t="s">
        <v>8</v>
      </c>
      <c r="F56" s="24" t="s">
        <v>10</v>
      </c>
      <c r="G56" s="24" t="s">
        <v>10</v>
      </c>
      <c r="H56" s="26" t="str">
        <f>IFERROR(__xludf.DUMMYFUNCTION("ArrayFormula(join("". "",replace(transpose(TRIM(SPLIT( SUBSTITUTE(REGEXREPLACE(A56,""https://stackoverflow.com/questions/[A-Z0-9]{8}/"",""""),""-"","" "") , ""."" ))),1,1, upper(left(transpose(TRIM(SPLIT( SUBSTITUTE(REGEXREPLACE(A56,""https://stackoverflo"&amp;"w.com/questions/[A-Z0-9]{8}/"",""""),""-"","" "") , ""."" ))),1))))&amp;"" "")"),"Gdpr compliance ")</f>
        <v>Gdpr compliance </v>
      </c>
    </row>
    <row r="57">
      <c r="A57" s="28" t="s">
        <v>81</v>
      </c>
      <c r="B57" s="24">
        <v>2.0</v>
      </c>
      <c r="C57" s="24">
        <v>1078.0</v>
      </c>
      <c r="D57" s="25">
        <v>44246.0</v>
      </c>
      <c r="E57" s="24" t="s">
        <v>8</v>
      </c>
      <c r="F57" s="24" t="s">
        <v>9</v>
      </c>
      <c r="G57" s="24" t="s">
        <v>9</v>
      </c>
      <c r="H57" s="26" t="str">
        <f>IFERROR(__xludf.DUMMYFUNCTION("ArrayFormula(join("". "",replace(transpose(TRIM(SPLIT( SUBSTITUTE(REGEXREPLACE(A57,""https://stackoverflow.com/questions/[A-Z0-9]{8}/"",""""),""-"","" "") , ""."" ))),1,1, upper(left(transpose(TRIM(SPLIT( SUBSTITUTE(REGEXREPLACE(A57,""https://stackoverflo"&amp;"w.com/questions/[A-Z0-9]{8}/"",""""),""-"","" "") , ""."" ))),1))))&amp;"" "")"),"Gatsbyjs google analytics gdpr ")</f>
        <v>Gatsbyjs google analytics gdpr </v>
      </c>
    </row>
    <row r="58">
      <c r="A58" s="28" t="s">
        <v>82</v>
      </c>
      <c r="B58" s="24">
        <v>1.0</v>
      </c>
      <c r="C58" s="24">
        <v>511.0</v>
      </c>
      <c r="D58" s="25">
        <v>44020.0</v>
      </c>
      <c r="E58" s="24" t="s">
        <v>8</v>
      </c>
      <c r="F58" s="24" t="s">
        <v>9</v>
      </c>
      <c r="G58" s="24" t="s">
        <v>9</v>
      </c>
      <c r="H58" s="26" t="str">
        <f>IFERROR(__xludf.DUMMYFUNCTION("ArrayFormula(join("". "",replace(transpose(TRIM(SPLIT( SUBSTITUTE(REGEXREPLACE(A58,""https://stackoverflow.com/questions/[A-Z0-9]{8}/"",""""),""-"","" "") , ""."" ))),1,1, upper(left(transpose(TRIM(SPLIT( SUBSTITUTE(REGEXREPLACE(A58,""https://stackoverflo"&amp;"w.com/questions/[A-Z0-9]{8}/"",""""),""-"","" "") , ""."" ))),1))))&amp;"" "")"),"Is amazon chime gdpr compliant ")</f>
        <v>Is amazon chime gdpr compliant </v>
      </c>
    </row>
    <row r="59">
      <c r="A59" s="28" t="s">
        <v>83</v>
      </c>
      <c r="B59" s="24">
        <v>1.0</v>
      </c>
      <c r="C59" s="24">
        <v>259.0</v>
      </c>
      <c r="D59" s="25">
        <v>44170.0</v>
      </c>
      <c r="E59" s="24" t="s">
        <v>8</v>
      </c>
      <c r="F59" s="24" t="s">
        <v>9</v>
      </c>
      <c r="G59" s="24" t="s">
        <v>9</v>
      </c>
      <c r="H59" s="26" t="str">
        <f>IFERROR(__xludf.DUMMYFUNCTION("ArrayFormula(join("". "",replace(transpose(TRIM(SPLIT( SUBSTITUTE(REGEXREPLACE(A59,""https://stackoverflow.com/questions/[A-Z0-9]{8}/"",""""),""-"","" "") , ""."" ))),1,1, upper(left(transpose(TRIM(SPLIT( SUBSTITUTE(REGEXREPLACE(A59,""https://stackoverflo"&amp;"w.com/questions/[A-Z0-9]{8}/"",""""),""-"","" "") , ""."" ))),1))))&amp;"" "")"),"Gdpr and personal data ")</f>
        <v>Gdpr and personal data </v>
      </c>
    </row>
    <row r="60">
      <c r="A60" s="28" t="s">
        <v>84</v>
      </c>
      <c r="B60" s="24">
        <v>0.0</v>
      </c>
      <c r="C60" s="24">
        <v>292.0</v>
      </c>
      <c r="D60" s="25">
        <v>43984.0</v>
      </c>
      <c r="E60" s="24" t="s">
        <v>8</v>
      </c>
      <c r="F60" s="24" t="s">
        <v>9</v>
      </c>
      <c r="G60" s="24" t="s">
        <v>9</v>
      </c>
      <c r="H60" s="26" t="str">
        <f>IFERROR(__xludf.DUMMYFUNCTION("ArrayFormula(join("". "",replace(transpose(TRIM(SPLIT( SUBSTITUTE(REGEXREPLACE(A60,""https://stackoverflow.com/questions/[A-Z0-9]{8}/"",""""),""-"","" "") , ""."" ))),1,1, upper(left(transpose(TRIM(SPLIT( SUBSTITUTE(REGEXREPLACE(A60,""https://stackoverflo"&amp;"w.com/questions/[A-Z0-9]{8}/"",""""),""-"","" "") , ""."" ))),1))))&amp;"" "")"),"Does amazon web services aws support gdpr ")</f>
        <v>Does amazon web services aws support gdpr </v>
      </c>
    </row>
    <row r="61">
      <c r="A61" s="28" t="s">
        <v>85</v>
      </c>
      <c r="B61" s="24">
        <v>2.0</v>
      </c>
      <c r="C61" s="24">
        <v>2127.0</v>
      </c>
      <c r="D61" s="25">
        <v>43606.0</v>
      </c>
      <c r="E61" s="24" t="s">
        <v>8</v>
      </c>
      <c r="F61" s="24" t="s">
        <v>9</v>
      </c>
      <c r="G61" s="24" t="s">
        <v>10</v>
      </c>
      <c r="H61" s="26" t="str">
        <f>IFERROR(__xludf.DUMMYFUNCTION("ArrayFormula(join("". "",replace(transpose(TRIM(SPLIT( SUBSTITUTE(REGEXREPLACE(A61,""https://stackoverflow.com/questions/[A-Z0-9]{8}/"",""""),""-"","" "") , ""."" ))),1,1, upper(left(transpose(TRIM(SPLIT( SUBSTITUTE(REGEXREPLACE(A61,""https://stackoverflo"&amp;"w.com/questions/[A-Z0-9]{8}/"",""""),""-"","" "") , ""."" ))),1))))&amp;"" "")"),"Codeigniter ci session cookie gdpr problem ")</f>
        <v>Codeigniter ci session cookie gdpr problem </v>
      </c>
    </row>
    <row r="62">
      <c r="A62" s="28" t="s">
        <v>86</v>
      </c>
      <c r="B62" s="24">
        <v>0.0</v>
      </c>
      <c r="C62" s="24">
        <v>199.0</v>
      </c>
      <c r="D62" s="25">
        <v>43383.0</v>
      </c>
      <c r="E62" s="24" t="s">
        <v>8</v>
      </c>
      <c r="F62" s="24" t="s">
        <v>9</v>
      </c>
      <c r="G62" s="24" t="s">
        <v>10</v>
      </c>
      <c r="H62" s="26" t="str">
        <f>IFERROR(__xludf.DUMMYFUNCTION("ArrayFormula(join("". "",replace(transpose(TRIM(SPLIT( SUBSTITUTE(REGEXREPLACE(A62,""https://stackoverflow.com/questions/[A-Z0-9]{8}/"",""""),""-"","" "") , ""."" ))),1,1, upper(left(transpose(TRIM(SPLIT( SUBSTITUTE(REGEXREPLACE(A62,""https://stackoverflo"&amp;"w.com/questions/[A-Z0-9]{8}/"",""""),""-"","" "") , ""."" ))),1))))&amp;"" "")"),"Facebook social plugins gdpr ")</f>
        <v>Facebook social plugins gdpr </v>
      </c>
    </row>
    <row r="63">
      <c r="A63" s="28" t="s">
        <v>87</v>
      </c>
      <c r="B63" s="24">
        <v>1.0</v>
      </c>
      <c r="C63" s="24">
        <v>74.0</v>
      </c>
      <c r="D63" s="25">
        <v>43784.0</v>
      </c>
      <c r="E63" s="24" t="s">
        <v>8</v>
      </c>
      <c r="F63" s="24" t="s">
        <v>9</v>
      </c>
      <c r="G63" s="24" t="s">
        <v>10</v>
      </c>
      <c r="H63" s="26" t="str">
        <f>IFERROR(__xludf.DUMMYFUNCTION("ArrayFormula(join("". "",replace(transpose(TRIM(SPLIT( SUBSTITUTE(REGEXREPLACE(A63,""https://stackoverflow.com/questions/[A-Z0-9]{8}/"",""""),""-"","" "") , ""."" ))),1,1, upper(left(transpose(TRIM(SPLIT( SUBSTITUTE(REGEXREPLACE(A63,""https://stackoverflo"&amp;"w.com/questions/[A-Z0-9]{8}/"",""""),""-"","" "") , ""."" ))),1))))&amp;"" "")"),"Gdpr and sharepoint user lookups ")</f>
        <v>Gdpr and sharepoint user lookups </v>
      </c>
    </row>
    <row r="64">
      <c r="A64" s="28" t="s">
        <v>88</v>
      </c>
      <c r="B64" s="24">
        <v>0.0</v>
      </c>
      <c r="C64" s="24">
        <v>299.0</v>
      </c>
      <c r="D64" s="25">
        <v>44267.0</v>
      </c>
      <c r="E64" s="24" t="s">
        <v>8</v>
      </c>
      <c r="F64" s="24" t="s">
        <v>9</v>
      </c>
      <c r="G64" s="24" t="s">
        <v>9</v>
      </c>
      <c r="H64" s="26" t="str">
        <f>IFERROR(__xludf.DUMMYFUNCTION("ArrayFormula(join("". "",replace(transpose(TRIM(SPLIT( SUBSTITUTE(REGEXREPLACE(A64,""https://stackoverflow.com/questions/[A-Z0-9]{8}/"",""""),""-"","" "") , ""."" ))),1,1, upper(left(transpose(TRIM(SPLIT( SUBSTITUTE(REGEXREPLACE(A64,""https://stackoverflo"&amp;"w.com/questions/[A-Z0-9]{8}/"",""""),""-"","" "") , ""."" ))),1))))&amp;"" "")"),"Does using heroku impose gdpr requirements on my app ")</f>
        <v>Does using heroku impose gdpr requirements on my app </v>
      </c>
    </row>
    <row r="65">
      <c r="A65" s="28" t="s">
        <v>89</v>
      </c>
      <c r="B65" s="24">
        <v>0.0</v>
      </c>
      <c r="C65" s="24">
        <v>689.0</v>
      </c>
      <c r="D65" s="25">
        <v>43282.0</v>
      </c>
      <c r="E65" s="24" t="s">
        <v>8</v>
      </c>
      <c r="F65" s="24" t="s">
        <v>9</v>
      </c>
      <c r="G65" s="24" t="s">
        <v>10</v>
      </c>
      <c r="H65" s="26" t="str">
        <f>IFERROR(__xludf.DUMMYFUNCTION("ArrayFormula(join("". "",replace(transpose(TRIM(SPLIT( SUBSTITUTE(REGEXREPLACE(A65,""https://stackoverflow.com/questions/[A-Z0-9]{8}/"",""""),""-"","" "") , ""."" ))),1,1, upper(left(transpose(TRIM(SPLIT( SUBSTITUTE(REGEXREPLACE(A65,""https://stackoverflo"&amp;"w.com/questions/[A-Z0-9]{8}/"",""""),""-"","" "") , ""."" ))),1))))&amp;"" "")"),"General data protection regulation gdpr heroku ")</f>
        <v>General data protection regulation gdpr heroku </v>
      </c>
    </row>
    <row r="66">
      <c r="A66" s="28" t="s">
        <v>90</v>
      </c>
      <c r="B66" s="24">
        <v>0.0</v>
      </c>
      <c r="C66" s="24">
        <v>509.0</v>
      </c>
      <c r="D66" s="25">
        <v>43759.0</v>
      </c>
      <c r="E66" s="24" t="s">
        <v>8</v>
      </c>
      <c r="F66" s="24" t="s">
        <v>9</v>
      </c>
      <c r="G66" s="24" t="s">
        <v>10</v>
      </c>
      <c r="H66" s="26" t="str">
        <f>IFERROR(__xludf.DUMMYFUNCTION("ArrayFormula(join("". "",replace(transpose(TRIM(SPLIT( SUBSTITUTE(REGEXREPLACE(A66,""https://stackoverflow.com/questions/[A-Z0-9]{8}/"",""""),""-"","" "") , ""."" ))),1,1, upper(left(transpose(TRIM(SPLIT( SUBSTITUTE(REGEXREPLACE(A66,""https://stackoverflo"&amp;"w.com/questions/[A-Z0-9]{8}/"",""""),""-"","" "") , ""."" ))),1))))&amp;"" "")"),"Gtm ga and anonymizing or not via checking a gdpr cookie ")</f>
        <v>Gtm ga and anonymizing or not via checking a gdpr cookie </v>
      </c>
    </row>
    <row r="67">
      <c r="A67" s="28" t="s">
        <v>91</v>
      </c>
      <c r="B67" s="24">
        <v>0.0</v>
      </c>
      <c r="C67" s="24">
        <v>186.0</v>
      </c>
      <c r="D67" s="25">
        <v>44510.0</v>
      </c>
      <c r="E67" s="24" t="s">
        <v>8</v>
      </c>
      <c r="F67" s="24" t="s">
        <v>9</v>
      </c>
      <c r="G67" s="24" t="s">
        <v>9</v>
      </c>
      <c r="H67" s="26" t="str">
        <f>IFERROR(__xludf.DUMMYFUNCTION("ArrayFormula(join("". "",replace(transpose(TRIM(SPLIT( SUBSTITUTE(REGEXREPLACE(A67,""https://stackoverflow.com/questions/[A-Z0-9]{8}/"",""""),""-"","" "") , ""."" ))),1,1, upper(left(transpose(TRIM(SPLIT( SUBSTITUTE(REGEXREPLACE(A67,""https://stackoverflo"&amp;"w.com/questions/[A-Z0-9]{8}/"",""""),""-"","" "") , ""."" ))),1))))&amp;"" "")"),"Cookie consent logic following gdpr guidelines ")</f>
        <v>Cookie consent logic following gdpr guidelines </v>
      </c>
    </row>
    <row r="68">
      <c r="A68" s="28" t="s">
        <v>92</v>
      </c>
      <c r="B68" s="24">
        <v>15.0</v>
      </c>
      <c r="C68" s="24">
        <v>2058.0</v>
      </c>
      <c r="D68" s="25">
        <v>44086.0</v>
      </c>
      <c r="E68" s="24" t="s">
        <v>8</v>
      </c>
      <c r="F68" s="24" t="s">
        <v>9</v>
      </c>
      <c r="G68" s="24" t="s">
        <v>9</v>
      </c>
      <c r="H68" s="26" t="str">
        <f>IFERROR(__xludf.DUMMYFUNCTION("ArrayFormula(join("". "",replace(transpose(TRIM(SPLIT( SUBSTITUTE(REGEXREPLACE(A68,""https://stackoverflow.com/questions/[A-Z0-9]{8}/"",""""),""-"","" "") , ""."" ))),1,1, upper(left(transpose(TRIM(SPLIT( SUBSTITUTE(REGEXREPLACE(A68,""https://stackoverflo"&amp;"w.com/questions/[A-Z0-9]{8}/"",""""),""-"","" "") , ""."" ))),1))))&amp;"" "")"),"Admob is it mandatory to use the new gdpr forms ")</f>
        <v>Admob is it mandatory to use the new gdpr forms </v>
      </c>
    </row>
    <row r="69">
      <c r="A69" s="28" t="s">
        <v>93</v>
      </c>
      <c r="B69" s="24">
        <v>0.0</v>
      </c>
      <c r="C69" s="24">
        <v>432.0</v>
      </c>
      <c r="D69" s="25">
        <v>44081.0</v>
      </c>
      <c r="E69" s="24" t="s">
        <v>8</v>
      </c>
      <c r="F69" s="24" t="s">
        <v>9</v>
      </c>
      <c r="G69" s="24" t="s">
        <v>9</v>
      </c>
      <c r="H69" s="26" t="str">
        <f>IFERROR(__xludf.DUMMYFUNCTION("ArrayFormula(join("". "",replace(transpose(TRIM(SPLIT( SUBSTITUTE(REGEXREPLACE(A69,""https://stackoverflow.com/questions/[A-Z0-9]{8}/"",""""),""-"","" "") , ""."" ))),1,1, upper(left(transpose(TRIM(SPLIT( SUBSTITUTE(REGEXREPLACE(A69,""https://stackoverflo"&amp;"w.com/questions/[A-Z0-9]{8}/"",""""),""-"","" "") , ""."" ))),1))))&amp;"" "")"),"Remove firebase analytics data after 13 months for gdpr compliance ")</f>
        <v>Remove firebase analytics data after 13 months for gdpr compliance </v>
      </c>
    </row>
    <row r="70">
      <c r="A70" s="28" t="s">
        <v>94</v>
      </c>
      <c r="B70" s="24">
        <v>6.0</v>
      </c>
      <c r="C70" s="24">
        <v>3284.0</v>
      </c>
      <c r="D70" s="25">
        <v>43275.0</v>
      </c>
      <c r="E70" s="24" t="s">
        <v>8</v>
      </c>
      <c r="F70" s="24" t="s">
        <v>9</v>
      </c>
      <c r="G70" s="24" t="s">
        <v>10</v>
      </c>
      <c r="H70" s="26" t="str">
        <f>IFERROR(__xludf.DUMMYFUNCTION("ArrayFormula(join("". "",replace(transpose(TRIM(SPLIT( SUBSTITUTE(REGEXREPLACE(A70,""https://stackoverflow.com/questions/[A-Z0-9]{8}/"",""""),""-"","" "") , ""."" ))),1,1, upper(left(transpose(TRIM(SPLIT( SUBSTITUTE(REGEXREPLACE(A70,""https://stackoverflo"&amp;"w.com/questions/[A-Z0-9]{8}/"",""""),""-"","" "") , ""."" ))),1))))&amp;"" "")"),"How to test gdpr if im not in europe ")</f>
        <v>How to test gdpr if im not in europe </v>
      </c>
    </row>
    <row r="71">
      <c r="A71" s="28" t="s">
        <v>95</v>
      </c>
      <c r="B71" s="24">
        <v>2.0</v>
      </c>
      <c r="C71" s="24">
        <v>43.0</v>
      </c>
      <c r="D71" s="25">
        <v>44815.0</v>
      </c>
      <c r="E71" s="24" t="s">
        <v>78</v>
      </c>
      <c r="F71" s="24" t="s">
        <v>9</v>
      </c>
      <c r="G71" s="24" t="s">
        <v>9</v>
      </c>
      <c r="H71" s="26" t="str">
        <f>IFERROR(__xludf.DUMMYFUNCTION("ArrayFormula(join("". "",replace(transpose(TRIM(SPLIT( SUBSTITUTE(REGEXREPLACE(A71,""https://stackoverflow.com/questions/[A-Z0-9]{8}/"",""""),""-"","" "") , ""."" ))),1,1, upper(left(transpose(TRIM(SPLIT( SUBSTITUTE(REGEXREPLACE(A71,""https://stackoverflo"&amp;"w.com/questions/[A-Z0-9]{8}/"",""""),""-"","" "") , ""."" ))),1))))&amp;"" "")"),"Gtag why does google analytics collects data even if not granted ")</f>
        <v>Gtag why does google analytics collects data even if not granted </v>
      </c>
    </row>
    <row r="72">
      <c r="A72" s="28" t="s">
        <v>96</v>
      </c>
      <c r="B72" s="24">
        <v>5.0</v>
      </c>
      <c r="C72" s="24">
        <v>551.0</v>
      </c>
      <c r="D72" s="25">
        <v>43271.0</v>
      </c>
      <c r="E72" s="24" t="s">
        <v>78</v>
      </c>
      <c r="F72" s="24" t="s">
        <v>9</v>
      </c>
      <c r="G72" s="24" t="s">
        <v>10</v>
      </c>
      <c r="H72" s="26" t="str">
        <f>IFERROR(__xludf.DUMMYFUNCTION("ArrayFormula(join("". "",replace(transpose(TRIM(SPLIT( SUBSTITUTE(REGEXREPLACE(A72,""https://stackoverflow.com/questions/[A-Z0-9]{8}/"",""""),""-"","" "") , ""."" ))),1,1, upper(left(transpose(TRIM(SPLIT( SUBSTITUTE(REGEXREPLACE(A72,""https://stackoverflo"&amp;"w.com/questions/[A-Z0-9]{8}/"",""""),""-"","" "") , ""."" ))),1))))&amp;"" "")"),"How anonymize google analytics for ios for gdpr rgpd purpose/65405440#65405440 ")</f>
        <v>How anonymize google analytics for ios for gdpr rgpd purpose/65405440#65405440 </v>
      </c>
    </row>
    <row r="73">
      <c r="A73" s="28" t="s">
        <v>97</v>
      </c>
      <c r="B73" s="24">
        <v>3.0</v>
      </c>
      <c r="C73" s="24">
        <v>2335.0</v>
      </c>
      <c r="D73" s="25">
        <v>43245.0</v>
      </c>
      <c r="E73" s="24" t="s">
        <v>78</v>
      </c>
      <c r="F73" s="24" t="s">
        <v>9</v>
      </c>
      <c r="G73" s="24" t="s">
        <v>10</v>
      </c>
      <c r="H73" s="26" t="str">
        <f>IFERROR(__xludf.DUMMYFUNCTION("ArrayFormula(join("". "",replace(transpose(TRIM(SPLIT( SUBSTITUTE(REGEXREPLACE(A73,""https://stackoverflow.com/questions/[A-Z0-9]{8}/"",""""),""-"","" "") , ""."" ))),1,1, upper(left(transpose(TRIM(SPLIT( SUBSTITUTE(REGEXREPLACE(A73,""https://stackoverflo"&amp;"w.com/questions/[A-Z0-9]{8}/"",""""),""-"","" "") , ""."" ))),1))))&amp;"" "")"),"How do cookie consent banners work on the background can a website that sets 3r/71716524#71716524 ")</f>
        <v>How do cookie consent banners work on the background can a website that sets 3r/71716524#71716524 </v>
      </c>
    </row>
    <row r="74">
      <c r="A74" s="28" t="s">
        <v>98</v>
      </c>
      <c r="B74" s="24">
        <v>4.0</v>
      </c>
      <c r="C74" s="24">
        <v>1054.0</v>
      </c>
      <c r="D74" s="25">
        <v>44597.0</v>
      </c>
      <c r="E74" s="24" t="s">
        <v>39</v>
      </c>
      <c r="F74" s="24" t="s">
        <v>9</v>
      </c>
      <c r="G74" s="24" t="s">
        <v>9</v>
      </c>
      <c r="H74" s="26" t="str">
        <f>IFERROR(__xludf.DUMMYFUNCTION("ArrayFormula(join("". "",replace(transpose(TRIM(SPLIT( SUBSTITUTE(REGEXREPLACE(A74,""https://stackoverflow.com/questions/[A-Z0-9]{8}/"",""""),""-"","" "") , ""."" ))),1,1, upper(left(transpose(TRIM(SPLIT( SUBSTITUTE(REGEXREPLACE(A74,""https://stackoverflo"&amp;"w.com/questions/[A-Z0-9]{8}/"",""""),""-"","" "") , ""."" ))),1))))&amp;"" "")"),"How to set made for children in youtube api ")</f>
        <v>How to set made for children in youtube api </v>
      </c>
    </row>
    <row r="75">
      <c r="A75" s="28" t="s">
        <v>99</v>
      </c>
      <c r="B75" s="24">
        <v>0.0</v>
      </c>
      <c r="C75" s="24">
        <v>262.0</v>
      </c>
      <c r="D75" s="25">
        <v>43587.0</v>
      </c>
      <c r="E75" s="24" t="s">
        <v>100</v>
      </c>
      <c r="F75" s="24" t="s">
        <v>9</v>
      </c>
      <c r="G75" s="24" t="s">
        <v>10</v>
      </c>
      <c r="H75" s="26" t="str">
        <f>IFERROR(__xludf.DUMMYFUNCTION("ArrayFormula(join("". "",replace(transpose(TRIM(SPLIT( SUBSTITUTE(REGEXREPLACE(A75,""https://stackoverflow.com/questions/[A-Z0-9]{8}/"",""""),""-"","" "") , ""."" ))),1,1, upper(left(transpose(TRIM(SPLIT( SUBSTITUTE(REGEXREPLACE(A75,""https://stackoverflo"&amp;"w.com/questions/[A-Z0-9]{8}/"",""""),""-"","" "") , ""."" ))),1))))&amp;"" "")"),"How to start an asp net cookie session programmatically only ")</f>
        <v>How to start an asp net cookie session programmatically only </v>
      </c>
    </row>
    <row r="76">
      <c r="A76" s="28" t="s">
        <v>101</v>
      </c>
      <c r="B76" s="24">
        <v>1.0</v>
      </c>
      <c r="C76" s="24">
        <v>264.0</v>
      </c>
      <c r="D76" s="25">
        <v>43585.0</v>
      </c>
      <c r="E76" s="24" t="s">
        <v>100</v>
      </c>
      <c r="F76" s="24" t="s">
        <v>9</v>
      </c>
      <c r="G76" s="24" t="s">
        <v>10</v>
      </c>
      <c r="H76" s="26" t="str">
        <f>IFERROR(__xludf.DUMMYFUNCTION("ArrayFormula(join("". "",replace(transpose(TRIM(SPLIT( SUBSTITUTE(REGEXREPLACE(A76,""https://stackoverflow.com/questions/[A-Z0-9]{8}/"",""""),""-"","" "") , ""."" ))),1,1, upper(left(transpose(TRIM(SPLIT( SUBSTITUTE(REGEXREPLACE(A76,""https://stackoverflo"&amp;"w.com/questions/[A-Z0-9]{8}/"",""""),""-"","" "") , ""."" ))),1))))&amp;"" "")"),"It is ok to store real data in laravel seeder class/55857241#55857241 ")</f>
        <v>It is ok to store real data in laravel seeder class/55857241#55857241 </v>
      </c>
    </row>
    <row r="77">
      <c r="A77" s="28" t="s">
        <v>102</v>
      </c>
      <c r="B77" s="24">
        <v>14.0</v>
      </c>
      <c r="C77" s="24">
        <v>4095.0</v>
      </c>
      <c r="D77" s="25">
        <v>43346.0</v>
      </c>
      <c r="E77" s="24" t="s">
        <v>39</v>
      </c>
      <c r="F77" s="24" t="s">
        <v>9</v>
      </c>
      <c r="G77" s="24" t="s">
        <v>10</v>
      </c>
      <c r="H77" s="26" t="str">
        <f>IFERROR(__xludf.DUMMYFUNCTION("ArrayFormula(join("". "",replace(transpose(TRIM(SPLIT( SUBSTITUTE(REGEXREPLACE(A77,""https://stackoverflow.com/questions/[A-Z0-9]{8}/"",""""),""-"","" "") , ""."" ))),1,1, upper(left(transpose(TRIM(SPLIT( SUBSTITUTE(REGEXREPLACE(A77,""https://stackoverflo"&amp;"w.com/questions/[A-Z0-9]{8}/"",""""),""-"","" "") , ""."" ))),1))))&amp;"" "")"),"Https://stackoverflow. Com/questions/6613429/how to ensure that builder pattern is completed ")</f>
        <v>Https://stackoverflow. Com/questions/6613429/how to ensure that builder pattern is completed </v>
      </c>
    </row>
    <row r="78">
      <c r="A78" s="27" t="s">
        <v>103</v>
      </c>
      <c r="B78" s="24">
        <v>2.0</v>
      </c>
      <c r="C78" s="24">
        <v>1285.0</v>
      </c>
      <c r="D78" s="25">
        <v>43670.0</v>
      </c>
      <c r="E78" s="24" t="s">
        <v>133</v>
      </c>
      <c r="F78" s="24" t="s">
        <v>9</v>
      </c>
      <c r="G78" s="24" t="s">
        <v>10</v>
      </c>
      <c r="H78" s="26" t="str">
        <f>IFERROR(__xludf.DUMMYFUNCTION("ArrayFormula(join("". "",replace(transpose(TRIM(SPLIT( SUBSTITUTE(REGEXREPLACE(A78,""https://stackoverflow.com/questions/[A-Z0-9]{8}/"",""""),""-"","" "") , ""."" ))),1,1, upper(left(transpose(TRIM(SPLIT( SUBSTITUTE(REGEXREPLACE(A78,""https://stackoverflo"&amp;"w.com/questions/[A-Z0-9]{8}/"",""""),""-"","" "") , ""."" ))),1))))&amp;"" "")"),"Do you need a privacy policy and terms conditions for your android app/56606152#56606152 ")</f>
        <v>Do you need a privacy policy and terms conditions for your android app/56606152#56606152 </v>
      </c>
    </row>
    <row r="79">
      <c r="A79" s="28" t="s">
        <v>105</v>
      </c>
      <c r="B79" s="24">
        <v>2.0</v>
      </c>
      <c r="C79" s="24">
        <v>221.0</v>
      </c>
      <c r="D79" s="25">
        <v>42943.0</v>
      </c>
      <c r="E79" s="24" t="s">
        <v>27</v>
      </c>
      <c r="F79" s="24" t="s">
        <v>10</v>
      </c>
      <c r="G79" s="24" t="s">
        <v>10</v>
      </c>
      <c r="H79" s="26" t="str">
        <f>IFERROR(__xludf.DUMMYFUNCTION("ArrayFormula(join("". "",replace(transpose(TRIM(SPLIT( SUBSTITUTE(REGEXREPLACE(A79,""https://stackoverflow.com/questions/[A-Z0-9]{8}/"",""""),""-"","" "") , ""."" ))),1,1, upper(left(transpose(TRIM(SPLIT( SUBSTITUTE(REGEXREPLACE(A79,""https://stackoverflo"&amp;"w.com/questions/[A-Z0-9]{8}/"",""""),""-"","" "") , ""."" ))),1))))&amp;"" "")"),"Android app privacy policy issue/44614755#44614755 ")</f>
        <v>Android app privacy policy issue/44614755#44614755 </v>
      </c>
    </row>
    <row r="80">
      <c r="A80" s="28" t="s">
        <v>106</v>
      </c>
      <c r="B80" s="24">
        <v>1.0</v>
      </c>
      <c r="C80" s="24">
        <v>71.0</v>
      </c>
      <c r="D80" s="25">
        <v>44787.0</v>
      </c>
      <c r="E80" s="24" t="s">
        <v>27</v>
      </c>
      <c r="F80" s="24" t="s">
        <v>9</v>
      </c>
      <c r="G80" s="24" t="s">
        <v>9</v>
      </c>
      <c r="H80" s="26" t="str">
        <f>IFERROR(__xludf.DUMMYFUNCTION("ArrayFormula(join("". "",replace(transpose(TRIM(SPLIT( SUBSTITUTE(REGEXREPLACE(A80,""https://stackoverflow.com/questions/[A-Z0-9]{8}/"",""""),""-"","" "") , ""."" ))),1,1, upper(left(transpose(TRIM(SPLIT( SUBSTITUTE(REGEXREPLACE(A80,""https://stackoverflo"&amp;"w.com/questions/[A-Z0-9]{8}/"",""""),""-"","" "") , ""."" ))),1))))&amp;"" "")"),"Is it a violation of google play policies to forward the user to a book sale pag ")</f>
        <v>Is it a violation of google play policies to forward the user to a book sale pag </v>
      </c>
    </row>
    <row r="81">
      <c r="A81" s="36"/>
      <c r="B81" s="37"/>
      <c r="C81" s="37"/>
      <c r="D81" s="38"/>
      <c r="E81" s="37"/>
      <c r="F81" s="37"/>
      <c r="G81" s="37"/>
      <c r="H81" s="39"/>
    </row>
    <row r="82">
      <c r="H82" s="39"/>
    </row>
    <row r="83">
      <c r="H83" s="39"/>
    </row>
    <row r="84">
      <c r="H84" s="39"/>
    </row>
    <row r="85">
      <c r="H85" s="39"/>
    </row>
    <row r="86">
      <c r="H86" s="39"/>
    </row>
    <row r="87">
      <c r="H87" s="39"/>
    </row>
    <row r="88">
      <c r="H88" s="39"/>
    </row>
    <row r="89">
      <c r="H89" s="39"/>
    </row>
    <row r="90">
      <c r="H90" s="39"/>
    </row>
    <row r="91">
      <c r="H91" s="39"/>
    </row>
    <row r="92">
      <c r="H92" s="39"/>
    </row>
    <row r="93">
      <c r="H93" s="39"/>
    </row>
    <row r="94">
      <c r="H94" s="39"/>
    </row>
    <row r="95">
      <c r="H95" s="39"/>
    </row>
    <row r="96">
      <c r="H96" s="39"/>
    </row>
    <row r="97">
      <c r="H97" s="39"/>
    </row>
    <row r="98">
      <c r="H98" s="39"/>
    </row>
    <row r="99">
      <c r="H99" s="39"/>
    </row>
    <row r="100">
      <c r="H100" s="39"/>
    </row>
    <row r="101">
      <c r="H101" s="39"/>
    </row>
    <row r="102">
      <c r="H102" s="39"/>
    </row>
    <row r="103">
      <c r="H103" s="39"/>
    </row>
    <row r="104">
      <c r="H104" s="39"/>
    </row>
    <row r="105">
      <c r="H105" s="39"/>
    </row>
    <row r="106">
      <c r="H106" s="39"/>
    </row>
    <row r="107">
      <c r="H107" s="39"/>
    </row>
    <row r="108">
      <c r="H108" s="39"/>
    </row>
    <row r="109">
      <c r="H109" s="39"/>
    </row>
    <row r="110">
      <c r="H110" s="39"/>
    </row>
    <row r="111">
      <c r="H111" s="39"/>
    </row>
    <row r="112">
      <c r="H112" s="39"/>
    </row>
    <row r="113">
      <c r="H113" s="39"/>
    </row>
    <row r="114">
      <c r="H114" s="39"/>
    </row>
    <row r="115">
      <c r="H115" s="39"/>
    </row>
    <row r="116">
      <c r="H116" s="39"/>
    </row>
    <row r="117">
      <c r="H117" s="39"/>
    </row>
    <row r="118">
      <c r="H118" s="39"/>
    </row>
    <row r="119">
      <c r="H119" s="39"/>
    </row>
    <row r="120">
      <c r="H120" s="39"/>
    </row>
    <row r="121">
      <c r="H121" s="39"/>
    </row>
    <row r="122">
      <c r="H122" s="39"/>
    </row>
    <row r="123">
      <c r="H123" s="39"/>
    </row>
    <row r="124">
      <c r="H124" s="39"/>
    </row>
    <row r="125">
      <c r="H125" s="39"/>
    </row>
    <row r="126">
      <c r="H126" s="39"/>
    </row>
    <row r="127">
      <c r="H127" s="39"/>
    </row>
    <row r="128">
      <c r="H128" s="39"/>
    </row>
    <row r="129">
      <c r="H129" s="39"/>
    </row>
    <row r="130">
      <c r="H130" s="39"/>
    </row>
    <row r="131">
      <c r="H131" s="39"/>
    </row>
    <row r="132">
      <c r="H132" s="39"/>
    </row>
    <row r="133">
      <c r="H133" s="39"/>
    </row>
    <row r="134">
      <c r="H134" s="39"/>
    </row>
    <row r="135">
      <c r="H135" s="39"/>
    </row>
    <row r="136">
      <c r="H136" s="39"/>
    </row>
    <row r="137">
      <c r="H137" s="39"/>
    </row>
    <row r="138">
      <c r="H138" s="39"/>
    </row>
    <row r="139">
      <c r="H139" s="39"/>
    </row>
    <row r="140">
      <c r="H140" s="39"/>
    </row>
    <row r="141">
      <c r="H141" s="39"/>
    </row>
    <row r="142">
      <c r="H142" s="39"/>
    </row>
    <row r="143">
      <c r="H143" s="39"/>
    </row>
    <row r="144">
      <c r="H144" s="39"/>
    </row>
    <row r="145">
      <c r="H145" s="39"/>
    </row>
    <row r="146">
      <c r="H146" s="39"/>
    </row>
    <row r="147">
      <c r="H147" s="39"/>
    </row>
    <row r="148">
      <c r="H148" s="39"/>
    </row>
    <row r="149">
      <c r="H149" s="39"/>
    </row>
    <row r="150">
      <c r="H150" s="39"/>
    </row>
    <row r="151">
      <c r="H151" s="39"/>
    </row>
    <row r="152">
      <c r="H152" s="39"/>
    </row>
    <row r="153">
      <c r="H153" s="39"/>
    </row>
    <row r="154">
      <c r="H154" s="39"/>
    </row>
    <row r="155">
      <c r="H155" s="39"/>
    </row>
    <row r="156">
      <c r="H156" s="39"/>
    </row>
    <row r="157">
      <c r="H157" s="39"/>
    </row>
    <row r="158">
      <c r="H158" s="39"/>
    </row>
    <row r="159">
      <c r="H159" s="39"/>
    </row>
    <row r="160">
      <c r="H160" s="39"/>
    </row>
    <row r="161">
      <c r="H161" s="39"/>
    </row>
    <row r="162">
      <c r="H162" s="39"/>
    </row>
    <row r="163">
      <c r="H163" s="39"/>
    </row>
    <row r="164">
      <c r="H164" s="39"/>
    </row>
    <row r="165">
      <c r="H165" s="39"/>
    </row>
    <row r="166">
      <c r="H166" s="39"/>
    </row>
    <row r="167">
      <c r="H167" s="39"/>
    </row>
    <row r="168">
      <c r="H168" s="39"/>
    </row>
    <row r="169">
      <c r="H169" s="39"/>
    </row>
    <row r="170">
      <c r="H170" s="39"/>
    </row>
    <row r="171">
      <c r="H171" s="39"/>
    </row>
    <row r="172">
      <c r="H172" s="39"/>
    </row>
    <row r="173">
      <c r="H173" s="39"/>
    </row>
    <row r="174">
      <c r="H174" s="39"/>
    </row>
    <row r="175">
      <c r="H175" s="39"/>
    </row>
    <row r="176">
      <c r="H176" s="39"/>
    </row>
    <row r="177">
      <c r="H177" s="39"/>
    </row>
    <row r="178">
      <c r="H178" s="39"/>
    </row>
    <row r="179">
      <c r="H179" s="39"/>
    </row>
    <row r="180">
      <c r="H180" s="39"/>
    </row>
    <row r="181">
      <c r="H181" s="39"/>
    </row>
    <row r="182">
      <c r="H182" s="39"/>
    </row>
    <row r="183">
      <c r="H183" s="39"/>
    </row>
    <row r="184">
      <c r="H184" s="39"/>
    </row>
    <row r="185">
      <c r="H185" s="39"/>
    </row>
    <row r="186">
      <c r="H186" s="39"/>
    </row>
    <row r="187">
      <c r="H187" s="39"/>
    </row>
    <row r="188">
      <c r="H188" s="39"/>
    </row>
    <row r="189">
      <c r="H189" s="39"/>
    </row>
    <row r="190">
      <c r="H190" s="39"/>
    </row>
    <row r="191">
      <c r="H191" s="39"/>
    </row>
    <row r="192">
      <c r="H192" s="39"/>
    </row>
    <row r="193">
      <c r="H193" s="39"/>
    </row>
    <row r="194">
      <c r="H194" s="39"/>
    </row>
    <row r="195">
      <c r="H195" s="39"/>
    </row>
    <row r="196">
      <c r="H196" s="39"/>
    </row>
    <row r="197">
      <c r="H197" s="39"/>
    </row>
    <row r="198">
      <c r="H198" s="39"/>
    </row>
    <row r="199">
      <c r="H199" s="39"/>
    </row>
    <row r="200">
      <c r="H200" s="39"/>
    </row>
    <row r="201">
      <c r="H201" s="39"/>
    </row>
    <row r="202">
      <c r="H202" s="39"/>
    </row>
    <row r="203">
      <c r="H203" s="39"/>
    </row>
    <row r="204">
      <c r="H204" s="39"/>
    </row>
    <row r="205">
      <c r="H205" s="39"/>
    </row>
    <row r="206">
      <c r="H206" s="39"/>
    </row>
    <row r="207">
      <c r="H207" s="39"/>
    </row>
    <row r="208">
      <c r="H208" s="39"/>
    </row>
    <row r="209">
      <c r="H209" s="39"/>
    </row>
    <row r="210">
      <c r="H210" s="39"/>
    </row>
    <row r="211">
      <c r="H211" s="39"/>
    </row>
    <row r="212">
      <c r="H212" s="39"/>
    </row>
    <row r="213">
      <c r="H213" s="39"/>
    </row>
    <row r="214">
      <c r="H214" s="39"/>
    </row>
    <row r="215">
      <c r="H215" s="39"/>
    </row>
    <row r="216">
      <c r="H216" s="39"/>
    </row>
    <row r="217">
      <c r="H217" s="39"/>
    </row>
    <row r="218">
      <c r="H218" s="39"/>
    </row>
    <row r="219">
      <c r="H219" s="39"/>
    </row>
    <row r="220">
      <c r="H220" s="39"/>
    </row>
    <row r="221">
      <c r="H221" s="39"/>
    </row>
    <row r="222">
      <c r="H222" s="39"/>
    </row>
    <row r="223">
      <c r="H223" s="39"/>
    </row>
    <row r="224">
      <c r="H224" s="39"/>
    </row>
    <row r="225">
      <c r="H225" s="39"/>
    </row>
    <row r="226">
      <c r="H226" s="39"/>
    </row>
    <row r="227">
      <c r="H227" s="39"/>
    </row>
    <row r="228">
      <c r="H228" s="39"/>
    </row>
    <row r="229">
      <c r="H229" s="39"/>
    </row>
    <row r="230">
      <c r="H230" s="39"/>
    </row>
    <row r="231">
      <c r="H231" s="39"/>
    </row>
    <row r="232">
      <c r="H232" s="39"/>
    </row>
    <row r="233">
      <c r="H233" s="39"/>
    </row>
    <row r="234">
      <c r="H234" s="39"/>
    </row>
    <row r="235">
      <c r="H235" s="39"/>
    </row>
    <row r="236">
      <c r="H236" s="39"/>
    </row>
    <row r="237">
      <c r="H237" s="39"/>
    </row>
    <row r="238">
      <c r="H238" s="39"/>
    </row>
    <row r="239">
      <c r="H239" s="39"/>
    </row>
    <row r="240">
      <c r="H240" s="39"/>
    </row>
    <row r="241">
      <c r="H241" s="39"/>
    </row>
    <row r="242">
      <c r="H242" s="39"/>
    </row>
    <row r="243">
      <c r="H243" s="39"/>
    </row>
    <row r="244">
      <c r="H244" s="39"/>
    </row>
    <row r="245">
      <c r="H245" s="39"/>
    </row>
    <row r="246">
      <c r="H246" s="39"/>
    </row>
    <row r="247">
      <c r="H247" s="39"/>
    </row>
    <row r="248">
      <c r="H248" s="39"/>
    </row>
    <row r="249">
      <c r="H249" s="39"/>
    </row>
    <row r="250">
      <c r="H250" s="39"/>
    </row>
    <row r="251">
      <c r="H251" s="39"/>
    </row>
    <row r="252">
      <c r="H252" s="39"/>
    </row>
    <row r="253">
      <c r="H253" s="39"/>
    </row>
    <row r="254">
      <c r="H254" s="39"/>
    </row>
    <row r="255">
      <c r="H255" s="39"/>
    </row>
    <row r="256">
      <c r="H256" s="39"/>
    </row>
    <row r="257">
      <c r="H257" s="39"/>
    </row>
    <row r="258">
      <c r="H258" s="39"/>
    </row>
    <row r="259">
      <c r="H259" s="39"/>
    </row>
    <row r="260">
      <c r="H260" s="39"/>
    </row>
    <row r="261">
      <c r="H261" s="39"/>
    </row>
    <row r="262">
      <c r="H262" s="39"/>
    </row>
    <row r="263">
      <c r="H263" s="39"/>
    </row>
    <row r="264">
      <c r="H264" s="39"/>
    </row>
    <row r="265">
      <c r="H265" s="39"/>
    </row>
    <row r="266">
      <c r="H266" s="39"/>
    </row>
    <row r="267">
      <c r="H267" s="39"/>
    </row>
    <row r="268">
      <c r="H268" s="39"/>
    </row>
    <row r="269">
      <c r="H269" s="39"/>
    </row>
    <row r="270">
      <c r="H270" s="39"/>
    </row>
    <row r="271">
      <c r="H271" s="39"/>
    </row>
    <row r="272">
      <c r="H272" s="39"/>
    </row>
    <row r="273">
      <c r="H273" s="39"/>
    </row>
    <row r="274">
      <c r="H274" s="39"/>
    </row>
    <row r="275">
      <c r="H275" s="39"/>
    </row>
    <row r="276">
      <c r="H276" s="39"/>
    </row>
    <row r="277">
      <c r="H277" s="39"/>
    </row>
    <row r="278">
      <c r="H278" s="39"/>
    </row>
    <row r="279">
      <c r="H279" s="39"/>
    </row>
    <row r="280">
      <c r="H280" s="39"/>
    </row>
    <row r="281">
      <c r="H281" s="39"/>
    </row>
    <row r="282">
      <c r="H282" s="39"/>
    </row>
    <row r="283">
      <c r="H283" s="39"/>
    </row>
    <row r="284">
      <c r="H284" s="39"/>
    </row>
    <row r="285">
      <c r="H285" s="39"/>
    </row>
    <row r="286">
      <c r="H286" s="39"/>
    </row>
    <row r="287">
      <c r="H287" s="39"/>
    </row>
    <row r="288">
      <c r="H288" s="39"/>
    </row>
    <row r="289">
      <c r="H289" s="39"/>
    </row>
    <row r="290">
      <c r="H290" s="39"/>
    </row>
    <row r="291">
      <c r="H291" s="39"/>
    </row>
    <row r="292">
      <c r="H292" s="39"/>
    </row>
    <row r="293">
      <c r="H293" s="39"/>
    </row>
    <row r="294">
      <c r="H294" s="39"/>
    </row>
    <row r="295">
      <c r="H295" s="39"/>
    </row>
    <row r="296">
      <c r="H296" s="39"/>
    </row>
    <row r="297">
      <c r="H297" s="39"/>
    </row>
    <row r="298">
      <c r="H298" s="39"/>
    </row>
    <row r="299">
      <c r="H299" s="39"/>
    </row>
    <row r="300">
      <c r="H300" s="39"/>
    </row>
    <row r="301">
      <c r="H301" s="39"/>
    </row>
    <row r="302">
      <c r="H302" s="39"/>
    </row>
    <row r="303">
      <c r="H303" s="39"/>
    </row>
    <row r="304">
      <c r="H304" s="39"/>
    </row>
    <row r="305">
      <c r="H305" s="39"/>
    </row>
    <row r="306">
      <c r="H306" s="39"/>
    </row>
    <row r="307">
      <c r="H307" s="39"/>
    </row>
    <row r="308">
      <c r="H308" s="39"/>
    </row>
    <row r="309">
      <c r="H309" s="39"/>
    </row>
    <row r="310">
      <c r="H310" s="39"/>
    </row>
    <row r="311">
      <c r="H311" s="39"/>
    </row>
    <row r="312">
      <c r="H312" s="39"/>
    </row>
    <row r="313">
      <c r="H313" s="39"/>
    </row>
    <row r="314">
      <c r="H314" s="39"/>
    </row>
    <row r="315">
      <c r="H315" s="39"/>
    </row>
    <row r="316">
      <c r="H316" s="39"/>
    </row>
    <row r="317">
      <c r="H317" s="39"/>
    </row>
    <row r="318">
      <c r="H318" s="39"/>
    </row>
    <row r="319">
      <c r="H319" s="39"/>
    </row>
    <row r="320">
      <c r="H320" s="39"/>
    </row>
    <row r="321">
      <c r="H321" s="39"/>
    </row>
    <row r="322">
      <c r="H322" s="39"/>
    </row>
    <row r="323">
      <c r="H323" s="39"/>
    </row>
    <row r="324">
      <c r="H324" s="39"/>
    </row>
    <row r="325">
      <c r="H325" s="39"/>
    </row>
    <row r="326">
      <c r="H326" s="39"/>
    </row>
    <row r="327">
      <c r="H327" s="39"/>
    </row>
    <row r="328">
      <c r="H328" s="39"/>
    </row>
    <row r="329">
      <c r="H329" s="39"/>
    </row>
    <row r="330">
      <c r="H330" s="39"/>
    </row>
    <row r="331">
      <c r="H331" s="39"/>
    </row>
    <row r="332">
      <c r="H332" s="39"/>
    </row>
    <row r="333">
      <c r="H333" s="39"/>
    </row>
    <row r="334">
      <c r="H334" s="39"/>
    </row>
    <row r="335">
      <c r="H335" s="39"/>
    </row>
    <row r="336">
      <c r="H336" s="39"/>
    </row>
    <row r="337">
      <c r="H337" s="39"/>
    </row>
    <row r="338">
      <c r="H338" s="39"/>
    </row>
    <row r="339">
      <c r="H339" s="39"/>
    </row>
    <row r="340">
      <c r="H340" s="39"/>
    </row>
    <row r="341">
      <c r="H341" s="39"/>
    </row>
    <row r="342">
      <c r="H342" s="39"/>
    </row>
    <row r="343">
      <c r="H343" s="39"/>
    </row>
    <row r="344">
      <c r="H344" s="39"/>
    </row>
    <row r="345">
      <c r="H345" s="39"/>
    </row>
    <row r="346">
      <c r="H346" s="39"/>
    </row>
    <row r="347">
      <c r="H347" s="39"/>
    </row>
    <row r="348">
      <c r="H348" s="39"/>
    </row>
    <row r="349">
      <c r="H349" s="39"/>
    </row>
    <row r="350">
      <c r="H350" s="39"/>
    </row>
    <row r="351">
      <c r="H351" s="39"/>
    </row>
    <row r="352">
      <c r="H352" s="39"/>
    </row>
    <row r="353">
      <c r="H353" s="39"/>
    </row>
    <row r="354">
      <c r="H354" s="39"/>
    </row>
    <row r="355">
      <c r="H355" s="39"/>
    </row>
    <row r="356">
      <c r="H356" s="39"/>
    </row>
    <row r="357">
      <c r="H357" s="39"/>
    </row>
    <row r="358">
      <c r="H358" s="39"/>
    </row>
    <row r="359">
      <c r="H359" s="39"/>
    </row>
    <row r="360">
      <c r="H360" s="39"/>
    </row>
    <row r="361">
      <c r="H361" s="39"/>
    </row>
    <row r="362">
      <c r="H362" s="39"/>
    </row>
    <row r="363">
      <c r="H363" s="39"/>
    </row>
    <row r="364">
      <c r="H364" s="39"/>
    </row>
    <row r="365">
      <c r="H365" s="39"/>
    </row>
    <row r="366">
      <c r="H366" s="39"/>
    </row>
    <row r="367">
      <c r="H367" s="39"/>
    </row>
    <row r="368">
      <c r="H368" s="39"/>
    </row>
    <row r="369">
      <c r="H369" s="39"/>
    </row>
    <row r="370">
      <c r="H370" s="39"/>
    </row>
    <row r="371">
      <c r="H371" s="39"/>
    </row>
    <row r="372">
      <c r="H372" s="39"/>
    </row>
    <row r="373">
      <c r="H373" s="39"/>
    </row>
    <row r="374">
      <c r="H374" s="39"/>
    </row>
    <row r="375">
      <c r="H375" s="39"/>
    </row>
    <row r="376">
      <c r="H376" s="39"/>
    </row>
    <row r="377">
      <c r="H377" s="39"/>
    </row>
    <row r="378">
      <c r="H378" s="39"/>
    </row>
    <row r="379">
      <c r="H379" s="39"/>
    </row>
    <row r="380">
      <c r="H380" s="39"/>
    </row>
    <row r="381">
      <c r="H381" s="39"/>
    </row>
    <row r="382">
      <c r="H382" s="39"/>
    </row>
    <row r="383">
      <c r="H383" s="39"/>
    </row>
    <row r="384">
      <c r="H384" s="39"/>
    </row>
    <row r="385">
      <c r="H385" s="39"/>
    </row>
    <row r="386">
      <c r="H386" s="39"/>
    </row>
    <row r="387">
      <c r="H387" s="39"/>
    </row>
    <row r="388">
      <c r="H388" s="39"/>
    </row>
    <row r="389">
      <c r="H389" s="39"/>
    </row>
    <row r="390">
      <c r="H390" s="39"/>
    </row>
    <row r="391">
      <c r="H391" s="39"/>
    </row>
    <row r="392">
      <c r="H392" s="39"/>
    </row>
    <row r="393">
      <c r="H393" s="39"/>
    </row>
    <row r="394">
      <c r="H394" s="39"/>
    </row>
    <row r="395">
      <c r="H395" s="39"/>
    </row>
    <row r="396">
      <c r="H396" s="39"/>
    </row>
    <row r="397">
      <c r="H397" s="39"/>
    </row>
    <row r="398">
      <c r="H398" s="39"/>
    </row>
    <row r="399">
      <c r="H399" s="39"/>
    </row>
    <row r="400">
      <c r="H400" s="39"/>
    </row>
    <row r="401">
      <c r="H401" s="39"/>
    </row>
    <row r="402">
      <c r="H402" s="39"/>
    </row>
    <row r="403">
      <c r="H403" s="39"/>
    </row>
    <row r="404">
      <c r="H404" s="39"/>
    </row>
    <row r="405">
      <c r="H405" s="39"/>
    </row>
    <row r="406">
      <c r="H406" s="39"/>
    </row>
    <row r="407">
      <c r="H407" s="39"/>
    </row>
    <row r="408">
      <c r="H408" s="39"/>
    </row>
    <row r="409">
      <c r="H409" s="39"/>
    </row>
    <row r="410">
      <c r="H410" s="39"/>
    </row>
    <row r="411">
      <c r="H411" s="39"/>
    </row>
    <row r="412">
      <c r="H412" s="39"/>
    </row>
    <row r="413">
      <c r="H413" s="39"/>
    </row>
    <row r="414">
      <c r="H414" s="39"/>
    </row>
    <row r="415">
      <c r="H415" s="39"/>
    </row>
    <row r="416">
      <c r="H416" s="39"/>
    </row>
    <row r="417">
      <c r="H417" s="39"/>
    </row>
    <row r="418">
      <c r="H418" s="39"/>
    </row>
    <row r="419">
      <c r="H419" s="39"/>
    </row>
    <row r="420">
      <c r="H420" s="39"/>
    </row>
    <row r="421">
      <c r="H421" s="39"/>
    </row>
    <row r="422">
      <c r="H422" s="39"/>
    </row>
    <row r="423">
      <c r="H423" s="39"/>
    </row>
    <row r="424">
      <c r="H424" s="39"/>
    </row>
    <row r="425">
      <c r="H425" s="39"/>
    </row>
    <row r="426">
      <c r="H426" s="39"/>
    </row>
    <row r="427">
      <c r="H427" s="39"/>
    </row>
    <row r="428">
      <c r="H428" s="39"/>
    </row>
    <row r="429">
      <c r="H429" s="39"/>
    </row>
    <row r="430">
      <c r="H430" s="39"/>
    </row>
    <row r="431">
      <c r="H431" s="39"/>
    </row>
    <row r="432">
      <c r="H432" s="39"/>
    </row>
    <row r="433">
      <c r="H433" s="39"/>
    </row>
    <row r="434">
      <c r="H434" s="39"/>
    </row>
    <row r="435">
      <c r="H435" s="39"/>
    </row>
    <row r="436">
      <c r="H436" s="39"/>
    </row>
    <row r="437">
      <c r="H437" s="39"/>
    </row>
    <row r="438">
      <c r="H438" s="39"/>
    </row>
    <row r="439">
      <c r="H439" s="39"/>
    </row>
    <row r="440">
      <c r="H440" s="39"/>
    </row>
    <row r="441">
      <c r="H441" s="39"/>
    </row>
    <row r="442">
      <c r="H442" s="39"/>
    </row>
    <row r="443">
      <c r="H443" s="39"/>
    </row>
    <row r="444">
      <c r="H444" s="39"/>
    </row>
    <row r="445">
      <c r="H445" s="39"/>
    </row>
    <row r="446">
      <c r="H446" s="39"/>
    </row>
    <row r="447">
      <c r="H447" s="39"/>
    </row>
    <row r="448">
      <c r="H448" s="39"/>
    </row>
    <row r="449">
      <c r="H449" s="39"/>
    </row>
    <row r="450">
      <c r="H450" s="39"/>
    </row>
    <row r="451">
      <c r="H451" s="39"/>
    </row>
    <row r="452">
      <c r="H452" s="39"/>
    </row>
    <row r="453">
      <c r="H453" s="39"/>
    </row>
    <row r="454">
      <c r="H454" s="39"/>
    </row>
    <row r="455">
      <c r="H455" s="39"/>
    </row>
    <row r="456">
      <c r="H456" s="39"/>
    </row>
    <row r="457">
      <c r="H457" s="39"/>
    </row>
    <row r="458">
      <c r="H458" s="39"/>
    </row>
    <row r="459">
      <c r="H459" s="39"/>
    </row>
    <row r="460">
      <c r="H460" s="39"/>
    </row>
    <row r="461">
      <c r="H461" s="39"/>
    </row>
    <row r="462">
      <c r="H462" s="39"/>
    </row>
    <row r="463">
      <c r="H463" s="39"/>
    </row>
    <row r="464">
      <c r="H464" s="39"/>
    </row>
    <row r="465">
      <c r="H465" s="39"/>
    </row>
    <row r="466">
      <c r="H466" s="39"/>
    </row>
    <row r="467">
      <c r="H467" s="39"/>
    </row>
    <row r="468">
      <c r="H468" s="39"/>
    </row>
    <row r="469">
      <c r="H469" s="39"/>
    </row>
    <row r="470">
      <c r="H470" s="39"/>
    </row>
    <row r="471">
      <c r="H471" s="39"/>
    </row>
    <row r="472">
      <c r="H472" s="39"/>
    </row>
    <row r="473">
      <c r="H473" s="39"/>
    </row>
    <row r="474">
      <c r="H474" s="39"/>
    </row>
    <row r="475">
      <c r="H475" s="39"/>
    </row>
    <row r="476">
      <c r="H476" s="39"/>
    </row>
    <row r="477">
      <c r="H477" s="39"/>
    </row>
    <row r="478">
      <c r="H478" s="39"/>
    </row>
    <row r="479">
      <c r="H479" s="39"/>
    </row>
    <row r="480">
      <c r="H480" s="39"/>
    </row>
    <row r="481">
      <c r="H481" s="39"/>
    </row>
    <row r="482">
      <c r="H482" s="39"/>
    </row>
    <row r="483">
      <c r="H483" s="39"/>
    </row>
    <row r="484">
      <c r="H484" s="39"/>
    </row>
    <row r="485">
      <c r="H485" s="39"/>
    </row>
    <row r="486">
      <c r="H486" s="39"/>
    </row>
    <row r="487">
      <c r="H487" s="39"/>
    </row>
    <row r="488">
      <c r="H488" s="39"/>
    </row>
    <row r="489">
      <c r="H489" s="39"/>
    </row>
    <row r="490">
      <c r="H490" s="39"/>
    </row>
    <row r="491">
      <c r="H491" s="39"/>
    </row>
    <row r="492">
      <c r="H492" s="39"/>
    </row>
    <row r="493">
      <c r="H493" s="39"/>
    </row>
    <row r="494">
      <c r="H494" s="39"/>
    </row>
    <row r="495">
      <c r="H495" s="39"/>
    </row>
    <row r="496">
      <c r="H496" s="39"/>
    </row>
    <row r="497">
      <c r="H497" s="39"/>
    </row>
    <row r="498">
      <c r="H498" s="39"/>
    </row>
    <row r="499">
      <c r="H499" s="39"/>
    </row>
    <row r="500">
      <c r="H500" s="39"/>
    </row>
    <row r="501">
      <c r="H501" s="39"/>
    </row>
    <row r="502">
      <c r="H502" s="39"/>
    </row>
    <row r="503">
      <c r="H503" s="39"/>
    </row>
    <row r="504">
      <c r="H504" s="39"/>
    </row>
    <row r="505">
      <c r="H505" s="39"/>
    </row>
    <row r="506">
      <c r="H506" s="39"/>
    </row>
    <row r="507">
      <c r="H507" s="39"/>
    </row>
    <row r="508">
      <c r="H508" s="39"/>
    </row>
    <row r="509">
      <c r="H509" s="39"/>
    </row>
    <row r="510">
      <c r="H510" s="39"/>
    </row>
    <row r="511">
      <c r="H511" s="39"/>
    </row>
    <row r="512">
      <c r="H512" s="39"/>
    </row>
    <row r="513">
      <c r="H513" s="39"/>
    </row>
    <row r="514">
      <c r="H514" s="39"/>
    </row>
    <row r="515">
      <c r="H515" s="39"/>
    </row>
    <row r="516">
      <c r="H516" s="39"/>
    </row>
    <row r="517">
      <c r="H517" s="39"/>
    </row>
    <row r="518">
      <c r="H518" s="39"/>
    </row>
    <row r="519">
      <c r="H519" s="39"/>
    </row>
    <row r="520">
      <c r="H520" s="39"/>
    </row>
    <row r="521">
      <c r="H521" s="39"/>
    </row>
    <row r="522">
      <c r="H522" s="39"/>
    </row>
    <row r="523">
      <c r="H523" s="39"/>
    </row>
    <row r="524">
      <c r="H524" s="39"/>
    </row>
    <row r="525">
      <c r="H525" s="39"/>
    </row>
    <row r="526">
      <c r="H526" s="39"/>
    </row>
    <row r="527">
      <c r="H527" s="39"/>
    </row>
    <row r="528">
      <c r="H528" s="39"/>
    </row>
    <row r="529">
      <c r="H529" s="39"/>
    </row>
    <row r="530">
      <c r="H530" s="39"/>
    </row>
    <row r="531">
      <c r="H531" s="39"/>
    </row>
    <row r="532">
      <c r="H532" s="39"/>
    </row>
    <row r="533">
      <c r="H533" s="39"/>
    </row>
    <row r="534">
      <c r="H534" s="39"/>
    </row>
    <row r="535">
      <c r="H535" s="39"/>
    </row>
    <row r="536">
      <c r="H536" s="39"/>
    </row>
    <row r="537">
      <c r="H537" s="39"/>
    </row>
    <row r="538">
      <c r="H538" s="39"/>
    </row>
    <row r="539">
      <c r="H539" s="39"/>
    </row>
    <row r="540">
      <c r="H540" s="39"/>
    </row>
    <row r="541">
      <c r="H541" s="39"/>
    </row>
    <row r="542">
      <c r="H542" s="39"/>
    </row>
    <row r="543">
      <c r="H543" s="39"/>
    </row>
    <row r="544">
      <c r="H544" s="39"/>
    </row>
    <row r="545">
      <c r="H545" s="39"/>
    </row>
    <row r="546">
      <c r="H546" s="39"/>
    </row>
    <row r="547">
      <c r="H547" s="39"/>
    </row>
    <row r="548">
      <c r="H548" s="39"/>
    </row>
    <row r="549">
      <c r="H549" s="39"/>
    </row>
    <row r="550">
      <c r="H550" s="39"/>
    </row>
    <row r="551">
      <c r="H551" s="39"/>
    </row>
    <row r="552">
      <c r="H552" s="39"/>
    </row>
    <row r="553">
      <c r="H553" s="39"/>
    </row>
    <row r="554">
      <c r="H554" s="39"/>
    </row>
    <row r="555">
      <c r="H555" s="39"/>
    </row>
    <row r="556">
      <c r="H556" s="39"/>
    </row>
    <row r="557">
      <c r="H557" s="39"/>
    </row>
    <row r="558">
      <c r="H558" s="39"/>
    </row>
    <row r="559">
      <c r="H559" s="39"/>
    </row>
    <row r="560">
      <c r="H560" s="39"/>
    </row>
    <row r="561">
      <c r="H561" s="39"/>
    </row>
    <row r="562">
      <c r="H562" s="39"/>
    </row>
    <row r="563">
      <c r="H563" s="39"/>
    </row>
    <row r="564">
      <c r="H564" s="39"/>
    </row>
    <row r="565">
      <c r="H565" s="39"/>
    </row>
    <row r="566">
      <c r="H566" s="39"/>
    </row>
    <row r="567">
      <c r="H567" s="39"/>
    </row>
    <row r="568">
      <c r="H568" s="39"/>
    </row>
    <row r="569">
      <c r="H569" s="39"/>
    </row>
    <row r="570">
      <c r="H570" s="39"/>
    </row>
    <row r="571">
      <c r="H571" s="39"/>
    </row>
    <row r="572">
      <c r="H572" s="39"/>
    </row>
    <row r="573">
      <c r="H573" s="39"/>
    </row>
    <row r="574">
      <c r="H574" s="39"/>
    </row>
    <row r="575">
      <c r="H575" s="39"/>
    </row>
    <row r="576">
      <c r="H576" s="39"/>
    </row>
    <row r="577">
      <c r="H577" s="39"/>
    </row>
    <row r="578">
      <c r="H578" s="39"/>
    </row>
    <row r="579">
      <c r="H579" s="39"/>
    </row>
    <row r="580">
      <c r="H580" s="39"/>
    </row>
    <row r="581">
      <c r="H581" s="39"/>
    </row>
    <row r="582">
      <c r="H582" s="39"/>
    </row>
    <row r="583">
      <c r="H583" s="39"/>
    </row>
    <row r="584">
      <c r="H584" s="39"/>
    </row>
    <row r="585">
      <c r="H585" s="39"/>
    </row>
    <row r="586">
      <c r="H586" s="39"/>
    </row>
    <row r="587">
      <c r="H587" s="39"/>
    </row>
    <row r="588">
      <c r="H588" s="39"/>
    </row>
    <row r="589">
      <c r="H589" s="39"/>
    </row>
    <row r="590">
      <c r="H590" s="39"/>
    </row>
    <row r="591">
      <c r="H591" s="39"/>
    </row>
    <row r="592">
      <c r="H592" s="39"/>
    </row>
    <row r="593">
      <c r="H593" s="39"/>
    </row>
    <row r="594">
      <c r="H594" s="39"/>
    </row>
    <row r="595">
      <c r="H595" s="39"/>
    </row>
    <row r="596">
      <c r="H596" s="39"/>
    </row>
    <row r="597">
      <c r="H597" s="39"/>
    </row>
    <row r="598">
      <c r="H598" s="39"/>
    </row>
    <row r="599">
      <c r="H599" s="39"/>
    </row>
    <row r="600">
      <c r="H600" s="39"/>
    </row>
    <row r="601">
      <c r="H601" s="39"/>
    </row>
    <row r="602">
      <c r="H602" s="39"/>
    </row>
    <row r="603">
      <c r="H603" s="39"/>
    </row>
    <row r="604">
      <c r="H604" s="39"/>
    </row>
    <row r="605">
      <c r="H605" s="39"/>
    </row>
    <row r="606">
      <c r="H606" s="39"/>
    </row>
    <row r="607">
      <c r="H607" s="39"/>
    </row>
    <row r="608">
      <c r="H608" s="39"/>
    </row>
    <row r="609">
      <c r="H609" s="39"/>
    </row>
    <row r="610">
      <c r="H610" s="39"/>
    </row>
    <row r="611">
      <c r="H611" s="39"/>
    </row>
    <row r="612">
      <c r="H612" s="39"/>
    </row>
    <row r="613">
      <c r="H613" s="39"/>
    </row>
    <row r="614">
      <c r="H614" s="39"/>
    </row>
    <row r="615">
      <c r="H615" s="39"/>
    </row>
    <row r="616">
      <c r="H616" s="39"/>
    </row>
    <row r="617">
      <c r="H617" s="39"/>
    </row>
    <row r="618">
      <c r="H618" s="39"/>
    </row>
    <row r="619">
      <c r="H619" s="39"/>
    </row>
    <row r="620">
      <c r="H620" s="39"/>
    </row>
    <row r="621">
      <c r="H621" s="39"/>
    </row>
    <row r="622">
      <c r="H622" s="39"/>
    </row>
    <row r="623">
      <c r="H623" s="39"/>
    </row>
    <row r="624">
      <c r="H624" s="39"/>
    </row>
    <row r="625">
      <c r="H625" s="39"/>
    </row>
    <row r="626">
      <c r="H626" s="39"/>
    </row>
    <row r="627">
      <c r="H627" s="39"/>
    </row>
    <row r="628">
      <c r="H628" s="39"/>
    </row>
    <row r="629">
      <c r="H629" s="39"/>
    </row>
    <row r="630">
      <c r="H630" s="39"/>
    </row>
    <row r="631">
      <c r="H631" s="39"/>
    </row>
    <row r="632">
      <c r="H632" s="39"/>
    </row>
    <row r="633">
      <c r="H633" s="39"/>
    </row>
    <row r="634">
      <c r="H634" s="39"/>
    </row>
    <row r="635">
      <c r="H635" s="39"/>
    </row>
    <row r="636">
      <c r="H636" s="39"/>
    </row>
    <row r="637">
      <c r="H637" s="39"/>
    </row>
    <row r="638">
      <c r="H638" s="39"/>
    </row>
    <row r="639">
      <c r="H639" s="39"/>
    </row>
    <row r="640">
      <c r="H640" s="39"/>
    </row>
    <row r="641">
      <c r="H641" s="39"/>
    </row>
    <row r="642">
      <c r="H642" s="39"/>
    </row>
    <row r="643">
      <c r="H643" s="39"/>
    </row>
    <row r="644">
      <c r="H644" s="39"/>
    </row>
    <row r="645">
      <c r="H645" s="39"/>
    </row>
    <row r="646">
      <c r="H646" s="39"/>
    </row>
    <row r="647">
      <c r="H647" s="39"/>
    </row>
    <row r="648">
      <c r="H648" s="39"/>
    </row>
    <row r="649">
      <c r="H649" s="39"/>
    </row>
    <row r="650">
      <c r="H650" s="39"/>
    </row>
    <row r="651">
      <c r="H651" s="39"/>
    </row>
    <row r="652">
      <c r="H652" s="39"/>
    </row>
    <row r="653">
      <c r="H653" s="39"/>
    </row>
    <row r="654">
      <c r="H654" s="39"/>
    </row>
    <row r="655">
      <c r="H655" s="39"/>
    </row>
    <row r="656">
      <c r="H656" s="39"/>
    </row>
    <row r="657">
      <c r="H657" s="39"/>
    </row>
    <row r="658">
      <c r="H658" s="39"/>
    </row>
    <row r="659">
      <c r="H659" s="39"/>
    </row>
    <row r="660">
      <c r="H660" s="39"/>
    </row>
    <row r="661">
      <c r="H661" s="39"/>
    </row>
    <row r="662">
      <c r="H662" s="39"/>
    </row>
    <row r="663">
      <c r="H663" s="39"/>
    </row>
    <row r="664">
      <c r="H664" s="39"/>
    </row>
    <row r="665">
      <c r="H665" s="39"/>
    </row>
    <row r="666">
      <c r="H666" s="39"/>
    </row>
    <row r="667">
      <c r="H667" s="39"/>
    </row>
    <row r="668">
      <c r="H668" s="39"/>
    </row>
    <row r="669">
      <c r="H669" s="39"/>
    </row>
    <row r="670">
      <c r="H670" s="39"/>
    </row>
    <row r="671">
      <c r="H671" s="39"/>
    </row>
    <row r="672">
      <c r="H672" s="39"/>
    </row>
    <row r="673">
      <c r="H673" s="39"/>
    </row>
    <row r="674">
      <c r="H674" s="39"/>
    </row>
    <row r="675">
      <c r="H675" s="39"/>
    </row>
    <row r="676">
      <c r="H676" s="39"/>
    </row>
    <row r="677">
      <c r="H677" s="39"/>
    </row>
    <row r="678">
      <c r="H678" s="39"/>
    </row>
    <row r="679">
      <c r="H679" s="39"/>
    </row>
    <row r="680">
      <c r="H680" s="39"/>
    </row>
    <row r="681">
      <c r="H681" s="39"/>
    </row>
    <row r="682">
      <c r="H682" s="39"/>
    </row>
    <row r="683">
      <c r="H683" s="39"/>
    </row>
    <row r="684">
      <c r="H684" s="39"/>
    </row>
    <row r="685">
      <c r="H685" s="39"/>
    </row>
    <row r="686">
      <c r="H686" s="39"/>
    </row>
    <row r="687">
      <c r="H687" s="39"/>
    </row>
    <row r="688">
      <c r="H688" s="39"/>
    </row>
    <row r="689">
      <c r="H689" s="39"/>
    </row>
    <row r="690">
      <c r="H690" s="39"/>
    </row>
    <row r="691">
      <c r="H691" s="39"/>
    </row>
    <row r="692">
      <c r="H692" s="39"/>
    </row>
    <row r="693">
      <c r="H693" s="39"/>
    </row>
    <row r="694">
      <c r="H694" s="39"/>
    </row>
    <row r="695">
      <c r="H695" s="39"/>
    </row>
    <row r="696">
      <c r="H696" s="39"/>
    </row>
    <row r="697">
      <c r="H697" s="39"/>
    </row>
    <row r="698">
      <c r="H698" s="39"/>
    </row>
    <row r="699">
      <c r="H699" s="39"/>
    </row>
    <row r="700">
      <c r="H700" s="39"/>
    </row>
    <row r="701">
      <c r="H701" s="39"/>
    </row>
    <row r="702">
      <c r="H702" s="39"/>
    </row>
    <row r="703">
      <c r="H703" s="39"/>
    </row>
    <row r="704">
      <c r="H704" s="39"/>
    </row>
    <row r="705">
      <c r="H705" s="39"/>
    </row>
    <row r="706">
      <c r="H706" s="39"/>
    </row>
    <row r="707">
      <c r="H707" s="39"/>
    </row>
    <row r="708">
      <c r="H708" s="39"/>
    </row>
    <row r="709">
      <c r="H709" s="39"/>
    </row>
    <row r="710">
      <c r="H710" s="39"/>
    </row>
    <row r="711">
      <c r="H711" s="39"/>
    </row>
    <row r="712">
      <c r="H712" s="39"/>
    </row>
    <row r="713">
      <c r="H713" s="39"/>
    </row>
    <row r="714">
      <c r="H714" s="39"/>
    </row>
    <row r="715">
      <c r="H715" s="39"/>
    </row>
    <row r="716">
      <c r="H716" s="39"/>
    </row>
    <row r="717">
      <c r="H717" s="39"/>
    </row>
    <row r="718">
      <c r="H718" s="39"/>
    </row>
    <row r="719">
      <c r="H719" s="39"/>
    </row>
    <row r="720">
      <c r="H720" s="39"/>
    </row>
    <row r="721">
      <c r="H721" s="39"/>
    </row>
    <row r="722">
      <c r="H722" s="39"/>
    </row>
    <row r="723">
      <c r="H723" s="39"/>
    </row>
    <row r="724">
      <c r="H724" s="39"/>
    </row>
    <row r="725">
      <c r="H725" s="39"/>
    </row>
    <row r="726">
      <c r="H726" s="39"/>
    </row>
    <row r="727">
      <c r="H727" s="39"/>
    </row>
    <row r="728">
      <c r="H728" s="39"/>
    </row>
    <row r="729">
      <c r="H729" s="39"/>
    </row>
    <row r="730">
      <c r="H730" s="39"/>
    </row>
    <row r="731">
      <c r="H731" s="39"/>
    </row>
    <row r="732">
      <c r="H732" s="39"/>
    </row>
    <row r="733">
      <c r="H733" s="39"/>
    </row>
    <row r="734">
      <c r="H734" s="39"/>
    </row>
    <row r="735">
      <c r="H735" s="39"/>
    </row>
    <row r="736">
      <c r="H736" s="39"/>
    </row>
    <row r="737">
      <c r="H737" s="39"/>
    </row>
    <row r="738">
      <c r="H738" s="39"/>
    </row>
    <row r="739">
      <c r="H739" s="39"/>
    </row>
    <row r="740">
      <c r="H740" s="39"/>
    </row>
    <row r="741">
      <c r="H741" s="39"/>
    </row>
    <row r="742">
      <c r="H742" s="39"/>
    </row>
    <row r="743">
      <c r="H743" s="39"/>
    </row>
    <row r="744">
      <c r="H744" s="39"/>
    </row>
    <row r="745">
      <c r="H745" s="39"/>
    </row>
    <row r="746">
      <c r="H746" s="39"/>
    </row>
    <row r="747">
      <c r="H747" s="39"/>
    </row>
    <row r="748">
      <c r="H748" s="39"/>
    </row>
    <row r="749">
      <c r="H749" s="39"/>
    </row>
    <row r="750">
      <c r="H750" s="39"/>
    </row>
    <row r="751">
      <c r="H751" s="39"/>
    </row>
    <row r="752">
      <c r="H752" s="39"/>
    </row>
    <row r="753">
      <c r="H753" s="39"/>
    </row>
    <row r="754">
      <c r="H754" s="39"/>
    </row>
    <row r="755">
      <c r="H755" s="39"/>
    </row>
    <row r="756">
      <c r="H756" s="39"/>
    </row>
    <row r="757">
      <c r="H757" s="39"/>
    </row>
    <row r="758">
      <c r="H758" s="39"/>
    </row>
    <row r="759">
      <c r="H759" s="39"/>
    </row>
    <row r="760">
      <c r="H760" s="39"/>
    </row>
    <row r="761">
      <c r="H761" s="39"/>
    </row>
    <row r="762">
      <c r="H762" s="39"/>
    </row>
    <row r="763">
      <c r="H763" s="39"/>
    </row>
    <row r="764">
      <c r="H764" s="39"/>
    </row>
    <row r="765">
      <c r="H765" s="39"/>
    </row>
    <row r="766">
      <c r="H766" s="39"/>
    </row>
    <row r="767">
      <c r="H767" s="39"/>
    </row>
    <row r="768">
      <c r="H768" s="39"/>
    </row>
    <row r="769">
      <c r="H769" s="39"/>
    </row>
    <row r="770">
      <c r="H770" s="39"/>
    </row>
    <row r="771">
      <c r="H771" s="39"/>
    </row>
    <row r="772">
      <c r="H772" s="39"/>
    </row>
    <row r="773">
      <c r="H773" s="39"/>
    </row>
    <row r="774">
      <c r="H774" s="39"/>
    </row>
    <row r="775">
      <c r="H775" s="39"/>
    </row>
    <row r="776">
      <c r="H776" s="39"/>
    </row>
    <row r="777">
      <c r="H777" s="39"/>
    </row>
    <row r="778">
      <c r="H778" s="39"/>
    </row>
    <row r="779">
      <c r="H779" s="39"/>
    </row>
    <row r="780">
      <c r="H780" s="39"/>
    </row>
    <row r="781">
      <c r="H781" s="39"/>
    </row>
    <row r="782">
      <c r="H782" s="39"/>
    </row>
    <row r="783">
      <c r="H783" s="39"/>
    </row>
    <row r="784">
      <c r="H784" s="39"/>
    </row>
    <row r="785">
      <c r="H785" s="39"/>
    </row>
    <row r="786">
      <c r="H786" s="39"/>
    </row>
    <row r="787">
      <c r="H787" s="39"/>
    </row>
    <row r="788">
      <c r="H788" s="39"/>
    </row>
    <row r="789">
      <c r="H789" s="39"/>
    </row>
    <row r="790">
      <c r="H790" s="39"/>
    </row>
    <row r="791">
      <c r="H791" s="39"/>
    </row>
    <row r="792">
      <c r="H792" s="39"/>
    </row>
    <row r="793">
      <c r="H793" s="39"/>
    </row>
    <row r="794">
      <c r="H794" s="39"/>
    </row>
    <row r="795">
      <c r="H795" s="39"/>
    </row>
    <row r="796">
      <c r="H796" s="39"/>
    </row>
    <row r="797">
      <c r="H797" s="39"/>
    </row>
    <row r="798">
      <c r="H798" s="39"/>
    </row>
    <row r="799">
      <c r="H799" s="39"/>
    </row>
    <row r="800">
      <c r="H800" s="39"/>
    </row>
    <row r="801">
      <c r="H801" s="39"/>
    </row>
    <row r="802">
      <c r="H802" s="39"/>
    </row>
    <row r="803">
      <c r="H803" s="39"/>
    </row>
    <row r="804">
      <c r="H804" s="39"/>
    </row>
    <row r="805">
      <c r="H805" s="39"/>
    </row>
    <row r="806">
      <c r="H806" s="39"/>
    </row>
    <row r="807">
      <c r="H807" s="39"/>
    </row>
    <row r="808">
      <c r="H808" s="39"/>
    </row>
    <row r="809">
      <c r="H809" s="39"/>
    </row>
    <row r="810">
      <c r="H810" s="39"/>
    </row>
    <row r="811">
      <c r="H811" s="39"/>
    </row>
    <row r="812">
      <c r="H812" s="39"/>
    </row>
    <row r="813">
      <c r="H813" s="39"/>
    </row>
    <row r="814">
      <c r="H814" s="39"/>
    </row>
    <row r="815">
      <c r="H815" s="39"/>
    </row>
    <row r="816">
      <c r="H816" s="39"/>
    </row>
    <row r="817">
      <c r="H817" s="39"/>
    </row>
    <row r="818">
      <c r="H818" s="39"/>
    </row>
    <row r="819">
      <c r="H819" s="39"/>
    </row>
    <row r="820">
      <c r="H820" s="39"/>
    </row>
    <row r="821">
      <c r="H821" s="39"/>
    </row>
    <row r="822">
      <c r="H822" s="39"/>
    </row>
    <row r="823">
      <c r="H823" s="39"/>
    </row>
    <row r="824">
      <c r="H824" s="39"/>
    </row>
    <row r="825">
      <c r="H825" s="39"/>
    </row>
    <row r="826">
      <c r="H826" s="39"/>
    </row>
    <row r="827">
      <c r="H827" s="39"/>
    </row>
    <row r="828">
      <c r="H828" s="39"/>
    </row>
    <row r="829">
      <c r="H829" s="39"/>
    </row>
    <row r="830">
      <c r="H830" s="39"/>
    </row>
    <row r="831">
      <c r="H831" s="39"/>
    </row>
    <row r="832">
      <c r="H832" s="39"/>
    </row>
    <row r="833">
      <c r="H833" s="39"/>
    </row>
    <row r="834">
      <c r="H834" s="39"/>
    </row>
    <row r="835">
      <c r="H835" s="39"/>
    </row>
    <row r="836">
      <c r="H836" s="39"/>
    </row>
    <row r="837">
      <c r="H837" s="39"/>
    </row>
    <row r="838">
      <c r="H838" s="39"/>
    </row>
    <row r="839">
      <c r="H839" s="39"/>
    </row>
    <row r="840">
      <c r="H840" s="39"/>
    </row>
    <row r="841">
      <c r="H841" s="39"/>
    </row>
    <row r="842">
      <c r="H842" s="39"/>
    </row>
    <row r="843">
      <c r="H843" s="39"/>
    </row>
    <row r="844">
      <c r="H844" s="39"/>
    </row>
    <row r="845">
      <c r="H845" s="39"/>
    </row>
    <row r="846">
      <c r="H846" s="39"/>
    </row>
    <row r="847">
      <c r="H847" s="39"/>
    </row>
    <row r="848">
      <c r="H848" s="39"/>
    </row>
    <row r="849">
      <c r="H849" s="39"/>
    </row>
    <row r="850">
      <c r="H850" s="39"/>
    </row>
    <row r="851">
      <c r="H851" s="39"/>
    </row>
    <row r="852">
      <c r="H852" s="39"/>
    </row>
    <row r="853">
      <c r="H853" s="39"/>
    </row>
    <row r="854">
      <c r="H854" s="39"/>
    </row>
    <row r="855">
      <c r="H855" s="39"/>
    </row>
    <row r="856">
      <c r="H856" s="39"/>
    </row>
    <row r="857">
      <c r="H857" s="39"/>
    </row>
    <row r="858">
      <c r="H858" s="39"/>
    </row>
    <row r="859">
      <c r="H859" s="39"/>
    </row>
    <row r="860">
      <c r="H860" s="39"/>
    </row>
    <row r="861">
      <c r="H861" s="39"/>
    </row>
    <row r="862">
      <c r="H862" s="39"/>
    </row>
    <row r="863">
      <c r="H863" s="39"/>
    </row>
    <row r="864">
      <c r="H864" s="39"/>
    </row>
    <row r="865">
      <c r="H865" s="39"/>
    </row>
    <row r="866">
      <c r="H866" s="39"/>
    </row>
    <row r="867">
      <c r="H867" s="39"/>
    </row>
    <row r="868">
      <c r="H868" s="39"/>
    </row>
    <row r="869">
      <c r="H869" s="39"/>
    </row>
    <row r="870">
      <c r="H870" s="39"/>
    </row>
    <row r="871">
      <c r="H871" s="39"/>
    </row>
    <row r="872">
      <c r="H872" s="39"/>
    </row>
    <row r="873">
      <c r="H873" s="39"/>
    </row>
    <row r="874">
      <c r="H874" s="39"/>
    </row>
    <row r="875">
      <c r="H875" s="39"/>
    </row>
    <row r="876">
      <c r="H876" s="39"/>
    </row>
    <row r="877">
      <c r="H877" s="39"/>
    </row>
    <row r="878">
      <c r="H878" s="39"/>
    </row>
    <row r="879">
      <c r="H879" s="39"/>
    </row>
    <row r="880">
      <c r="H880" s="39"/>
    </row>
    <row r="881">
      <c r="H881" s="39"/>
    </row>
    <row r="882">
      <c r="H882" s="39"/>
    </row>
    <row r="883">
      <c r="H883" s="39"/>
    </row>
    <row r="884">
      <c r="H884" s="39"/>
    </row>
    <row r="885">
      <c r="H885" s="39"/>
    </row>
    <row r="886">
      <c r="H886" s="39"/>
    </row>
    <row r="887">
      <c r="H887" s="39"/>
    </row>
    <row r="888">
      <c r="H888" s="39"/>
    </row>
    <row r="889">
      <c r="H889" s="39"/>
    </row>
    <row r="890">
      <c r="H890" s="39"/>
    </row>
    <row r="891">
      <c r="H891" s="39"/>
    </row>
    <row r="892">
      <c r="H892" s="39"/>
    </row>
    <row r="893">
      <c r="H893" s="39"/>
    </row>
    <row r="894">
      <c r="H894" s="39"/>
    </row>
    <row r="895">
      <c r="H895" s="39"/>
    </row>
    <row r="896">
      <c r="H896" s="39"/>
    </row>
    <row r="897">
      <c r="H897" s="39"/>
    </row>
    <row r="898">
      <c r="H898" s="39"/>
    </row>
    <row r="899">
      <c r="H899" s="39"/>
    </row>
    <row r="900">
      <c r="H900" s="39"/>
    </row>
    <row r="901">
      <c r="H901" s="39"/>
    </row>
    <row r="902">
      <c r="H902" s="39"/>
    </row>
    <row r="903">
      <c r="H903" s="39"/>
    </row>
    <row r="904">
      <c r="H904" s="39"/>
    </row>
    <row r="905">
      <c r="H905" s="39"/>
    </row>
    <row r="906">
      <c r="H906" s="39"/>
    </row>
    <row r="907">
      <c r="H907" s="39"/>
    </row>
    <row r="908">
      <c r="H908" s="39"/>
    </row>
    <row r="909">
      <c r="H909" s="39"/>
    </row>
    <row r="910">
      <c r="H910" s="39"/>
    </row>
    <row r="911">
      <c r="H911" s="39"/>
    </row>
    <row r="912">
      <c r="H912" s="39"/>
    </row>
    <row r="913">
      <c r="H913" s="39"/>
    </row>
    <row r="914">
      <c r="H914" s="39"/>
    </row>
    <row r="915">
      <c r="H915" s="39"/>
    </row>
    <row r="916">
      <c r="H916" s="39"/>
    </row>
    <row r="917">
      <c r="H917" s="39"/>
    </row>
    <row r="918">
      <c r="H918" s="39"/>
    </row>
    <row r="919">
      <c r="H919" s="39"/>
    </row>
    <row r="920">
      <c r="H920" s="39"/>
    </row>
    <row r="921">
      <c r="H921" s="39"/>
    </row>
    <row r="922">
      <c r="H922" s="39"/>
    </row>
    <row r="923">
      <c r="H923" s="39"/>
    </row>
    <row r="924">
      <c r="H924" s="39"/>
    </row>
    <row r="925">
      <c r="H925" s="39"/>
    </row>
    <row r="926">
      <c r="H926" s="39"/>
    </row>
    <row r="927">
      <c r="H927" s="39"/>
    </row>
    <row r="928">
      <c r="H928" s="39"/>
    </row>
    <row r="929">
      <c r="H929" s="39"/>
    </row>
    <row r="930">
      <c r="H930" s="39"/>
    </row>
    <row r="931">
      <c r="H931" s="39"/>
    </row>
    <row r="932">
      <c r="H932" s="39"/>
    </row>
    <row r="933">
      <c r="H933" s="39"/>
    </row>
    <row r="934">
      <c r="H934" s="39"/>
    </row>
    <row r="935">
      <c r="H935" s="39"/>
    </row>
    <row r="936">
      <c r="H936" s="39"/>
    </row>
    <row r="937">
      <c r="H937" s="39"/>
    </row>
    <row r="938">
      <c r="H938" s="39"/>
    </row>
    <row r="939">
      <c r="H939" s="39"/>
    </row>
    <row r="940">
      <c r="H940" s="39"/>
    </row>
    <row r="941">
      <c r="H941" s="39"/>
    </row>
    <row r="942">
      <c r="H942" s="39"/>
    </row>
    <row r="943">
      <c r="H943" s="39"/>
    </row>
    <row r="944">
      <c r="H944" s="39"/>
    </row>
    <row r="945">
      <c r="H945" s="39"/>
    </row>
    <row r="946">
      <c r="H946" s="39"/>
    </row>
    <row r="947">
      <c r="H947" s="39"/>
    </row>
    <row r="948">
      <c r="H948" s="39"/>
    </row>
    <row r="949">
      <c r="H949" s="39"/>
    </row>
    <row r="950">
      <c r="H950" s="39"/>
    </row>
    <row r="951">
      <c r="H951" s="39"/>
    </row>
    <row r="952">
      <c r="H952" s="39"/>
    </row>
    <row r="953">
      <c r="H953" s="39"/>
    </row>
    <row r="954">
      <c r="H954" s="39"/>
    </row>
    <row r="955">
      <c r="H955" s="39"/>
    </row>
    <row r="956">
      <c r="H956" s="39"/>
    </row>
    <row r="957">
      <c r="H957" s="39"/>
    </row>
    <row r="958">
      <c r="H958" s="39"/>
    </row>
    <row r="959">
      <c r="H959" s="39"/>
    </row>
    <row r="960">
      <c r="H960" s="39"/>
    </row>
    <row r="961">
      <c r="H961" s="39"/>
    </row>
    <row r="962">
      <c r="H962" s="39"/>
    </row>
    <row r="963">
      <c r="H963" s="39"/>
    </row>
    <row r="964">
      <c r="H964" s="39"/>
    </row>
    <row r="965">
      <c r="H965" s="39"/>
    </row>
    <row r="966">
      <c r="H966" s="39"/>
    </row>
    <row r="967">
      <c r="H967" s="39"/>
    </row>
    <row r="968">
      <c r="H968" s="39"/>
    </row>
    <row r="969">
      <c r="H969" s="39"/>
    </row>
    <row r="970">
      <c r="H970" s="39"/>
    </row>
    <row r="971">
      <c r="H971" s="39"/>
    </row>
    <row r="972">
      <c r="H972" s="39"/>
    </row>
    <row r="973">
      <c r="H973" s="39"/>
    </row>
    <row r="974">
      <c r="H974" s="39"/>
    </row>
    <row r="975">
      <c r="H975" s="39"/>
    </row>
    <row r="976">
      <c r="H976" s="39"/>
    </row>
    <row r="977">
      <c r="H977" s="39"/>
    </row>
    <row r="978">
      <c r="H978" s="39"/>
    </row>
    <row r="979">
      <c r="H979" s="39"/>
    </row>
    <row r="980">
      <c r="H980" s="39"/>
    </row>
    <row r="981">
      <c r="H981" s="39"/>
    </row>
    <row r="982">
      <c r="H982" s="39"/>
    </row>
    <row r="983">
      <c r="H983" s="39"/>
    </row>
    <row r="984">
      <c r="H984" s="39"/>
    </row>
    <row r="985">
      <c r="H985" s="39"/>
    </row>
    <row r="986">
      <c r="H986" s="39"/>
    </row>
    <row r="987">
      <c r="H987" s="39"/>
    </row>
    <row r="988">
      <c r="H988" s="39"/>
    </row>
    <row r="989">
      <c r="H989" s="39"/>
    </row>
    <row r="990">
      <c r="H990" s="39"/>
    </row>
    <row r="991">
      <c r="H991" s="39"/>
    </row>
    <row r="992">
      <c r="H992" s="39"/>
    </row>
    <row r="993">
      <c r="H993" s="39"/>
    </row>
    <row r="994">
      <c r="H994" s="39"/>
    </row>
    <row r="995">
      <c r="H995" s="39"/>
    </row>
    <row r="996">
      <c r="H996" s="39"/>
    </row>
    <row r="997">
      <c r="H997" s="39"/>
    </row>
    <row r="998">
      <c r="H998" s="39"/>
    </row>
    <row r="999">
      <c r="H999" s="39"/>
    </row>
    <row r="1000">
      <c r="H1000" s="3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location="65405440" ref="A72"/>
    <hyperlink r:id="rId72" location="71716524" ref="A73"/>
    <hyperlink r:id="rId73" ref="A74"/>
    <hyperlink r:id="rId74" ref="A75"/>
    <hyperlink r:id="rId75" location="55857241" ref="A76"/>
    <hyperlink r:id="rId76" ref="A77"/>
    <hyperlink r:id="rId77" location="56606152" ref="A78"/>
    <hyperlink r:id="rId78" location="44614755" ref="A79"/>
    <hyperlink r:id="rId79" ref="A80"/>
  </hyperlinks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0"/>
    <col customWidth="1" min="3" max="3" width="16.5"/>
    <col customWidth="1" min="4" max="4" width="15.88"/>
  </cols>
  <sheetData>
    <row r="1">
      <c r="A1" s="40" t="s">
        <v>0</v>
      </c>
      <c r="B1" s="41" t="s">
        <v>1</v>
      </c>
      <c r="C1" s="42" t="s">
        <v>2</v>
      </c>
      <c r="D1" s="42" t="s">
        <v>3</v>
      </c>
      <c r="E1" s="40" t="s">
        <v>4</v>
      </c>
      <c r="F1" s="41" t="s">
        <v>5</v>
      </c>
      <c r="G1" s="41" t="s">
        <v>6</v>
      </c>
    </row>
    <row r="2">
      <c r="A2" s="43" t="s">
        <v>107</v>
      </c>
      <c r="B2" s="44">
        <v>4.0</v>
      </c>
      <c r="C2" s="44">
        <v>565.0</v>
      </c>
      <c r="D2" s="45">
        <v>44036.0</v>
      </c>
      <c r="E2" s="44" t="s">
        <v>108</v>
      </c>
      <c r="F2" s="44" t="s">
        <v>134</v>
      </c>
      <c r="G2" s="44" t="s">
        <v>134</v>
      </c>
    </row>
    <row r="3">
      <c r="A3" s="43" t="s">
        <v>82</v>
      </c>
      <c r="B3" s="44">
        <v>1.0</v>
      </c>
      <c r="C3" s="44">
        <v>510.0</v>
      </c>
      <c r="D3" s="45">
        <v>43980.0</v>
      </c>
      <c r="E3" s="44" t="s">
        <v>108</v>
      </c>
      <c r="F3" s="44" t="s">
        <v>134</v>
      </c>
      <c r="G3" s="44" t="s">
        <v>134</v>
      </c>
    </row>
    <row r="4">
      <c r="A4" s="46" t="s">
        <v>109</v>
      </c>
      <c r="B4" s="44">
        <v>1.0</v>
      </c>
      <c r="C4" s="44">
        <v>672.0</v>
      </c>
      <c r="D4" s="45">
        <v>43740.0</v>
      </c>
      <c r="E4" s="44" t="s">
        <v>108</v>
      </c>
      <c r="F4" s="44" t="s">
        <v>134</v>
      </c>
      <c r="G4" s="44" t="s">
        <v>135</v>
      </c>
    </row>
    <row r="5">
      <c r="A5" s="43" t="s">
        <v>38</v>
      </c>
      <c r="B5" s="44">
        <v>2.0</v>
      </c>
      <c r="C5" s="47">
        <v>1000.0</v>
      </c>
      <c r="D5" s="45">
        <v>42947.0</v>
      </c>
      <c r="E5" s="44" t="s">
        <v>108</v>
      </c>
      <c r="F5" s="44" t="s">
        <v>135</v>
      </c>
      <c r="G5" s="44" t="s">
        <v>135</v>
      </c>
    </row>
    <row r="6">
      <c r="A6" s="43" t="s">
        <v>37</v>
      </c>
      <c r="B6" s="44">
        <v>5.0</v>
      </c>
      <c r="C6" s="47">
        <v>2000.0</v>
      </c>
      <c r="D6" s="45">
        <v>43502.0</v>
      </c>
      <c r="E6" s="44" t="s">
        <v>136</v>
      </c>
      <c r="F6" s="44" t="s">
        <v>134</v>
      </c>
      <c r="G6" s="44" t="s">
        <v>135</v>
      </c>
    </row>
    <row r="7">
      <c r="A7" s="43" t="s">
        <v>110</v>
      </c>
      <c r="B7" s="44">
        <v>1.0</v>
      </c>
      <c r="C7" s="44">
        <v>85.0</v>
      </c>
      <c r="D7" s="45">
        <v>44149.0</v>
      </c>
      <c r="E7" s="44" t="s">
        <v>33</v>
      </c>
      <c r="F7" s="44" t="s">
        <v>134</v>
      </c>
      <c r="G7" s="44" t="s">
        <v>134</v>
      </c>
    </row>
    <row r="8">
      <c r="A8" s="43" t="s">
        <v>111</v>
      </c>
      <c r="B8" s="44">
        <v>3.0</v>
      </c>
      <c r="C8" s="47">
        <v>1065.0</v>
      </c>
      <c r="D8" s="45">
        <v>43986.0</v>
      </c>
      <c r="E8" s="44" t="s">
        <v>33</v>
      </c>
      <c r="F8" s="44" t="s">
        <v>134</v>
      </c>
      <c r="G8" s="44" t="s">
        <v>134</v>
      </c>
    </row>
    <row r="9">
      <c r="A9" s="43" t="s">
        <v>113</v>
      </c>
      <c r="B9" s="44">
        <v>1.0</v>
      </c>
      <c r="C9" s="44">
        <v>953.0</v>
      </c>
      <c r="D9" s="45">
        <v>43505.0</v>
      </c>
      <c r="E9" s="44" t="s">
        <v>33</v>
      </c>
      <c r="F9" s="44" t="s">
        <v>134</v>
      </c>
      <c r="G9" s="44" t="s">
        <v>135</v>
      </c>
    </row>
    <row r="10">
      <c r="A10" s="43" t="s">
        <v>114</v>
      </c>
      <c r="B10" s="44">
        <v>3.0</v>
      </c>
      <c r="C10" s="44">
        <v>45.0</v>
      </c>
      <c r="D10" s="45">
        <v>43693.0</v>
      </c>
      <c r="E10" s="44" t="s">
        <v>33</v>
      </c>
      <c r="F10" s="44" t="s">
        <v>134</v>
      </c>
      <c r="G10" s="44" t="s">
        <v>135</v>
      </c>
    </row>
    <row r="11">
      <c r="A11" s="43" t="s">
        <v>115</v>
      </c>
      <c r="B11" s="44">
        <v>1.0</v>
      </c>
      <c r="C11" s="44">
        <v>306.0</v>
      </c>
      <c r="D11" s="45">
        <v>43744.0</v>
      </c>
      <c r="E11" s="44" t="s">
        <v>33</v>
      </c>
      <c r="F11" s="44" t="s">
        <v>134</v>
      </c>
      <c r="G11" s="44" t="s">
        <v>135</v>
      </c>
    </row>
    <row r="12">
      <c r="A12" s="43" t="s">
        <v>116</v>
      </c>
      <c r="B12" s="44">
        <v>4.0</v>
      </c>
      <c r="C12" s="44">
        <v>757.0</v>
      </c>
      <c r="D12" s="45">
        <v>44557.0</v>
      </c>
      <c r="E12" s="44" t="s">
        <v>33</v>
      </c>
      <c r="F12" s="44" t="s">
        <v>134</v>
      </c>
      <c r="G12" s="44" t="s">
        <v>134</v>
      </c>
    </row>
    <row r="13">
      <c r="A13" s="46" t="s">
        <v>117</v>
      </c>
      <c r="B13" s="44">
        <v>1.0</v>
      </c>
      <c r="C13" s="44">
        <v>113.0</v>
      </c>
      <c r="D13" s="45">
        <v>44579.0</v>
      </c>
      <c r="E13" s="44" t="s">
        <v>33</v>
      </c>
      <c r="F13" s="44" t="s">
        <v>134</v>
      </c>
      <c r="G13" s="44" t="s">
        <v>134</v>
      </c>
    </row>
    <row r="14">
      <c r="A14" s="43" t="s">
        <v>118</v>
      </c>
      <c r="B14" s="44">
        <v>0.0</v>
      </c>
      <c r="C14" s="44">
        <v>2277.0</v>
      </c>
      <c r="D14" s="45">
        <v>44372.0</v>
      </c>
      <c r="E14" s="44" t="s">
        <v>33</v>
      </c>
      <c r="F14" s="44" t="s">
        <v>134</v>
      </c>
      <c r="G14" s="44" t="s">
        <v>134</v>
      </c>
    </row>
    <row r="15">
      <c r="A15" s="43" t="s">
        <v>119</v>
      </c>
      <c r="B15" s="44">
        <v>0.0</v>
      </c>
      <c r="C15" s="44">
        <v>47.0</v>
      </c>
      <c r="D15" s="45">
        <v>44012.0</v>
      </c>
      <c r="E15" s="44" t="s">
        <v>33</v>
      </c>
      <c r="F15" s="44" t="s">
        <v>134</v>
      </c>
      <c r="G15" s="44" t="s">
        <v>134</v>
      </c>
    </row>
    <row r="16">
      <c r="A16" s="43" t="s">
        <v>120</v>
      </c>
      <c r="B16" s="44">
        <v>0.0</v>
      </c>
      <c r="C16" s="44">
        <v>222.0</v>
      </c>
      <c r="D16" s="45">
        <v>43634.0</v>
      </c>
      <c r="E16" s="44" t="s">
        <v>33</v>
      </c>
      <c r="F16" s="44" t="s">
        <v>134</v>
      </c>
      <c r="G16" s="44" t="s">
        <v>135</v>
      </c>
    </row>
    <row r="17">
      <c r="A17" s="43" t="s">
        <v>121</v>
      </c>
      <c r="B17" s="44">
        <v>0.0</v>
      </c>
      <c r="C17" s="44">
        <v>1376.0</v>
      </c>
      <c r="D17" s="45">
        <v>43814.0</v>
      </c>
      <c r="E17" s="44" t="s">
        <v>33</v>
      </c>
      <c r="F17" s="44" t="s">
        <v>134</v>
      </c>
      <c r="G17" s="44" t="s">
        <v>135</v>
      </c>
    </row>
    <row r="18">
      <c r="A18" s="43" t="s">
        <v>122</v>
      </c>
      <c r="B18" s="44">
        <v>0.0</v>
      </c>
      <c r="C18" s="44">
        <v>130.0</v>
      </c>
      <c r="D18" s="45">
        <v>43330.0</v>
      </c>
      <c r="E18" s="44" t="s">
        <v>33</v>
      </c>
      <c r="F18" s="44" t="s">
        <v>134</v>
      </c>
      <c r="G18" s="44" t="s">
        <v>135</v>
      </c>
    </row>
    <row r="19">
      <c r="A19" s="43" t="s">
        <v>123</v>
      </c>
      <c r="B19" s="44">
        <v>0.0</v>
      </c>
      <c r="C19" s="44">
        <v>51.0</v>
      </c>
      <c r="D19" s="45">
        <v>43164.0</v>
      </c>
      <c r="E19" s="44" t="s">
        <v>33</v>
      </c>
      <c r="F19" s="44" t="s">
        <v>135</v>
      </c>
      <c r="G19" s="44" t="s">
        <v>135</v>
      </c>
    </row>
    <row r="20">
      <c r="A20" s="43" t="s">
        <v>124</v>
      </c>
      <c r="B20" s="44">
        <v>0.0</v>
      </c>
      <c r="C20" s="44">
        <v>240.0</v>
      </c>
      <c r="D20" s="45">
        <v>42968.0</v>
      </c>
      <c r="E20" s="44" t="s">
        <v>33</v>
      </c>
      <c r="F20" s="44" t="s">
        <v>135</v>
      </c>
      <c r="G20" s="44" t="s">
        <v>135</v>
      </c>
    </row>
    <row r="21">
      <c r="A21" s="48"/>
      <c r="B21" s="49"/>
      <c r="C21" s="49"/>
      <c r="D21" s="49"/>
      <c r="E21" s="49"/>
      <c r="F21" s="49"/>
      <c r="G21" s="49"/>
    </row>
    <row r="22">
      <c r="A22" s="48"/>
      <c r="B22" s="49"/>
      <c r="C22" s="49"/>
      <c r="D22" s="49"/>
      <c r="E22" s="49"/>
      <c r="F22" s="49"/>
      <c r="G22" s="49"/>
    </row>
    <row r="23">
      <c r="A23" s="48"/>
      <c r="B23" s="49"/>
      <c r="C23" s="49"/>
      <c r="D23" s="49"/>
      <c r="E23" s="49"/>
      <c r="F23" s="49"/>
      <c r="G23" s="49"/>
    </row>
    <row r="24">
      <c r="A24" s="48"/>
      <c r="B24" s="49"/>
      <c r="C24" s="49"/>
      <c r="D24" s="49"/>
      <c r="E24" s="49"/>
      <c r="F24" s="49"/>
      <c r="G24" s="49"/>
    </row>
    <row r="25">
      <c r="A25" s="48"/>
      <c r="B25" s="49"/>
      <c r="C25" s="49"/>
      <c r="D25" s="49"/>
      <c r="E25" s="49"/>
      <c r="F25" s="49"/>
      <c r="G25" s="49"/>
    </row>
    <row r="26">
      <c r="A26" s="48"/>
      <c r="B26" s="49"/>
      <c r="C26" s="49"/>
      <c r="D26" s="49"/>
      <c r="E26" s="49"/>
      <c r="F26" s="49"/>
      <c r="G26" s="49"/>
    </row>
    <row r="27">
      <c r="A27" s="48"/>
      <c r="B27" s="49"/>
      <c r="C27" s="49"/>
      <c r="D27" s="49"/>
      <c r="E27" s="49"/>
      <c r="F27" s="49"/>
      <c r="G27" s="49"/>
    </row>
    <row r="28">
      <c r="A28" s="48"/>
      <c r="B28" s="49"/>
      <c r="C28" s="49"/>
      <c r="D28" s="49"/>
      <c r="E28" s="49"/>
      <c r="F28" s="49"/>
      <c r="G28" s="49"/>
    </row>
    <row r="29">
      <c r="A29" s="48"/>
      <c r="B29" s="49"/>
      <c r="C29" s="49"/>
      <c r="D29" s="49"/>
      <c r="E29" s="49"/>
      <c r="F29" s="49"/>
      <c r="G29" s="49"/>
    </row>
    <row r="30">
      <c r="A30" s="48"/>
      <c r="B30" s="49"/>
      <c r="C30" s="49"/>
      <c r="D30" s="49"/>
      <c r="E30" s="49"/>
      <c r="F30" s="49"/>
      <c r="G30" s="49"/>
    </row>
    <row r="31">
      <c r="A31" s="48"/>
      <c r="B31" s="49"/>
      <c r="C31" s="49"/>
      <c r="D31" s="49"/>
      <c r="E31" s="49"/>
      <c r="F31" s="49"/>
      <c r="G31" s="49"/>
    </row>
    <row r="32">
      <c r="A32" s="48"/>
      <c r="B32" s="49"/>
      <c r="C32" s="49"/>
      <c r="D32" s="49"/>
      <c r="E32" s="49"/>
      <c r="F32" s="49"/>
      <c r="G32" s="49"/>
    </row>
    <row r="33">
      <c r="A33" s="48"/>
      <c r="B33" s="49"/>
      <c r="C33" s="49"/>
      <c r="D33" s="49"/>
      <c r="E33" s="49"/>
      <c r="F33" s="49"/>
      <c r="G33" s="49"/>
    </row>
    <row r="34">
      <c r="A34" s="48"/>
      <c r="B34" s="49"/>
      <c r="C34" s="49"/>
      <c r="D34" s="49"/>
      <c r="E34" s="49"/>
      <c r="F34" s="49"/>
      <c r="G34" s="49"/>
    </row>
    <row r="35">
      <c r="A35" s="48"/>
      <c r="B35" s="49"/>
      <c r="C35" s="49"/>
      <c r="D35" s="49"/>
      <c r="E35" s="49"/>
      <c r="F35" s="49"/>
      <c r="G35" s="49"/>
    </row>
    <row r="36">
      <c r="A36" s="48"/>
      <c r="B36" s="49"/>
      <c r="C36" s="49"/>
      <c r="D36" s="49"/>
      <c r="E36" s="49"/>
      <c r="F36" s="49"/>
      <c r="G36" s="49"/>
    </row>
    <row r="37">
      <c r="A37" s="48"/>
      <c r="B37" s="49"/>
      <c r="C37" s="49"/>
      <c r="D37" s="49"/>
      <c r="E37" s="49"/>
      <c r="F37" s="49"/>
      <c r="G37" s="49"/>
    </row>
    <row r="38">
      <c r="A38" s="48"/>
      <c r="B38" s="49"/>
      <c r="C38" s="49"/>
      <c r="D38" s="49"/>
      <c r="E38" s="49"/>
      <c r="F38" s="49"/>
      <c r="G38" s="49"/>
    </row>
    <row r="39">
      <c r="A39" s="48"/>
      <c r="B39" s="49"/>
      <c r="C39" s="49"/>
      <c r="D39" s="49"/>
      <c r="E39" s="49"/>
      <c r="F39" s="49"/>
      <c r="G39" s="49"/>
    </row>
    <row r="40">
      <c r="A40" s="48"/>
      <c r="B40" s="49"/>
      <c r="C40" s="49"/>
      <c r="D40" s="49"/>
      <c r="E40" s="49"/>
      <c r="F40" s="49"/>
      <c r="G40" s="4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4" max="4" width="15.75"/>
  </cols>
  <sheetData>
    <row r="1">
      <c r="A1" s="50" t="s">
        <v>0</v>
      </c>
      <c r="B1" s="50" t="s">
        <v>137</v>
      </c>
      <c r="C1" s="50" t="s">
        <v>2</v>
      </c>
      <c r="D1" s="50" t="s">
        <v>3</v>
      </c>
      <c r="E1" s="50" t="s">
        <v>4</v>
      </c>
    </row>
    <row r="2">
      <c r="A2" s="51"/>
      <c r="B2" s="51"/>
      <c r="C2" s="51"/>
      <c r="D2" s="51"/>
      <c r="E2" s="51"/>
    </row>
    <row r="3">
      <c r="A3" s="51"/>
      <c r="B3" s="51"/>
      <c r="C3" s="51"/>
      <c r="D3" s="51"/>
      <c r="E3" s="51"/>
    </row>
    <row r="4">
      <c r="A4" s="51"/>
      <c r="B4" s="51"/>
      <c r="C4" s="51"/>
      <c r="D4" s="51"/>
      <c r="E4" s="51"/>
    </row>
    <row r="5">
      <c r="A5" s="51"/>
      <c r="B5" s="51"/>
      <c r="C5" s="51"/>
      <c r="D5" s="51"/>
      <c r="E5" s="51"/>
    </row>
    <row r="6">
      <c r="A6" s="51"/>
      <c r="B6" s="51"/>
      <c r="C6" s="51"/>
      <c r="D6" s="51"/>
      <c r="E6" s="51"/>
    </row>
    <row r="7">
      <c r="A7" s="51"/>
      <c r="B7" s="51"/>
      <c r="C7" s="51"/>
      <c r="D7" s="51"/>
      <c r="E7" s="51"/>
    </row>
    <row r="8">
      <c r="A8" s="51"/>
      <c r="B8" s="51"/>
      <c r="C8" s="51"/>
      <c r="D8" s="51"/>
      <c r="E8" s="51"/>
    </row>
    <row r="9">
      <c r="A9" s="51"/>
      <c r="B9" s="51"/>
      <c r="C9" s="51"/>
      <c r="D9" s="51"/>
      <c r="E9" s="51"/>
    </row>
    <row r="10">
      <c r="A10" s="51"/>
      <c r="B10" s="51"/>
      <c r="C10" s="51"/>
      <c r="D10" s="51"/>
      <c r="E10" s="51"/>
    </row>
    <row r="11">
      <c r="A11" s="51"/>
      <c r="B11" s="51"/>
      <c r="C11" s="51"/>
      <c r="D11" s="51"/>
      <c r="E11" s="51"/>
    </row>
    <row r="12">
      <c r="A12" s="51"/>
      <c r="B12" s="51"/>
      <c r="C12" s="51"/>
      <c r="D12" s="51"/>
      <c r="E12" s="51"/>
    </row>
    <row r="13">
      <c r="A13" s="51"/>
      <c r="B13" s="51"/>
      <c r="C13" s="51"/>
      <c r="D13" s="51"/>
      <c r="E13" s="51"/>
    </row>
    <row r="14">
      <c r="A14" s="51"/>
      <c r="B14" s="51"/>
      <c r="C14" s="51"/>
      <c r="D14" s="51"/>
      <c r="E14" s="51"/>
    </row>
    <row r="15">
      <c r="A15" s="51"/>
      <c r="B15" s="51"/>
      <c r="C15" s="51"/>
      <c r="D15" s="51"/>
      <c r="E15" s="51"/>
    </row>
    <row r="16">
      <c r="A16" s="51"/>
      <c r="B16" s="51"/>
      <c r="C16" s="51"/>
      <c r="D16" s="51"/>
      <c r="E16" s="51"/>
    </row>
    <row r="17">
      <c r="A17" s="51"/>
      <c r="B17" s="51"/>
      <c r="C17" s="51"/>
      <c r="D17" s="51"/>
      <c r="E17" s="51"/>
    </row>
    <row r="18">
      <c r="A18" s="51"/>
      <c r="B18" s="51"/>
      <c r="C18" s="51"/>
      <c r="D18" s="51"/>
      <c r="E18" s="51"/>
    </row>
    <row r="19">
      <c r="A19" s="51"/>
      <c r="B19" s="51"/>
      <c r="C19" s="51"/>
      <c r="D19" s="51"/>
      <c r="E19" s="51"/>
    </row>
    <row r="20">
      <c r="A20" s="51"/>
      <c r="B20" s="51"/>
      <c r="C20" s="51"/>
      <c r="D20" s="51"/>
      <c r="E20" s="51"/>
    </row>
    <row r="21">
      <c r="A21" s="51"/>
      <c r="B21" s="51"/>
      <c r="C21" s="51"/>
      <c r="D21" s="51"/>
      <c r="E21" s="51"/>
    </row>
    <row r="22">
      <c r="A22" s="51"/>
      <c r="B22" s="51"/>
      <c r="C22" s="51"/>
      <c r="D22" s="51"/>
      <c r="E22" s="51"/>
    </row>
    <row r="23">
      <c r="A23" s="51"/>
      <c r="B23" s="51"/>
      <c r="C23" s="51"/>
      <c r="D23" s="51"/>
      <c r="E23" s="51"/>
    </row>
    <row r="24">
      <c r="A24" s="51"/>
      <c r="B24" s="51"/>
      <c r="C24" s="51"/>
      <c r="D24" s="51"/>
      <c r="E24" s="51"/>
    </row>
    <row r="25">
      <c r="A25" s="51"/>
      <c r="B25" s="51"/>
      <c r="C25" s="51"/>
      <c r="D25" s="51"/>
      <c r="E25" s="51"/>
    </row>
    <row r="26">
      <c r="A26" s="51"/>
      <c r="B26" s="51"/>
      <c r="C26" s="51"/>
      <c r="D26" s="51"/>
      <c r="E26" s="51"/>
    </row>
    <row r="27">
      <c r="A27" s="51"/>
      <c r="B27" s="51"/>
      <c r="C27" s="51"/>
      <c r="D27" s="51"/>
      <c r="E27" s="51"/>
    </row>
    <row r="28">
      <c r="A28" s="51"/>
      <c r="B28" s="51"/>
      <c r="C28" s="51"/>
      <c r="D28" s="51"/>
      <c r="E28" s="51"/>
    </row>
    <row r="29">
      <c r="A29" s="51"/>
      <c r="B29" s="51"/>
      <c r="C29" s="51"/>
      <c r="D29" s="51"/>
      <c r="E29" s="51"/>
    </row>
    <row r="30">
      <c r="A30" s="51"/>
      <c r="B30" s="51"/>
      <c r="C30" s="51"/>
      <c r="D30" s="51"/>
      <c r="E30" s="51"/>
    </row>
    <row r="31">
      <c r="A31" s="51"/>
      <c r="B31" s="51"/>
      <c r="C31" s="51"/>
      <c r="D31" s="51"/>
      <c r="E31" s="51"/>
    </row>
    <row r="32">
      <c r="A32" s="51"/>
      <c r="B32" s="51"/>
      <c r="C32" s="51"/>
      <c r="D32" s="51"/>
      <c r="E32" s="51"/>
    </row>
    <row r="33">
      <c r="A33" s="51"/>
      <c r="B33" s="51"/>
      <c r="C33" s="51"/>
      <c r="D33" s="51"/>
      <c r="E33" s="51"/>
    </row>
    <row r="34">
      <c r="A34" s="51"/>
      <c r="B34" s="51"/>
      <c r="C34" s="51"/>
      <c r="D34" s="51"/>
      <c r="E34" s="51"/>
    </row>
    <row r="35">
      <c r="A35" s="51"/>
      <c r="B35" s="51"/>
      <c r="C35" s="51"/>
      <c r="D35" s="51"/>
      <c r="E35" s="51"/>
    </row>
    <row r="36">
      <c r="A36" s="51"/>
      <c r="B36" s="51"/>
      <c r="C36" s="51"/>
      <c r="D36" s="51"/>
      <c r="E36" s="51"/>
    </row>
    <row r="37">
      <c r="A37" s="51"/>
      <c r="B37" s="51"/>
      <c r="C37" s="51"/>
      <c r="D37" s="51"/>
      <c r="E37" s="51"/>
    </row>
    <row r="38">
      <c r="A38" s="51"/>
      <c r="B38" s="51"/>
      <c r="C38" s="51"/>
      <c r="D38" s="51"/>
      <c r="E38" s="51"/>
    </row>
    <row r="39">
      <c r="A39" s="51"/>
      <c r="B39" s="51"/>
      <c r="C39" s="51"/>
      <c r="D39" s="51"/>
      <c r="E39" s="51"/>
    </row>
    <row r="40">
      <c r="A40" s="51"/>
      <c r="B40" s="51"/>
      <c r="C40" s="51"/>
      <c r="D40" s="51"/>
      <c r="E40" s="51"/>
    </row>
  </sheetData>
  <drawing r:id="rId1"/>
</worksheet>
</file>