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10 ciclo\Taller de proyec 2\Semana 4\"/>
    </mc:Choice>
  </mc:AlternateContent>
  <xr:revisionPtr revIDLastSave="0" documentId="8_{7E384B09-7B2C-49DC-88A8-6AD8C981F12D}" xr6:coauthVersionLast="47" xr6:coauthVersionMax="47" xr10:uidLastSave="{00000000-0000-0000-0000-000000000000}"/>
  <bookViews>
    <workbookView xWindow="-108" yWindow="-108" windowWidth="23256" windowHeight="12576" tabRatio="522" xr2:uid="{00000000-000D-0000-FFFF-FFFF00000000}"/>
  </bookViews>
  <sheets>
    <sheet name="Ejemplode Sprint" sheetId="29" r:id="rId1"/>
    <sheet name="Sprint 1" sheetId="25" r:id="rId2"/>
    <sheet name="Sprint 2" sheetId="28" r:id="rId3"/>
    <sheet name="Sprint 3" sheetId="31" r:id="rId4"/>
    <sheet name="Sprint 4" sheetId="32" r:id="rId5"/>
    <sheet name="Sprint 5" sheetId="33" r:id="rId6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0">'Ejemplode Sprint'!$F$18</definedName>
    <definedName name="DoneDays" localSheetId="1">'Sprint 1'!$F$18</definedName>
    <definedName name="DoneDays" localSheetId="2">'Sprint 2'!$F$18</definedName>
    <definedName name="DoneDays" localSheetId="3">'Sprint 3'!$F$18</definedName>
    <definedName name="DoneDays" localSheetId="4">'Sprint 4'!$F$18</definedName>
    <definedName name="DoneDays" localSheetId="5">'Sprint 5'!$F$18</definedName>
    <definedName name="DoneDays">#REF!</definedName>
    <definedName name="ImplementationDays" localSheetId="0">'Ejemplode Sprint'!$D$16</definedName>
    <definedName name="ImplementationDays" localSheetId="1">'Sprint 1'!$D$16</definedName>
    <definedName name="ImplementationDays" localSheetId="2">'Sprint 2'!$D$16</definedName>
    <definedName name="ImplementationDays" localSheetId="3">'Sprint 3'!$D$16</definedName>
    <definedName name="ImplementationDays" localSheetId="4">'Sprint 4'!$D$16</definedName>
    <definedName name="ImplementationDays" localSheetId="5">'Sprint 5'!$D$16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0">OFFSET('Ejemplode Sprint'!$H$17,0,0,1,'Ejemplode Sprint'!DoneDays)</definedName>
    <definedName name="RealValues" localSheetId="1">OFFSET('Sprint 1'!$H$17,0,0,1,'Sprint 1'!DoneDays)</definedName>
    <definedName name="RealValues" localSheetId="2">OFFSET('Sprint 2'!$H$17,0,0,1,'Sprint 2'!DoneDays)</definedName>
    <definedName name="RealValues" localSheetId="3">OFFSET('Sprint 3'!$H$17,0,0,1,'Sprint 3'!DoneDays)</definedName>
    <definedName name="RealValues" localSheetId="4">OFFSET('Sprint 4'!$H$17,0,0,1,'Sprint 4'!DoneDays)</definedName>
    <definedName name="RealValues" localSheetId="5">OFFSET('Sprint 5'!$H$17,0,0,1,'Sprint 5'!DoneDays)</definedName>
    <definedName name="Sprint">#REF!</definedName>
    <definedName name="SprintCount">#REF!</definedName>
    <definedName name="SprintsInTrend">#REF!</definedName>
    <definedName name="SprintTasks" localSheetId="0">'Ejemplode Sprint'!$C$21:$AF$70</definedName>
    <definedName name="SprintTasks" localSheetId="1">'Sprint 1'!$C$21:$AF$69</definedName>
    <definedName name="SprintTasks" localSheetId="2">'Sprint 2'!$C$21:$AF$70</definedName>
    <definedName name="SprintTasks" localSheetId="3">'Sprint 3'!$C$21:$AF$70</definedName>
    <definedName name="SprintTasks" localSheetId="4">'Sprint 4'!$C$21:$AF$69</definedName>
    <definedName name="SprintTasks" localSheetId="5">'Sprint 5'!$C$21:$AF$69</definedName>
    <definedName name="SprintTasks">#REF!</definedName>
    <definedName name="Status">#REF!</definedName>
    <definedName name="StoryName">#REF!</definedName>
    <definedName name="TaskRows" localSheetId="0">'Ejemplode Sprint'!$D$18</definedName>
    <definedName name="TaskRows" localSheetId="1">'Sprint 1'!$D$18</definedName>
    <definedName name="TaskRows" localSheetId="2">'Sprint 2'!$D$18</definedName>
    <definedName name="TaskRows" localSheetId="3">'Sprint 3'!$D$18</definedName>
    <definedName name="TaskRows" localSheetId="4">'Sprint 4'!$D$18</definedName>
    <definedName name="TaskRows" localSheetId="5">'Sprint 5'!$D$18</definedName>
    <definedName name="TaskRows">#REF!</definedName>
    <definedName name="TaskStatus" localSheetId="0">'Ejemplode Sprint'!$F$21:$F$65</definedName>
    <definedName name="TaskStatus" localSheetId="1">'Sprint 1'!$F$21:$F$64</definedName>
    <definedName name="TaskStatus" localSheetId="2">'Sprint 2'!$F$21:$F$65</definedName>
    <definedName name="TaskStatus" localSheetId="3">'Sprint 3'!$F$21:$F$65</definedName>
    <definedName name="TaskStatus" localSheetId="4">'Sprint 4'!$F$21:$F$64</definedName>
    <definedName name="TaskStatus" localSheetId="5">'Sprint 5'!$F$21:$F$64</definedName>
    <definedName name="TaskStatus">#REF!</definedName>
    <definedName name="TaskStoryID" localSheetId="0">'Ejemplode Sprint'!$D$21:$D$60</definedName>
    <definedName name="TaskStoryID" localSheetId="1">'Sprint 1'!$D$21:$D$59</definedName>
    <definedName name="TaskStoryID" localSheetId="2">'Sprint 2'!$D$21:$D$60</definedName>
    <definedName name="TaskStoryID" localSheetId="3">'Sprint 3'!$D$21:$D$60</definedName>
    <definedName name="TaskStoryID" localSheetId="4">'Sprint 4'!$D$21:$D$59</definedName>
    <definedName name="TaskStoryID" localSheetId="5">'Sprint 5'!$D$21:$D$59</definedName>
    <definedName name="TaskStoryID">#REF!</definedName>
    <definedName name="TotalEffort" localSheetId="0">'Ejemplode Sprint'!$G$17</definedName>
    <definedName name="TotalEffort" localSheetId="1">'Sprint 1'!$G$17</definedName>
    <definedName name="TotalEffort" localSheetId="2">'Sprint 2'!$G$17</definedName>
    <definedName name="TotalEffort" localSheetId="3">'Sprint 3'!$G$17</definedName>
    <definedName name="TotalEffort" localSheetId="4">'Sprint 4'!$G$17</definedName>
    <definedName name="TotalEffort" localSheetId="5">'Sprint 5'!$G$17</definedName>
    <definedName name="TotalEffort">#REF!</definedName>
    <definedName name="TrendDays" localSheetId="0">'Ejemplode Sprint'!$F$20</definedName>
    <definedName name="TrendDays" localSheetId="1">'Sprint 1'!$F$20</definedName>
    <definedName name="TrendDays" localSheetId="2">'Sprint 2'!$F$20</definedName>
    <definedName name="TrendDays" localSheetId="3">'Sprint 3'!$F$20</definedName>
    <definedName name="TrendDays" localSheetId="4">'Sprint 4'!$F$20</definedName>
    <definedName name="TrendDays" localSheetId="5">'Sprint 5'!$F$20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0" i="33" l="1"/>
  <c r="H65" i="33"/>
  <c r="H64" i="33"/>
  <c r="H63" i="33"/>
  <c r="H62" i="33"/>
  <c r="F62" i="33"/>
  <c r="H61" i="33"/>
  <c r="F61" i="33"/>
  <c r="H60" i="33"/>
  <c r="F60" i="33"/>
  <c r="H59" i="33"/>
  <c r="F59" i="33"/>
  <c r="H58" i="33"/>
  <c r="F58" i="33"/>
  <c r="H57" i="33"/>
  <c r="F57" i="33"/>
  <c r="H56" i="33"/>
  <c r="F56" i="33"/>
  <c r="H55" i="33"/>
  <c r="F55" i="33"/>
  <c r="H54" i="33"/>
  <c r="F54" i="33"/>
  <c r="H53" i="33"/>
  <c r="F53" i="33"/>
  <c r="H52" i="33"/>
  <c r="F52" i="33"/>
  <c r="H51" i="33"/>
  <c r="F51" i="33"/>
  <c r="H50" i="33"/>
  <c r="F50" i="33"/>
  <c r="I21" i="33"/>
  <c r="J21" i="33" s="1"/>
  <c r="D18" i="33"/>
  <c r="F70" i="32"/>
  <c r="H65" i="32"/>
  <c r="H64" i="32"/>
  <c r="H63" i="32"/>
  <c r="H62" i="32"/>
  <c r="F62" i="32"/>
  <c r="H61" i="32"/>
  <c r="F61" i="32"/>
  <c r="H60" i="32"/>
  <c r="F60" i="32"/>
  <c r="H59" i="32"/>
  <c r="F59" i="32"/>
  <c r="H58" i="32"/>
  <c r="F58" i="32"/>
  <c r="H57" i="32"/>
  <c r="F57" i="32"/>
  <c r="H56" i="32"/>
  <c r="F56" i="32"/>
  <c r="H55" i="32"/>
  <c r="F55" i="32"/>
  <c r="H54" i="32"/>
  <c r="F54" i="32"/>
  <c r="H53" i="32"/>
  <c r="F53" i="32"/>
  <c r="H52" i="32"/>
  <c r="F52" i="32"/>
  <c r="H51" i="32"/>
  <c r="F51" i="32"/>
  <c r="H50" i="32"/>
  <c r="F50" i="32"/>
  <c r="H49" i="32"/>
  <c r="F49" i="32"/>
  <c r="H48" i="32"/>
  <c r="F48" i="32"/>
  <c r="H47" i="32"/>
  <c r="F47" i="32"/>
  <c r="H46" i="32"/>
  <c r="F46" i="32"/>
  <c r="H45" i="32"/>
  <c r="F45" i="32"/>
  <c r="H44" i="32"/>
  <c r="F44" i="32"/>
  <c r="H43" i="32"/>
  <c r="F43" i="32"/>
  <c r="H42" i="32"/>
  <c r="F42" i="32"/>
  <c r="H41" i="32"/>
  <c r="F41" i="32"/>
  <c r="H40" i="32"/>
  <c r="F40" i="32"/>
  <c r="H39" i="32"/>
  <c r="F39" i="32"/>
  <c r="H38" i="32"/>
  <c r="F38" i="32"/>
  <c r="H37" i="32"/>
  <c r="F37" i="32"/>
  <c r="I21" i="32"/>
  <c r="I61" i="32" s="1"/>
  <c r="D18" i="32"/>
  <c r="F71" i="31"/>
  <c r="H66" i="31"/>
  <c r="H65" i="31"/>
  <c r="H64" i="31"/>
  <c r="H63" i="31"/>
  <c r="F63" i="31"/>
  <c r="H62" i="31"/>
  <c r="F62" i="31"/>
  <c r="H61" i="31"/>
  <c r="F61" i="31"/>
  <c r="H60" i="31"/>
  <c r="F60" i="31"/>
  <c r="H59" i="31"/>
  <c r="F59" i="31"/>
  <c r="H58" i="31"/>
  <c r="F58" i="31"/>
  <c r="H57" i="31"/>
  <c r="F57" i="31"/>
  <c r="H56" i="31"/>
  <c r="F56" i="31"/>
  <c r="H55" i="31"/>
  <c r="F55" i="31"/>
  <c r="H54" i="31"/>
  <c r="F54" i="31"/>
  <c r="H53" i="31"/>
  <c r="F53" i="31"/>
  <c r="H52" i="31"/>
  <c r="F52" i="31"/>
  <c r="H51" i="31"/>
  <c r="F51" i="31"/>
  <c r="H50" i="31"/>
  <c r="F50" i="31"/>
  <c r="H49" i="31"/>
  <c r="F49" i="31"/>
  <c r="H48" i="31"/>
  <c r="F48" i="31"/>
  <c r="H47" i="31"/>
  <c r="F47" i="31"/>
  <c r="H46" i="31"/>
  <c r="F46" i="31"/>
  <c r="H45" i="31"/>
  <c r="F45" i="31"/>
  <c r="H44" i="31"/>
  <c r="F44" i="31"/>
  <c r="H43" i="31"/>
  <c r="F43" i="31"/>
  <c r="H42" i="31"/>
  <c r="F42" i="31"/>
  <c r="H41" i="31"/>
  <c r="F41" i="31"/>
  <c r="H40" i="31"/>
  <c r="F40" i="31"/>
  <c r="H39" i="31"/>
  <c r="F39" i="31"/>
  <c r="H38" i="31"/>
  <c r="F38" i="31"/>
  <c r="H37" i="31"/>
  <c r="F37" i="31"/>
  <c r="H36" i="31"/>
  <c r="F36" i="31"/>
  <c r="H35" i="31"/>
  <c r="F35" i="31"/>
  <c r="H34" i="31"/>
  <c r="F34" i="31"/>
  <c r="H33" i="31"/>
  <c r="F33" i="31"/>
  <c r="H32" i="31"/>
  <c r="F32" i="31"/>
  <c r="H31" i="31"/>
  <c r="F31" i="31"/>
  <c r="H30" i="31"/>
  <c r="F30" i="31"/>
  <c r="H29" i="31"/>
  <c r="F29" i="31"/>
  <c r="H28" i="31"/>
  <c r="F28" i="31"/>
  <c r="H27" i="31"/>
  <c r="F27" i="31"/>
  <c r="I21" i="31"/>
  <c r="I62" i="31" s="1"/>
  <c r="D18" i="31"/>
  <c r="AC17" i="31" s="1"/>
  <c r="I62" i="33" l="1"/>
  <c r="I63" i="31"/>
  <c r="J21" i="32"/>
  <c r="I62" i="32"/>
  <c r="J61" i="33"/>
  <c r="K21" i="33"/>
  <c r="J62" i="33"/>
  <c r="Q17" i="33"/>
  <c r="K17" i="33"/>
  <c r="S17" i="33"/>
  <c r="AA17" i="33"/>
  <c r="L17" i="33"/>
  <c r="T17" i="33"/>
  <c r="AB17" i="33"/>
  <c r="M17" i="33"/>
  <c r="U17" i="33"/>
  <c r="AC17" i="33"/>
  <c r="Y17" i="33"/>
  <c r="J17" i="33"/>
  <c r="N17" i="33"/>
  <c r="V17" i="33"/>
  <c r="AD17" i="33"/>
  <c r="R17" i="33"/>
  <c r="G17" i="33"/>
  <c r="J18" i="33" s="1"/>
  <c r="O17" i="33"/>
  <c r="W17" i="33"/>
  <c r="I61" i="33"/>
  <c r="I17" i="33"/>
  <c r="Z17" i="33"/>
  <c r="H17" i="33"/>
  <c r="P17" i="33"/>
  <c r="X17" i="33"/>
  <c r="Q17" i="32"/>
  <c r="J17" i="32"/>
  <c r="J62" i="32"/>
  <c r="K17" i="32"/>
  <c r="S17" i="32"/>
  <c r="AA17" i="32"/>
  <c r="L17" i="32"/>
  <c r="T17" i="32"/>
  <c r="AB17" i="32"/>
  <c r="Y17" i="32"/>
  <c r="Z17" i="32"/>
  <c r="M17" i="32"/>
  <c r="AC17" i="32"/>
  <c r="N17" i="32"/>
  <c r="AD17" i="32"/>
  <c r="R17" i="32"/>
  <c r="U17" i="32"/>
  <c r="V17" i="32"/>
  <c r="G17" i="32"/>
  <c r="H18" i="32" s="1"/>
  <c r="O17" i="32"/>
  <c r="W17" i="32"/>
  <c r="I17" i="32"/>
  <c r="H17" i="32"/>
  <c r="P17" i="32"/>
  <c r="X17" i="32"/>
  <c r="O17" i="31"/>
  <c r="N17" i="31"/>
  <c r="W17" i="31"/>
  <c r="X17" i="31"/>
  <c r="P17" i="31"/>
  <c r="G17" i="31"/>
  <c r="H18" i="31" s="1"/>
  <c r="H17" i="31"/>
  <c r="V17" i="31"/>
  <c r="AD17" i="31"/>
  <c r="J21" i="31"/>
  <c r="I17" i="31"/>
  <c r="Q17" i="31"/>
  <c r="Y17" i="31"/>
  <c r="Z17" i="31"/>
  <c r="K17" i="31"/>
  <c r="S17" i="31"/>
  <c r="AA17" i="31"/>
  <c r="R17" i="31"/>
  <c r="L17" i="31"/>
  <c r="T17" i="31"/>
  <c r="AB17" i="31"/>
  <c r="J17" i="31"/>
  <c r="M17" i="31"/>
  <c r="U17" i="31"/>
  <c r="J61" i="32" l="1"/>
  <c r="K21" i="32"/>
  <c r="I18" i="33"/>
  <c r="H18" i="33"/>
  <c r="L21" i="33"/>
  <c r="K18" i="33"/>
  <c r="K62" i="33"/>
  <c r="K61" i="33"/>
  <c r="I18" i="32"/>
  <c r="J18" i="32"/>
  <c r="K18" i="32"/>
  <c r="I18" i="31"/>
  <c r="J62" i="31"/>
  <c r="J18" i="31"/>
  <c r="J63" i="31"/>
  <c r="K21" i="31"/>
  <c r="L21" i="32" l="1"/>
  <c r="K62" i="32"/>
  <c r="K61" i="32"/>
  <c r="L18" i="33"/>
  <c r="L62" i="33"/>
  <c r="M21" i="33"/>
  <c r="L61" i="33"/>
  <c r="K62" i="31"/>
  <c r="K63" i="31"/>
  <c r="L21" i="31"/>
  <c r="K18" i="31"/>
  <c r="L18" i="32" l="1"/>
  <c r="M21" i="32"/>
  <c r="L61" i="32"/>
  <c r="L62" i="32"/>
  <c r="M18" i="33"/>
  <c r="M62" i="33"/>
  <c r="N21" i="33"/>
  <c r="M61" i="33"/>
  <c r="L63" i="31"/>
  <c r="L62" i="31"/>
  <c r="M21" i="31"/>
  <c r="L18" i="31"/>
  <c r="M62" i="32" l="1"/>
  <c r="M61" i="32"/>
  <c r="M18" i="32"/>
  <c r="N21" i="32"/>
  <c r="N62" i="33"/>
  <c r="O21" i="33"/>
  <c r="N61" i="33"/>
  <c r="N18" i="33"/>
  <c r="N21" i="31"/>
  <c r="M62" i="31"/>
  <c r="M18" i="31"/>
  <c r="M63" i="31"/>
  <c r="N62" i="32" l="1"/>
  <c r="O21" i="32"/>
  <c r="N61" i="32"/>
  <c r="N18" i="32"/>
  <c r="O18" i="33"/>
  <c r="O62" i="33"/>
  <c r="P21" i="33"/>
  <c r="O61" i="33"/>
  <c r="O21" i="31"/>
  <c r="N18" i="31"/>
  <c r="N62" i="31"/>
  <c r="N63" i="31"/>
  <c r="P21" i="32" l="1"/>
  <c r="O61" i="32"/>
  <c r="O62" i="32"/>
  <c r="O18" i="32"/>
  <c r="P62" i="33"/>
  <c r="Q21" i="33"/>
  <c r="P61" i="33"/>
  <c r="P18" i="33"/>
  <c r="P21" i="31"/>
  <c r="O63" i="31"/>
  <c r="O62" i="31"/>
  <c r="O18" i="31"/>
  <c r="P61" i="32" l="1"/>
  <c r="P18" i="32"/>
  <c r="P62" i="32"/>
  <c r="Q21" i="32"/>
  <c r="R21" i="33"/>
  <c r="Q61" i="33"/>
  <c r="Q62" i="33"/>
  <c r="Q18" i="33"/>
  <c r="P63" i="31"/>
  <c r="P62" i="31"/>
  <c r="P18" i="31"/>
  <c r="Q21" i="31"/>
  <c r="R21" i="32" l="1"/>
  <c r="Q18" i="32"/>
  <c r="Q61" i="32"/>
  <c r="Q62" i="32"/>
  <c r="R61" i="33"/>
  <c r="R18" i="33"/>
  <c r="R62" i="33"/>
  <c r="S21" i="33"/>
  <c r="Q62" i="31"/>
  <c r="Q18" i="31"/>
  <c r="Q63" i="31"/>
  <c r="R21" i="31"/>
  <c r="F71" i="29"/>
  <c r="H66" i="29"/>
  <c r="H65" i="29"/>
  <c r="H64" i="29"/>
  <c r="H63" i="29"/>
  <c r="F63" i="29"/>
  <c r="H62" i="29"/>
  <c r="F62" i="29"/>
  <c r="H61" i="29"/>
  <c r="F61" i="29"/>
  <c r="H60" i="29"/>
  <c r="F60" i="29"/>
  <c r="H59" i="29"/>
  <c r="F59" i="29"/>
  <c r="H58" i="29"/>
  <c r="F58" i="29"/>
  <c r="H57" i="29"/>
  <c r="F57" i="29"/>
  <c r="H56" i="29"/>
  <c r="F56" i="29"/>
  <c r="H55" i="29"/>
  <c r="F55" i="29"/>
  <c r="H54" i="29"/>
  <c r="F54" i="29"/>
  <c r="H53" i="29"/>
  <c r="F53" i="29"/>
  <c r="H52" i="29"/>
  <c r="F52" i="29"/>
  <c r="H51" i="29"/>
  <c r="F51" i="29"/>
  <c r="H50" i="29"/>
  <c r="F50" i="29"/>
  <c r="H49" i="29"/>
  <c r="F49" i="29"/>
  <c r="H48" i="29"/>
  <c r="F48" i="29"/>
  <c r="H47" i="29"/>
  <c r="F47" i="29"/>
  <c r="H46" i="29"/>
  <c r="F46" i="29"/>
  <c r="H45" i="29"/>
  <c r="F45" i="29"/>
  <c r="H44" i="29"/>
  <c r="F44" i="29"/>
  <c r="H43" i="29"/>
  <c r="F43" i="29"/>
  <c r="H42" i="29"/>
  <c r="F42" i="29"/>
  <c r="H41" i="29"/>
  <c r="F41" i="29"/>
  <c r="H40" i="29"/>
  <c r="F40" i="29"/>
  <c r="H39" i="29"/>
  <c r="F39" i="29"/>
  <c r="H38" i="29"/>
  <c r="F38" i="29"/>
  <c r="H37" i="29"/>
  <c r="F37" i="29"/>
  <c r="H36" i="29"/>
  <c r="F36" i="29"/>
  <c r="H35" i="29"/>
  <c r="F35" i="29"/>
  <c r="H34" i="29"/>
  <c r="F34" i="29"/>
  <c r="H33" i="29"/>
  <c r="F33" i="29"/>
  <c r="H32" i="29"/>
  <c r="F32" i="29"/>
  <c r="H31" i="29"/>
  <c r="F31" i="29"/>
  <c r="H30" i="29"/>
  <c r="F30" i="29"/>
  <c r="H29" i="29"/>
  <c r="F29" i="29"/>
  <c r="H28" i="29"/>
  <c r="F28" i="29"/>
  <c r="H27" i="29"/>
  <c r="F27" i="29"/>
  <c r="H26" i="29"/>
  <c r="F26" i="29"/>
  <c r="H25" i="29"/>
  <c r="H24" i="29"/>
  <c r="H23" i="29"/>
  <c r="H22" i="29"/>
  <c r="H17" i="29" s="1"/>
  <c r="I21" i="29"/>
  <c r="I62" i="29" s="1"/>
  <c r="D18" i="29"/>
  <c r="AD17" i="29" s="1"/>
  <c r="AB17" i="29"/>
  <c r="AA17" i="29"/>
  <c r="Z17" i="29"/>
  <c r="Y17" i="29"/>
  <c r="X17" i="29"/>
  <c r="W17" i="29"/>
  <c r="T17" i="29"/>
  <c r="S17" i="29"/>
  <c r="R17" i="29"/>
  <c r="Q17" i="29"/>
  <c r="P17" i="29"/>
  <c r="O17" i="29"/>
  <c r="L17" i="29"/>
  <c r="K17" i="29"/>
  <c r="J17" i="29"/>
  <c r="I17" i="29"/>
  <c r="G17" i="29"/>
  <c r="H18" i="29" s="1"/>
  <c r="F71" i="28"/>
  <c r="H66" i="28"/>
  <c r="H65" i="28"/>
  <c r="H64" i="28"/>
  <c r="H63" i="28"/>
  <c r="F63" i="28"/>
  <c r="H62" i="28"/>
  <c r="F62" i="28"/>
  <c r="H61" i="28"/>
  <c r="F61" i="28"/>
  <c r="H60" i="28"/>
  <c r="F60" i="28"/>
  <c r="H59" i="28"/>
  <c r="F59" i="28"/>
  <c r="H58" i="28"/>
  <c r="F58" i="28"/>
  <c r="H57" i="28"/>
  <c r="F57" i="28"/>
  <c r="H56" i="28"/>
  <c r="F56" i="28"/>
  <c r="H55" i="28"/>
  <c r="F55" i="28"/>
  <c r="H54" i="28"/>
  <c r="F54" i="28"/>
  <c r="H53" i="28"/>
  <c r="F53" i="28"/>
  <c r="H52" i="28"/>
  <c r="F52" i="28"/>
  <c r="H51" i="28"/>
  <c r="F51" i="28"/>
  <c r="H50" i="28"/>
  <c r="F50" i="28"/>
  <c r="H49" i="28"/>
  <c r="F49" i="28"/>
  <c r="H48" i="28"/>
  <c r="F48" i="28"/>
  <c r="H47" i="28"/>
  <c r="F47" i="28"/>
  <c r="H46" i="28"/>
  <c r="F46" i="28"/>
  <c r="H45" i="28"/>
  <c r="F45" i="28"/>
  <c r="H44" i="28"/>
  <c r="F44" i="28"/>
  <c r="H43" i="28"/>
  <c r="F43" i="28"/>
  <c r="H42" i="28"/>
  <c r="F42" i="28"/>
  <c r="H41" i="28"/>
  <c r="F41" i="28"/>
  <c r="H40" i="28"/>
  <c r="F40" i="28"/>
  <c r="H39" i="28"/>
  <c r="F39" i="28"/>
  <c r="H38" i="28"/>
  <c r="F38" i="28"/>
  <c r="H37" i="28"/>
  <c r="F37" i="28"/>
  <c r="H36" i="28"/>
  <c r="F36" i="28"/>
  <c r="H35" i="28"/>
  <c r="F35" i="28"/>
  <c r="H34" i="28"/>
  <c r="F34" i="28"/>
  <c r="H33" i="28"/>
  <c r="F33" i="28"/>
  <c r="H32" i="28"/>
  <c r="F32" i="28"/>
  <c r="H31" i="28"/>
  <c r="F31" i="28"/>
  <c r="H30" i="28"/>
  <c r="F30" i="28"/>
  <c r="H29" i="28"/>
  <c r="F29" i="28"/>
  <c r="H28" i="28"/>
  <c r="F28" i="28"/>
  <c r="H27" i="28"/>
  <c r="F27" i="28"/>
  <c r="H26" i="28"/>
  <c r="H25" i="28"/>
  <c r="H24" i="28"/>
  <c r="H23" i="28"/>
  <c r="H22" i="28"/>
  <c r="I21" i="28"/>
  <c r="I62" i="28" s="1"/>
  <c r="D18" i="28"/>
  <c r="X17" i="28" s="1"/>
  <c r="F70" i="25"/>
  <c r="H65" i="25"/>
  <c r="H64" i="25"/>
  <c r="H63" i="25"/>
  <c r="H62" i="25"/>
  <c r="F62" i="25"/>
  <c r="H61" i="25"/>
  <c r="F61" i="25"/>
  <c r="H60" i="25"/>
  <c r="F60" i="25"/>
  <c r="H59" i="25"/>
  <c r="F59" i="25"/>
  <c r="H58" i="25"/>
  <c r="F58" i="25"/>
  <c r="H57" i="25"/>
  <c r="F57" i="25"/>
  <c r="H56" i="25"/>
  <c r="F56" i="25"/>
  <c r="H55" i="25"/>
  <c r="F55" i="25"/>
  <c r="H54" i="25"/>
  <c r="F54" i="25"/>
  <c r="H53" i="25"/>
  <c r="F53" i="25"/>
  <c r="H52" i="25"/>
  <c r="F52" i="25"/>
  <c r="H51" i="25"/>
  <c r="F51" i="25"/>
  <c r="H50" i="25"/>
  <c r="F50" i="25"/>
  <c r="H49" i="25"/>
  <c r="F49" i="25"/>
  <c r="H48" i="25"/>
  <c r="F48" i="25"/>
  <c r="H47" i="25"/>
  <c r="F47" i="25"/>
  <c r="H46" i="25"/>
  <c r="F46" i="25"/>
  <c r="H45" i="25"/>
  <c r="F45" i="25"/>
  <c r="H44" i="25"/>
  <c r="F44" i="25"/>
  <c r="H43" i="25"/>
  <c r="F43" i="25"/>
  <c r="H42" i="25"/>
  <c r="F42" i="25"/>
  <c r="H41" i="25"/>
  <c r="F41" i="25"/>
  <c r="H40" i="25"/>
  <c r="F40" i="25"/>
  <c r="H39" i="25"/>
  <c r="F39" i="25"/>
  <c r="H38" i="25"/>
  <c r="F38" i="25"/>
  <c r="H37" i="25"/>
  <c r="F37" i="25"/>
  <c r="H36" i="25"/>
  <c r="F36" i="25"/>
  <c r="H35" i="25"/>
  <c r="F35" i="25"/>
  <c r="H34" i="25"/>
  <c r="F34" i="25"/>
  <c r="H33" i="25"/>
  <c r="F33" i="25"/>
  <c r="H32" i="25"/>
  <c r="F32" i="25"/>
  <c r="F31" i="25"/>
  <c r="F30" i="25"/>
  <c r="F29" i="25"/>
  <c r="F28" i="25"/>
  <c r="F27" i="25"/>
  <c r="F26" i="25"/>
  <c r="I21" i="25"/>
  <c r="D18" i="25"/>
  <c r="M17" i="25" s="1"/>
  <c r="S21" i="32" l="1"/>
  <c r="R18" i="32"/>
  <c r="R62" i="32"/>
  <c r="R61" i="32"/>
  <c r="S18" i="33"/>
  <c r="S62" i="33"/>
  <c r="T21" i="33"/>
  <c r="S61" i="33"/>
  <c r="R62" i="31"/>
  <c r="R18" i="31"/>
  <c r="S21" i="31"/>
  <c r="R63" i="31"/>
  <c r="I17" i="28"/>
  <c r="W17" i="28"/>
  <c r="L17" i="28"/>
  <c r="K17" i="28"/>
  <c r="V17" i="28"/>
  <c r="P17" i="28"/>
  <c r="Y17" i="28"/>
  <c r="O17" i="28"/>
  <c r="Z17" i="28"/>
  <c r="Q17" i="28"/>
  <c r="S17" i="28"/>
  <c r="AD17" i="28"/>
  <c r="AC17" i="28"/>
  <c r="U17" i="28"/>
  <c r="J17" i="28"/>
  <c r="AB17" i="28"/>
  <c r="M17" i="28"/>
  <c r="N17" i="28"/>
  <c r="AA17" i="28"/>
  <c r="T17" i="28"/>
  <c r="G17" i="28"/>
  <c r="I18" i="28" s="1"/>
  <c r="R17" i="28"/>
  <c r="H17" i="28"/>
  <c r="I63" i="28"/>
  <c r="J21" i="28"/>
  <c r="J62" i="28" s="1"/>
  <c r="J21" i="29"/>
  <c r="I63" i="29"/>
  <c r="I18" i="29"/>
  <c r="M17" i="29"/>
  <c r="U17" i="29"/>
  <c r="AC17" i="29"/>
  <c r="N17" i="29"/>
  <c r="V17" i="29"/>
  <c r="AC17" i="25"/>
  <c r="L17" i="25"/>
  <c r="Y17" i="25"/>
  <c r="O17" i="25"/>
  <c r="G17" i="25"/>
  <c r="H18" i="25" s="1"/>
  <c r="H17" i="25"/>
  <c r="J17" i="25"/>
  <c r="Q17" i="25"/>
  <c r="T17" i="25"/>
  <c r="AD17" i="25"/>
  <c r="P17" i="25"/>
  <c r="W17" i="25"/>
  <c r="S17" i="25"/>
  <c r="I17" i="25"/>
  <c r="U17" i="25"/>
  <c r="Z17" i="25"/>
  <c r="V17" i="25"/>
  <c r="N17" i="25"/>
  <c r="K17" i="25"/>
  <c r="J21" i="25"/>
  <c r="I61" i="25"/>
  <c r="I62" i="25"/>
  <c r="AB17" i="25"/>
  <c r="J63" i="28"/>
  <c r="X17" i="25"/>
  <c r="R17" i="25"/>
  <c r="AA17" i="25"/>
  <c r="K21" i="28" l="1"/>
  <c r="L21" i="28" s="1"/>
  <c r="T21" i="32"/>
  <c r="S18" i="32"/>
  <c r="S61" i="32"/>
  <c r="S62" i="32"/>
  <c r="T18" i="33"/>
  <c r="T62" i="33"/>
  <c r="T61" i="33"/>
  <c r="U21" i="33"/>
  <c r="S63" i="31"/>
  <c r="S18" i="31"/>
  <c r="T21" i="31"/>
  <c r="S62" i="31"/>
  <c r="J18" i="28"/>
  <c r="H18" i="28"/>
  <c r="J62" i="29"/>
  <c r="J18" i="29"/>
  <c r="J63" i="29"/>
  <c r="K21" i="29"/>
  <c r="I18" i="25"/>
  <c r="J61" i="25"/>
  <c r="K21" i="25"/>
  <c r="J62" i="25"/>
  <c r="J18" i="25"/>
  <c r="K62" i="28"/>
  <c r="K63" i="28"/>
  <c r="K18" i="28" l="1"/>
  <c r="U21" i="32"/>
  <c r="T18" i="32"/>
  <c r="T62" i="32"/>
  <c r="T61" i="32"/>
  <c r="U18" i="33"/>
  <c r="U62" i="33"/>
  <c r="V21" i="33"/>
  <c r="U61" i="33"/>
  <c r="T63" i="31"/>
  <c r="U21" i="31"/>
  <c r="T62" i="31"/>
  <c r="T18" i="31"/>
  <c r="K18" i="29"/>
  <c r="L21" i="29"/>
  <c r="K62" i="29"/>
  <c r="K63" i="29"/>
  <c r="K61" i="25"/>
  <c r="K62" i="25"/>
  <c r="L21" i="25"/>
  <c r="K18" i="25"/>
  <c r="M21" i="28"/>
  <c r="L18" i="28"/>
  <c r="L62" i="28"/>
  <c r="L63" i="28"/>
  <c r="U62" i="32" l="1"/>
  <c r="U61" i="32"/>
  <c r="V21" i="32"/>
  <c r="U18" i="32"/>
  <c r="V18" i="33"/>
  <c r="V62" i="33"/>
  <c r="W21" i="33"/>
  <c r="V61" i="33"/>
  <c r="V21" i="31"/>
  <c r="U62" i="31"/>
  <c r="U18" i="31"/>
  <c r="U63" i="31"/>
  <c r="M21" i="29"/>
  <c r="L63" i="29"/>
  <c r="L62" i="29"/>
  <c r="L18" i="29"/>
  <c r="M63" i="28"/>
  <c r="M62" i="28"/>
  <c r="M18" i="28"/>
  <c r="N21" i="28"/>
  <c r="L18" i="25"/>
  <c r="L62" i="25"/>
  <c r="L61" i="25"/>
  <c r="M21" i="25"/>
  <c r="V18" i="32" l="1"/>
  <c r="V62" i="32"/>
  <c r="W21" i="32"/>
  <c r="V61" i="32"/>
  <c r="W62" i="33"/>
  <c r="X21" i="33"/>
  <c r="W18" i="33"/>
  <c r="W61" i="33"/>
  <c r="W21" i="31"/>
  <c r="V18" i="31"/>
  <c r="V63" i="31"/>
  <c r="V62" i="31"/>
  <c r="N21" i="29"/>
  <c r="M63" i="29"/>
  <c r="M18" i="29"/>
  <c r="M62" i="29"/>
  <c r="M61" i="25"/>
  <c r="N21" i="25"/>
  <c r="M18" i="25"/>
  <c r="M62" i="25"/>
  <c r="N62" i="28"/>
  <c r="N63" i="28"/>
  <c r="O21" i="28"/>
  <c r="N18" i="28"/>
  <c r="W62" i="32" l="1"/>
  <c r="X21" i="32"/>
  <c r="W18" i="32"/>
  <c r="W61" i="32"/>
  <c r="X62" i="33"/>
  <c r="Y21" i="33"/>
  <c r="X61" i="33"/>
  <c r="X18" i="33"/>
  <c r="W63" i="31"/>
  <c r="W62" i="31"/>
  <c r="W18" i="31"/>
  <c r="X21" i="31"/>
  <c r="O21" i="29"/>
  <c r="N63" i="29"/>
  <c r="N62" i="29"/>
  <c r="N18" i="29"/>
  <c r="O18" i="28"/>
  <c r="O62" i="28"/>
  <c r="O63" i="28"/>
  <c r="P21" i="28"/>
  <c r="O21" i="25"/>
  <c r="N62" i="25"/>
  <c r="N18" i="25"/>
  <c r="N61" i="25"/>
  <c r="X62" i="32" l="1"/>
  <c r="X18" i="32"/>
  <c r="Y21" i="32"/>
  <c r="X61" i="32"/>
  <c r="Z21" i="33"/>
  <c r="Y61" i="33"/>
  <c r="Y18" i="33"/>
  <c r="Y62" i="33"/>
  <c r="X63" i="31"/>
  <c r="X62" i="31"/>
  <c r="X18" i="31"/>
  <c r="Y21" i="31"/>
  <c r="P21" i="29"/>
  <c r="O63" i="29"/>
  <c r="O62" i="29"/>
  <c r="O18" i="29"/>
  <c r="Q21" i="28"/>
  <c r="P18" i="28"/>
  <c r="P62" i="28"/>
  <c r="P63" i="28"/>
  <c r="P21" i="25"/>
  <c r="O61" i="25"/>
  <c r="O18" i="25"/>
  <c r="O62" i="25"/>
  <c r="Y61" i="32" l="1"/>
  <c r="Y62" i="32"/>
  <c r="Y18" i="32"/>
  <c r="Z21" i="32"/>
  <c r="Z61" i="33"/>
  <c r="Z62" i="33"/>
  <c r="AA21" i="33"/>
  <c r="Z18" i="33"/>
  <c r="Y63" i="31"/>
  <c r="Y62" i="31"/>
  <c r="Y18" i="31"/>
  <c r="Z21" i="31"/>
  <c r="P63" i="29"/>
  <c r="P62" i="29"/>
  <c r="Q21" i="29"/>
  <c r="P18" i="29"/>
  <c r="Q63" i="28"/>
  <c r="Q18" i="28"/>
  <c r="R21" i="28"/>
  <c r="Q62" i="28"/>
  <c r="P61" i="25"/>
  <c r="Q21" i="25"/>
  <c r="P18" i="25"/>
  <c r="P62" i="25"/>
  <c r="Z61" i="32" l="1"/>
  <c r="Z18" i="32"/>
  <c r="Z62" i="32"/>
  <c r="AA21" i="32"/>
  <c r="AB21" i="33"/>
  <c r="AA18" i="33"/>
  <c r="AA61" i="33"/>
  <c r="AA62" i="33"/>
  <c r="Z62" i="31"/>
  <c r="Z18" i="31"/>
  <c r="AA21" i="31"/>
  <c r="Z63" i="31"/>
  <c r="Q62" i="29"/>
  <c r="R21" i="29"/>
  <c r="Q18" i="29"/>
  <c r="Q63" i="29"/>
  <c r="S21" i="28"/>
  <c r="R18" i="28"/>
  <c r="R63" i="28"/>
  <c r="R62" i="28"/>
  <c r="R21" i="25"/>
  <c r="Q62" i="25"/>
  <c r="Q18" i="25"/>
  <c r="Q61" i="25"/>
  <c r="AA18" i="32" l="1"/>
  <c r="AA62" i="32"/>
  <c r="AB21" i="32"/>
  <c r="AA61" i="32"/>
  <c r="AB18" i="33"/>
  <c r="AB61" i="33"/>
  <c r="AB62" i="33"/>
  <c r="AC21" i="33"/>
  <c r="AA63" i="31"/>
  <c r="AA62" i="31"/>
  <c r="AB21" i="31"/>
  <c r="AA18" i="31"/>
  <c r="R62" i="29"/>
  <c r="R18" i="29"/>
  <c r="R63" i="29"/>
  <c r="S21" i="29"/>
  <c r="S18" i="28"/>
  <c r="S62" i="28"/>
  <c r="S63" i="28"/>
  <c r="T21" i="28"/>
  <c r="R18" i="25"/>
  <c r="R62" i="25"/>
  <c r="R61" i="25"/>
  <c r="S21" i="25"/>
  <c r="AB62" i="32" l="1"/>
  <c r="AC21" i="32"/>
  <c r="AB61" i="32"/>
  <c r="AB18" i="32"/>
  <c r="AC18" i="33"/>
  <c r="AC62" i="33"/>
  <c r="AD21" i="33"/>
  <c r="AC61" i="33"/>
  <c r="AB18" i="31"/>
  <c r="AB63" i="31"/>
  <c r="AC21" i="31"/>
  <c r="AB62" i="31"/>
  <c r="S18" i="29"/>
  <c r="S62" i="29"/>
  <c r="T21" i="29"/>
  <c r="S63" i="29"/>
  <c r="U21" i="28"/>
  <c r="T18" i="28"/>
  <c r="T62" i="28"/>
  <c r="T63" i="28"/>
  <c r="S61" i="25"/>
  <c r="T21" i="25"/>
  <c r="S18" i="25"/>
  <c r="S62" i="25"/>
  <c r="AC18" i="32" l="1"/>
  <c r="AC61" i="32"/>
  <c r="AC62" i="32"/>
  <c r="AD21" i="32"/>
  <c r="AD18" i="33"/>
  <c r="AD62" i="33"/>
  <c r="AE21" i="33"/>
  <c r="AD61" i="33"/>
  <c r="AD21" i="31"/>
  <c r="AC62" i="31"/>
  <c r="AC63" i="31"/>
  <c r="AC18" i="31"/>
  <c r="T62" i="29"/>
  <c r="T18" i="29"/>
  <c r="U21" i="29"/>
  <c r="T63" i="29"/>
  <c r="U63" i="28"/>
  <c r="V21" i="28"/>
  <c r="U18" i="28"/>
  <c r="U62" i="28"/>
  <c r="U21" i="25"/>
  <c r="T62" i="25"/>
  <c r="T18" i="25"/>
  <c r="T61" i="25"/>
  <c r="AD62" i="32" l="1"/>
  <c r="AE21" i="32"/>
  <c r="AD61" i="32"/>
  <c r="AD18" i="32"/>
  <c r="AE26" i="33"/>
  <c r="AE18" i="33"/>
  <c r="AE62" i="33"/>
  <c r="AE59" i="33"/>
  <c r="AE57" i="33"/>
  <c r="AE55" i="33"/>
  <c r="AE53" i="33"/>
  <c r="AE51" i="33"/>
  <c r="AE49" i="33"/>
  <c r="AE47" i="33"/>
  <c r="AE45" i="33"/>
  <c r="AE43" i="33"/>
  <c r="AE41" i="33"/>
  <c r="AE39" i="33"/>
  <c r="AE37" i="33"/>
  <c r="AE35" i="33"/>
  <c r="AE33" i="33"/>
  <c r="AE31" i="33"/>
  <c r="AE22" i="33"/>
  <c r="AE29" i="33"/>
  <c r="AE28" i="33"/>
  <c r="AF21" i="33"/>
  <c r="AE23" i="33"/>
  <c r="AE64" i="33"/>
  <c r="AE61" i="33"/>
  <c r="AE25" i="33"/>
  <c r="AE30" i="33"/>
  <c r="AE60" i="33"/>
  <c r="AE58" i="33"/>
  <c r="AE56" i="33"/>
  <c r="AE54" i="33"/>
  <c r="AE52" i="33"/>
  <c r="AE50" i="33"/>
  <c r="AE48" i="33"/>
  <c r="AE46" i="33"/>
  <c r="AE44" i="33"/>
  <c r="AE42" i="33"/>
  <c r="AE40" i="33"/>
  <c r="AE38" i="33"/>
  <c r="AE36" i="33"/>
  <c r="AE34" i="33"/>
  <c r="AE32" i="33"/>
  <c r="AE27" i="33"/>
  <c r="AE24" i="33"/>
  <c r="AE63" i="33"/>
  <c r="AE21" i="31"/>
  <c r="AD63" i="31"/>
  <c r="AD62" i="31"/>
  <c r="AD18" i="31"/>
  <c r="V21" i="29"/>
  <c r="U63" i="29"/>
  <c r="U18" i="29"/>
  <c r="U62" i="29"/>
  <c r="V21" i="25"/>
  <c r="U18" i="25"/>
  <c r="U62" i="25"/>
  <c r="U61" i="25"/>
  <c r="V63" i="28"/>
  <c r="W21" i="28"/>
  <c r="V18" i="28"/>
  <c r="V62" i="28"/>
  <c r="AE62" i="32" l="1"/>
  <c r="AE45" i="32"/>
  <c r="AE22" i="32"/>
  <c r="AE30" i="32"/>
  <c r="AE48" i="32"/>
  <c r="AE32" i="32"/>
  <c r="AE43" i="32"/>
  <c r="AE18" i="32"/>
  <c r="AE46" i="32"/>
  <c r="AE39" i="32"/>
  <c r="AE63" i="32"/>
  <c r="AE40" i="32"/>
  <c r="AE26" i="32"/>
  <c r="AE61" i="32"/>
  <c r="AE59" i="32"/>
  <c r="AE28" i="32"/>
  <c r="AE27" i="32"/>
  <c r="AE57" i="32"/>
  <c r="AE41" i="32"/>
  <c r="AF21" i="32"/>
  <c r="AE60" i="32"/>
  <c r="AE44" i="32"/>
  <c r="AE24" i="32"/>
  <c r="AE55" i="32"/>
  <c r="AE25" i="32"/>
  <c r="AE58" i="32"/>
  <c r="AE42" i="32"/>
  <c r="AE37" i="32"/>
  <c r="AE56" i="32"/>
  <c r="AE47" i="32"/>
  <c r="AE50" i="32"/>
  <c r="AE53" i="32"/>
  <c r="AE29" i="32"/>
  <c r="AE31" i="32"/>
  <c r="AE34" i="32"/>
  <c r="AE51" i="32"/>
  <c r="AE35" i="32"/>
  <c r="AE23" i="32"/>
  <c r="AE54" i="32"/>
  <c r="AE38" i="32"/>
  <c r="AE49" i="32"/>
  <c r="AE33" i="32"/>
  <c r="AE64" i="32"/>
  <c r="AE52" i="32"/>
  <c r="AE36" i="32"/>
  <c r="AF62" i="33"/>
  <c r="AF59" i="33"/>
  <c r="AF57" i="33"/>
  <c r="AF55" i="33"/>
  <c r="AF53" i="33"/>
  <c r="AF51" i="33"/>
  <c r="AF49" i="33"/>
  <c r="AF47" i="33"/>
  <c r="AF45" i="33"/>
  <c r="AF43" i="33"/>
  <c r="AF41" i="33"/>
  <c r="AF39" i="33"/>
  <c r="AF37" i="33"/>
  <c r="AF35" i="33"/>
  <c r="AF33" i="33"/>
  <c r="AF31" i="33"/>
  <c r="AF22" i="33"/>
  <c r="AF26" i="33"/>
  <c r="AF28" i="33"/>
  <c r="AF23" i="33"/>
  <c r="AF64" i="33"/>
  <c r="AF61" i="33"/>
  <c r="AF25" i="33"/>
  <c r="AF30" i="33"/>
  <c r="AF29" i="33"/>
  <c r="AF60" i="33"/>
  <c r="AF58" i="33"/>
  <c r="AF56" i="33"/>
  <c r="AF54" i="33"/>
  <c r="AF52" i="33"/>
  <c r="AF50" i="33"/>
  <c r="AF48" i="33"/>
  <c r="AF46" i="33"/>
  <c r="AF44" i="33"/>
  <c r="AF42" i="33"/>
  <c r="AF40" i="33"/>
  <c r="AF38" i="33"/>
  <c r="AF36" i="33"/>
  <c r="AF34" i="33"/>
  <c r="AF32" i="33"/>
  <c r="AF27" i="33"/>
  <c r="AF24" i="33"/>
  <c r="AF63" i="33"/>
  <c r="AF18" i="33"/>
  <c r="AE17" i="33"/>
  <c r="AE63" i="31"/>
  <c r="AE60" i="31"/>
  <c r="AE58" i="31"/>
  <c r="AE56" i="31"/>
  <c r="AE54" i="31"/>
  <c r="AE52" i="31"/>
  <c r="AE50" i="31"/>
  <c r="AE48" i="31"/>
  <c r="AE46" i="31"/>
  <c r="AE44" i="31"/>
  <c r="AE42" i="31"/>
  <c r="AE40" i="31"/>
  <c r="AE38" i="31"/>
  <c r="AE36" i="31"/>
  <c r="AE34" i="31"/>
  <c r="AE32" i="31"/>
  <c r="AE30" i="31"/>
  <c r="AE28" i="31"/>
  <c r="AE26" i="31"/>
  <c r="AE23" i="31"/>
  <c r="AE25" i="31"/>
  <c r="AE61" i="31"/>
  <c r="AE59" i="31"/>
  <c r="AE57" i="31"/>
  <c r="AE55" i="31"/>
  <c r="AE53" i="31"/>
  <c r="AE51" i="31"/>
  <c r="AE49" i="31"/>
  <c r="AE47" i="31"/>
  <c r="AE45" i="31"/>
  <c r="AE43" i="31"/>
  <c r="AE41" i="31"/>
  <c r="AE39" i="31"/>
  <c r="AE37" i="31"/>
  <c r="AE35" i="31"/>
  <c r="AE33" i="31"/>
  <c r="AE31" i="31"/>
  <c r="AE29" i="31"/>
  <c r="AE27" i="31"/>
  <c r="AE22" i="31"/>
  <c r="AE17" i="31" s="1"/>
  <c r="AF21" i="31"/>
  <c r="AE65" i="31"/>
  <c r="AE62" i="31"/>
  <c r="AE18" i="31"/>
  <c r="AE64" i="31"/>
  <c r="AE24" i="31"/>
  <c r="W21" i="29"/>
  <c r="V63" i="29"/>
  <c r="V62" i="29"/>
  <c r="V18" i="29"/>
  <c r="W62" i="28"/>
  <c r="W18" i="28"/>
  <c r="W63" i="28"/>
  <c r="X21" i="28"/>
  <c r="V62" i="25"/>
  <c r="W21" i="25"/>
  <c r="V61" i="25"/>
  <c r="V18" i="25"/>
  <c r="AF44" i="32" l="1"/>
  <c r="AF62" i="32"/>
  <c r="AF45" i="32"/>
  <c r="AF22" i="32"/>
  <c r="AF58" i="32"/>
  <c r="AF42" i="32"/>
  <c r="AF23" i="32"/>
  <c r="AF57" i="32"/>
  <c r="AF41" i="32"/>
  <c r="AF64" i="32"/>
  <c r="AF54" i="32"/>
  <c r="AF18" i="32"/>
  <c r="AF35" i="32"/>
  <c r="AF32" i="32"/>
  <c r="AF29" i="32"/>
  <c r="AF47" i="32"/>
  <c r="AF24" i="32"/>
  <c r="AF59" i="32"/>
  <c r="AF43" i="32"/>
  <c r="AF28" i="32"/>
  <c r="AF56" i="32"/>
  <c r="AF40" i="32"/>
  <c r="AF63" i="32"/>
  <c r="AF38" i="32"/>
  <c r="AF51" i="32"/>
  <c r="AF48" i="32"/>
  <c r="AF55" i="32"/>
  <c r="AF39" i="32"/>
  <c r="AF61" i="32"/>
  <c r="AF52" i="32"/>
  <c r="AF36" i="32"/>
  <c r="AF26" i="32"/>
  <c r="AF50" i="32"/>
  <c r="AF33" i="32"/>
  <c r="AF27" i="32"/>
  <c r="AF60" i="32"/>
  <c r="AF53" i="32"/>
  <c r="AF37" i="32"/>
  <c r="AF25" i="32"/>
  <c r="AF34" i="32"/>
  <c r="AF30" i="32"/>
  <c r="AF49" i="32"/>
  <c r="AF46" i="32"/>
  <c r="AF31" i="32"/>
  <c r="AE17" i="32"/>
  <c r="AF17" i="33"/>
  <c r="F18" i="33" s="1"/>
  <c r="AF63" i="31"/>
  <c r="AF60" i="31"/>
  <c r="AF58" i="31"/>
  <c r="AF56" i="31"/>
  <c r="AF54" i="31"/>
  <c r="AF52" i="31"/>
  <c r="AF50" i="31"/>
  <c r="AF48" i="31"/>
  <c r="AF46" i="31"/>
  <c r="AF44" i="31"/>
  <c r="AF42" i="31"/>
  <c r="AF40" i="31"/>
  <c r="AF38" i="31"/>
  <c r="AF36" i="31"/>
  <c r="AF34" i="31"/>
  <c r="AF32" i="31"/>
  <c r="AF30" i="31"/>
  <c r="AF28" i="31"/>
  <c r="AF26" i="31"/>
  <c r="AF33" i="31"/>
  <c r="AF23" i="31"/>
  <c r="AF61" i="31"/>
  <c r="AF59" i="31"/>
  <c r="AF55" i="31"/>
  <c r="AF51" i="31"/>
  <c r="AF45" i="31"/>
  <c r="AF41" i="31"/>
  <c r="AF39" i="31"/>
  <c r="AF35" i="31"/>
  <c r="AF31" i="31"/>
  <c r="AF27" i="31"/>
  <c r="AF65" i="31"/>
  <c r="AF62" i="31"/>
  <c r="AF18" i="31"/>
  <c r="AF57" i="31"/>
  <c r="AF53" i="31"/>
  <c r="AF49" i="31"/>
  <c r="AF47" i="31"/>
  <c r="AF43" i="31"/>
  <c r="AF37" i="31"/>
  <c r="AF29" i="31"/>
  <c r="AF22" i="31"/>
  <c r="AF64" i="31"/>
  <c r="AF25" i="31"/>
  <c r="AF24" i="31"/>
  <c r="X21" i="29"/>
  <c r="W63" i="29"/>
  <c r="W62" i="29"/>
  <c r="W18" i="29"/>
  <c r="W61" i="25"/>
  <c r="W18" i="25"/>
  <c r="W62" i="25"/>
  <c r="X21" i="25"/>
  <c r="X18" i="28"/>
  <c r="Y21" i="28"/>
  <c r="X62" i="28"/>
  <c r="X63" i="28"/>
  <c r="AF17" i="32" l="1"/>
  <c r="F18" i="32" s="1"/>
  <c r="H20" i="33"/>
  <c r="F20" i="33"/>
  <c r="AF17" i="31"/>
  <c r="F18" i="31" s="1"/>
  <c r="X63" i="29"/>
  <c r="X62" i="29"/>
  <c r="X18" i="29"/>
  <c r="Y21" i="29"/>
  <c r="X62" i="25"/>
  <c r="X18" i="25"/>
  <c r="Y21" i="25"/>
  <c r="X61" i="25"/>
  <c r="Y63" i="28"/>
  <c r="Y62" i="28"/>
  <c r="Y18" i="28"/>
  <c r="Z21" i="28"/>
  <c r="H20" i="32" l="1"/>
  <c r="F20" i="32"/>
  <c r="AB19" i="33"/>
  <c r="AE19" i="33"/>
  <c r="H19" i="33"/>
  <c r="Q19" i="33"/>
  <c r="Y19" i="33"/>
  <c r="K19" i="33"/>
  <c r="W19" i="33"/>
  <c r="S19" i="33"/>
  <c r="AA19" i="33"/>
  <c r="P19" i="33"/>
  <c r="U19" i="33"/>
  <c r="AC19" i="33"/>
  <c r="X19" i="33"/>
  <c r="J19" i="33"/>
  <c r="V19" i="33"/>
  <c r="M19" i="33"/>
  <c r="AF19" i="33"/>
  <c r="R19" i="33"/>
  <c r="L19" i="33"/>
  <c r="N19" i="33"/>
  <c r="AD19" i="33"/>
  <c r="Z19" i="33"/>
  <c r="T19" i="33"/>
  <c r="O19" i="33"/>
  <c r="I19" i="33"/>
  <c r="F20" i="31"/>
  <c r="H20" i="31"/>
  <c r="Y62" i="29"/>
  <c r="Z21" i="29"/>
  <c r="Y18" i="29"/>
  <c r="Y63" i="29"/>
  <c r="Z62" i="28"/>
  <c r="Z63" i="28"/>
  <c r="AA21" i="28"/>
  <c r="Z18" i="28"/>
  <c r="Y62" i="25"/>
  <c r="Z21" i="25"/>
  <c r="Y61" i="25"/>
  <c r="Y18" i="25"/>
  <c r="Q19" i="32" l="1"/>
  <c r="N19" i="32"/>
  <c r="AA19" i="32"/>
  <c r="AF19" i="32"/>
  <c r="Y19" i="32"/>
  <c r="AB19" i="32"/>
  <c r="K19" i="32"/>
  <c r="L19" i="32"/>
  <c r="T19" i="32"/>
  <c r="R19" i="32"/>
  <c r="M19" i="32"/>
  <c r="W19" i="32"/>
  <c r="AC19" i="32"/>
  <c r="X19" i="32"/>
  <c r="J19" i="32"/>
  <c r="U19" i="32"/>
  <c r="P19" i="32"/>
  <c r="Z19" i="32"/>
  <c r="O19" i="32"/>
  <c r="AD19" i="32"/>
  <c r="I19" i="32"/>
  <c r="S19" i="32"/>
  <c r="H19" i="32"/>
  <c r="V19" i="32"/>
  <c r="AE19" i="32"/>
  <c r="V19" i="31"/>
  <c r="Z19" i="31"/>
  <c r="H19" i="31"/>
  <c r="R19" i="31"/>
  <c r="K19" i="31"/>
  <c r="AD19" i="31"/>
  <c r="J19" i="31"/>
  <c r="AC19" i="31"/>
  <c r="P19" i="31"/>
  <c r="T19" i="31"/>
  <c r="X19" i="31"/>
  <c r="O19" i="31"/>
  <c r="L19" i="31"/>
  <c r="S19" i="31"/>
  <c r="AB19" i="31"/>
  <c r="W19" i="31"/>
  <c r="I19" i="31"/>
  <c r="AA19" i="31"/>
  <c r="N19" i="31"/>
  <c r="AE19" i="31"/>
  <c r="AF19" i="31"/>
  <c r="M19" i="31"/>
  <c r="Q19" i="31"/>
  <c r="Y19" i="31"/>
  <c r="U19" i="31"/>
  <c r="Z62" i="29"/>
  <c r="Z18" i="29"/>
  <c r="AA21" i="29"/>
  <c r="Z63" i="29"/>
  <c r="AB21" i="28"/>
  <c r="AA62" i="28"/>
  <c r="AA18" i="28"/>
  <c r="AA63" i="28"/>
  <c r="Z62" i="25"/>
  <c r="AA21" i="25"/>
  <c r="Z18" i="25"/>
  <c r="Z61" i="25"/>
  <c r="AA18" i="29" l="1"/>
  <c r="AA62" i="29"/>
  <c r="AB21" i="29"/>
  <c r="AA63" i="29"/>
  <c r="AB21" i="25"/>
  <c r="AA18" i="25"/>
  <c r="AA61" i="25"/>
  <c r="AA62" i="25"/>
  <c r="AB63" i="28"/>
  <c r="AB18" i="28"/>
  <c r="AC21" i="28"/>
  <c r="AB62" i="28"/>
  <c r="AB18" i="29" l="1"/>
  <c r="AC21" i="29"/>
  <c r="AB63" i="29"/>
  <c r="AB62" i="29"/>
  <c r="AB18" i="25"/>
  <c r="AC21" i="25"/>
  <c r="AB62" i="25"/>
  <c r="AB61" i="25"/>
  <c r="AC62" i="28"/>
  <c r="AC18" i="28"/>
  <c r="AC63" i="28"/>
  <c r="AD21" i="28"/>
  <c r="AD21" i="29" l="1"/>
  <c r="AC18" i="29"/>
  <c r="AC63" i="29"/>
  <c r="AC62" i="29"/>
  <c r="AD62" i="28"/>
  <c r="AE21" i="28"/>
  <c r="AD63" i="28"/>
  <c r="AD18" i="28"/>
  <c r="AC62" i="25"/>
  <c r="AC18" i="25"/>
  <c r="AD21" i="25"/>
  <c r="AC61" i="25"/>
  <c r="AE21" i="29" l="1"/>
  <c r="AD63" i="29"/>
  <c r="AD62" i="29"/>
  <c r="AD18" i="29"/>
  <c r="AE37" i="28"/>
  <c r="AE45" i="28"/>
  <c r="AE56" i="28"/>
  <c r="AE18" i="28"/>
  <c r="AE43" i="28"/>
  <c r="AE30" i="28"/>
  <c r="AE65" i="28"/>
  <c r="AE38" i="28"/>
  <c r="AE35" i="28"/>
  <c r="AE52" i="28"/>
  <c r="AE42" i="28"/>
  <c r="AE36" i="28"/>
  <c r="AE61" i="28"/>
  <c r="AE48" i="28"/>
  <c r="AE44" i="28"/>
  <c r="AE27" i="28"/>
  <c r="AF21" i="28"/>
  <c r="AE51" i="28"/>
  <c r="AE57" i="28"/>
  <c r="AE24" i="28"/>
  <c r="AE41" i="28"/>
  <c r="AE33" i="28"/>
  <c r="AE23" i="28"/>
  <c r="AE47" i="28"/>
  <c r="AE39" i="28"/>
  <c r="AE62" i="28"/>
  <c r="AE34" i="28"/>
  <c r="AE50" i="28"/>
  <c r="AE31" i="28"/>
  <c r="AE32" i="28"/>
  <c r="AE22" i="28"/>
  <c r="AE60" i="28"/>
  <c r="AE40" i="28"/>
  <c r="AE58" i="28"/>
  <c r="AE26" i="28"/>
  <c r="AE28" i="28"/>
  <c r="AE55" i="28"/>
  <c r="AE49" i="28"/>
  <c r="AE54" i="28"/>
  <c r="AE29" i="28"/>
  <c r="AE59" i="28"/>
  <c r="AE25" i="28"/>
  <c r="AE53" i="28"/>
  <c r="AE46" i="28"/>
  <c r="AE64" i="28"/>
  <c r="AE63" i="28"/>
  <c r="AD18" i="25"/>
  <c r="AD61" i="25"/>
  <c r="AD62" i="25"/>
  <c r="AE21" i="25"/>
  <c r="AE24" i="29" l="1"/>
  <c r="AF21" i="29"/>
  <c r="AE63" i="29"/>
  <c r="AE60" i="29"/>
  <c r="AE58" i="29"/>
  <c r="AE56" i="29"/>
  <c r="AE54" i="29"/>
  <c r="AE52" i="29"/>
  <c r="AE50" i="29"/>
  <c r="AE48" i="29"/>
  <c r="AE46" i="29"/>
  <c r="AE44" i="29"/>
  <c r="AE42" i="29"/>
  <c r="AE40" i="29"/>
  <c r="AE38" i="29"/>
  <c r="AE36" i="29"/>
  <c r="AE34" i="29"/>
  <c r="AE32" i="29"/>
  <c r="AE30" i="29"/>
  <c r="AE28" i="29"/>
  <c r="AE26" i="29"/>
  <c r="AE65" i="29"/>
  <c r="AE62" i="29"/>
  <c r="AE23" i="29"/>
  <c r="AE18" i="29"/>
  <c r="AE64" i="29"/>
  <c r="AE22" i="29"/>
  <c r="AE61" i="29"/>
  <c r="AE59" i="29"/>
  <c r="AE57" i="29"/>
  <c r="AE55" i="29"/>
  <c r="AE53" i="29"/>
  <c r="AE51" i="29"/>
  <c r="AE49" i="29"/>
  <c r="AE47" i="29"/>
  <c r="AE45" i="29"/>
  <c r="AE43" i="29"/>
  <c r="AE41" i="29"/>
  <c r="AE39" i="29"/>
  <c r="AE37" i="29"/>
  <c r="AE35" i="29"/>
  <c r="AE33" i="29"/>
  <c r="AE31" i="29"/>
  <c r="AE29" i="29"/>
  <c r="AE27" i="29"/>
  <c r="AE25" i="29"/>
  <c r="AF57" i="28"/>
  <c r="AF25" i="28"/>
  <c r="AF36" i="28"/>
  <c r="AF34" i="28"/>
  <c r="AF39" i="28"/>
  <c r="AF53" i="28"/>
  <c r="AF23" i="28"/>
  <c r="AF32" i="28"/>
  <c r="AF58" i="28"/>
  <c r="AF50" i="28"/>
  <c r="AF31" i="28"/>
  <c r="AF45" i="28"/>
  <c r="AF56" i="28"/>
  <c r="AF64" i="28"/>
  <c r="AF26" i="28"/>
  <c r="AF59" i="28"/>
  <c r="AF27" i="28"/>
  <c r="AF41" i="28"/>
  <c r="AF52" i="28"/>
  <c r="AF65" i="28"/>
  <c r="AF22" i="28"/>
  <c r="AF55" i="28"/>
  <c r="AF24" i="28"/>
  <c r="AF37" i="28"/>
  <c r="AF48" i="28"/>
  <c r="AF63" i="28"/>
  <c r="AF47" i="28"/>
  <c r="AF61" i="28"/>
  <c r="AF29" i="28"/>
  <c r="AF40" i="28"/>
  <c r="AF30" i="28"/>
  <c r="AF38" i="28"/>
  <c r="AF43" i="28"/>
  <c r="AF18" i="28"/>
  <c r="AF62" i="28"/>
  <c r="AF54" i="28"/>
  <c r="AF49" i="28"/>
  <c r="AF33" i="28"/>
  <c r="AF60" i="28"/>
  <c r="AF42" i="28"/>
  <c r="AF44" i="28"/>
  <c r="AF28" i="28"/>
  <c r="AF46" i="28"/>
  <c r="AF51" i="28"/>
  <c r="AF35" i="28"/>
  <c r="AE17" i="28"/>
  <c r="AE57" i="25"/>
  <c r="AE60" i="25"/>
  <c r="AE55" i="25"/>
  <c r="AE64" i="25"/>
  <c r="AE28" i="25"/>
  <c r="AE25" i="25"/>
  <c r="AE44" i="25"/>
  <c r="AE54" i="25"/>
  <c r="AE61" i="25"/>
  <c r="AE26" i="25"/>
  <c r="AE52" i="25"/>
  <c r="AE46" i="25"/>
  <c r="AE29" i="25"/>
  <c r="AE50" i="25"/>
  <c r="AF21" i="25"/>
  <c r="AE56" i="25"/>
  <c r="AE34" i="25"/>
  <c r="AE37" i="25"/>
  <c r="AE51" i="25"/>
  <c r="AE22" i="25"/>
  <c r="AE63" i="25"/>
  <c r="AE35" i="25"/>
  <c r="AE48" i="25"/>
  <c r="AE24" i="25"/>
  <c r="AE36" i="25"/>
  <c r="AE39" i="25"/>
  <c r="AE59" i="25"/>
  <c r="AE43" i="25"/>
  <c r="AE49" i="25"/>
  <c r="AE18" i="25"/>
  <c r="AE30" i="25"/>
  <c r="AE23" i="25"/>
  <c r="AE53" i="25"/>
  <c r="AE33" i="25"/>
  <c r="AE62" i="25"/>
  <c r="AE41" i="25"/>
  <c r="AE42" i="25"/>
  <c r="AE32" i="25"/>
  <c r="AE45" i="25"/>
  <c r="AE27" i="25"/>
  <c r="AE58" i="25"/>
  <c r="AE47" i="25"/>
  <c r="AE31" i="25"/>
  <c r="AE38" i="25"/>
  <c r="AE40" i="25"/>
  <c r="AE17" i="29" l="1"/>
  <c r="AF63" i="29"/>
  <c r="AF60" i="29"/>
  <c r="AF58" i="29"/>
  <c r="AF56" i="29"/>
  <c r="AF54" i="29"/>
  <c r="AF52" i="29"/>
  <c r="AF50" i="29"/>
  <c r="AF48" i="29"/>
  <c r="AF46" i="29"/>
  <c r="AF44" i="29"/>
  <c r="AF42" i="29"/>
  <c r="AF40" i="29"/>
  <c r="AF38" i="29"/>
  <c r="AF36" i="29"/>
  <c r="AF34" i="29"/>
  <c r="AF32" i="29"/>
  <c r="AF30" i="29"/>
  <c r="AF28" i="29"/>
  <c r="AF26" i="29"/>
  <c r="AF65" i="29"/>
  <c r="AF62" i="29"/>
  <c r="AF23" i="29"/>
  <c r="AF24" i="29"/>
  <c r="AF18" i="29"/>
  <c r="AF61" i="29"/>
  <c r="AF59" i="29"/>
  <c r="AF57" i="29"/>
  <c r="AF55" i="29"/>
  <c r="AF53" i="29"/>
  <c r="AF51" i="29"/>
  <c r="AF49" i="29"/>
  <c r="AF47" i="29"/>
  <c r="AF45" i="29"/>
  <c r="AF43" i="29"/>
  <c r="AF41" i="29"/>
  <c r="AF39" i="29"/>
  <c r="AF37" i="29"/>
  <c r="AF35" i="29"/>
  <c r="AF33" i="29"/>
  <c r="AF31" i="29"/>
  <c r="AF29" i="29"/>
  <c r="AF27" i="29"/>
  <c r="AF25" i="29"/>
  <c r="AF64" i="29"/>
  <c r="AF22" i="29"/>
  <c r="AF17" i="28"/>
  <c r="F18" i="28" s="1"/>
  <c r="AF31" i="25"/>
  <c r="AF18" i="25"/>
  <c r="AF24" i="25"/>
  <c r="AF36" i="25"/>
  <c r="AF33" i="25"/>
  <c r="AF38" i="25"/>
  <c r="AF29" i="25"/>
  <c r="AF45" i="25"/>
  <c r="AF26" i="25"/>
  <c r="AF27" i="25"/>
  <c r="AF62" i="25"/>
  <c r="AF44" i="25"/>
  <c r="AF52" i="25"/>
  <c r="AF28" i="25"/>
  <c r="AF59" i="25"/>
  <c r="AF58" i="25"/>
  <c r="AF34" i="25"/>
  <c r="AF32" i="25"/>
  <c r="AF63" i="25"/>
  <c r="AF41" i="25"/>
  <c r="AF48" i="25"/>
  <c r="AF50" i="25"/>
  <c r="AF49" i="25"/>
  <c r="AF46" i="25"/>
  <c r="AF55" i="25"/>
  <c r="AF35" i="25"/>
  <c r="AF47" i="25"/>
  <c r="AF53" i="25"/>
  <c r="AF43" i="25"/>
  <c r="AF51" i="25"/>
  <c r="AF25" i="25"/>
  <c r="AF60" i="25"/>
  <c r="AF23" i="25"/>
  <c r="AF56" i="25"/>
  <c r="AF64" i="25"/>
  <c r="AF57" i="25"/>
  <c r="AF42" i="25"/>
  <c r="AF37" i="25"/>
  <c r="AF22" i="25"/>
  <c r="AF61" i="25"/>
  <c r="AF39" i="25"/>
  <c r="AF54" i="25"/>
  <c r="AF40" i="25"/>
  <c r="AF30" i="25"/>
  <c r="AE17" i="25"/>
  <c r="AF17" i="29" l="1"/>
  <c r="F18" i="29" s="1"/>
  <c r="AF17" i="25"/>
  <c r="F18" i="25" s="1"/>
  <c r="H20" i="28"/>
  <c r="F20" i="28"/>
  <c r="H20" i="29" l="1"/>
  <c r="F20" i="29"/>
  <c r="H19" i="28"/>
  <c r="AA19" i="28"/>
  <c r="Z19" i="28"/>
  <c r="L19" i="28"/>
  <c r="V19" i="28"/>
  <c r="Y19" i="28"/>
  <c r="N19" i="28"/>
  <c r="Q19" i="28"/>
  <c r="P19" i="28"/>
  <c r="R19" i="28"/>
  <c r="I19" i="28"/>
  <c r="W19" i="28"/>
  <c r="X19" i="28"/>
  <c r="AF19" i="28"/>
  <c r="AB19" i="28"/>
  <c r="F20" i="25"/>
  <c r="H20" i="25"/>
  <c r="K19" i="28"/>
  <c r="O19" i="28"/>
  <c r="M19" i="28"/>
  <c r="T19" i="28"/>
  <c r="U19" i="28"/>
  <c r="S19" i="28"/>
  <c r="AE19" i="28"/>
  <c r="AD19" i="28"/>
  <c r="J19" i="28"/>
  <c r="AC19" i="28"/>
  <c r="T19" i="29" l="1"/>
  <c r="U19" i="29"/>
  <c r="AC19" i="29"/>
  <c r="I19" i="29"/>
  <c r="Q19" i="29"/>
  <c r="AE19" i="29"/>
  <c r="H19" i="29"/>
  <c r="N19" i="29"/>
  <c r="W19" i="29"/>
  <c r="L19" i="29"/>
  <c r="K19" i="29"/>
  <c r="Y19" i="29"/>
  <c r="V19" i="29"/>
  <c r="P19" i="29"/>
  <c r="J19" i="29"/>
  <c r="S19" i="29"/>
  <c r="AD19" i="29"/>
  <c r="X19" i="29"/>
  <c r="R19" i="29"/>
  <c r="AB19" i="29"/>
  <c r="AA19" i="29"/>
  <c r="AF19" i="29"/>
  <c r="Z19" i="29"/>
  <c r="M19" i="29"/>
  <c r="O19" i="29"/>
  <c r="H19" i="25"/>
  <c r="X19" i="25"/>
  <c r="AD19" i="25"/>
  <c r="J19" i="25"/>
  <c r="U19" i="25"/>
  <c r="S19" i="25"/>
  <c r="P19" i="25"/>
  <c r="AF19" i="25"/>
  <c r="AA19" i="25"/>
  <c r="Z19" i="25"/>
  <c r="AE19" i="25"/>
  <c r="V19" i="25"/>
  <c r="K19" i="25"/>
  <c r="Y19" i="25"/>
  <c r="M19" i="25"/>
  <c r="AC19" i="25"/>
  <c r="W19" i="25"/>
  <c r="R19" i="25"/>
  <c r="I19" i="25"/>
  <c r="T19" i="25"/>
  <c r="Q19" i="25"/>
  <c r="N19" i="25"/>
  <c r="AB19" i="25"/>
  <c r="O19" i="25"/>
  <c r="L19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47BAEE7F-7E3B-4E8C-B6A2-981535EE60AF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0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1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2D9C32F7-7E52-4224-9B09-D42430695BF6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3223DA00-2087-4D05-B517-4356B6B8501F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E727F966-55A9-476A-8B1E-27CDC98E83A3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<sst xmlns="http://schemas.openxmlformats.org/spreadsheetml/2006/main" count="313" uniqueCount="111">
  <si>
    <t>Est.</t>
  </si>
  <si>
    <t>Task rows</t>
  </si>
  <si>
    <t>Done days</t>
  </si>
  <si>
    <t>Trend</t>
  </si>
  <si>
    <t>Trend Days</t>
  </si>
  <si>
    <t>Warning! These are necessary</t>
  </si>
  <si>
    <t>template rows</t>
  </si>
  <si>
    <t>Done</t>
  </si>
  <si>
    <t>In Progress</t>
  </si>
  <si>
    <t>To Do</t>
  </si>
  <si>
    <t>ID Tarea</t>
  </si>
  <si>
    <t>Duración del Sprint</t>
  </si>
  <si>
    <t>Tendencia calculada en los últimos</t>
  </si>
  <si>
    <t>Días</t>
  </si>
  <si>
    <t>Tarea</t>
  </si>
  <si>
    <t>ID Historia</t>
  </si>
  <si>
    <t>Responsable</t>
  </si>
  <si>
    <t>Totales</t>
  </si>
  <si>
    <t>Estado</t>
  </si>
  <si>
    <t>Esfuerzo</t>
  </si>
  <si>
    <t>Faltante en los días siguientes…</t>
  </si>
  <si>
    <t>Terminado</t>
  </si>
  <si>
    <t>En Progreso</t>
  </si>
  <si>
    <t>Por Hacer</t>
  </si>
  <si>
    <t>Tarea 1</t>
  </si>
  <si>
    <t>Tarea 2</t>
  </si>
  <si>
    <t>Tarea 3</t>
  </si>
  <si>
    <t>Tarea 4</t>
  </si>
  <si>
    <t>Luis</t>
  </si>
  <si>
    <t>Jorge</t>
  </si>
  <si>
    <t>Carolina</t>
  </si>
  <si>
    <t>Lucia</t>
  </si>
  <si>
    <t>Nombre del Proyecto:</t>
  </si>
  <si>
    <t>Dueño del Proyecto</t>
  </si>
  <si>
    <t>Gerente del Proyecto:</t>
  </si>
  <si>
    <t>HU01</t>
  </si>
  <si>
    <t>HU02</t>
  </si>
  <si>
    <t>HU03</t>
  </si>
  <si>
    <t>David</t>
  </si>
  <si>
    <t>Emilio</t>
  </si>
  <si>
    <t>Erick</t>
  </si>
  <si>
    <t xml:space="preserve">IMPLEMENTACIÓN DE UNA APLICACIÓN DE 
ENTRENAMIENTO PERSONAL PARA UNIVERSITARIOS 
DE LA CONTINENTAL CON RUTINAS CASERAS  </t>
  </si>
  <si>
    <t>AQUINO VILLEGAS, KATHERINY NICOL</t>
  </si>
  <si>
    <t>IDT1</t>
  </si>
  <si>
    <t>IDT2</t>
  </si>
  <si>
    <t>IDT3</t>
  </si>
  <si>
    <t>IDT4</t>
  </si>
  <si>
    <t>IDT5</t>
  </si>
  <si>
    <t>IDT6</t>
  </si>
  <si>
    <t>IDT7</t>
  </si>
  <si>
    <t>IDT8</t>
  </si>
  <si>
    <t>IDT9</t>
  </si>
  <si>
    <t>IDT10</t>
  </si>
  <si>
    <t>Crear el formulario de registro y validar los datos personales.</t>
  </si>
  <si>
    <t>Implementar la funcionalidad de inicio de sesión para acceder al perfil.</t>
  </si>
  <si>
    <t>Crear una página de detalle para cada rutina, mostrando la información completa de los ejercicios.</t>
  </si>
  <si>
    <t>Implementar validaciones y pruebas para garantizar la correcta carga de datos en la plataforma.</t>
  </si>
  <si>
    <t>Agregar la opción para que los usuarios configuren preferencias como el nivel de intensidad o tipo de ejercicios.</t>
  </si>
  <si>
    <t>Implementar una lógica que clasifique las rutinas según el nivel de habilidad y objetivo del usuario.</t>
  </si>
  <si>
    <t>Permitir la edición y actualización de la información del perfil del usuario.</t>
  </si>
  <si>
    <t>Incorporar imágenes o videos explicativos en cada rutina para guiar a los usuarios.</t>
  </si>
  <si>
    <t>Integrar un reproductor de video nativo en la plataforma.</t>
  </si>
  <si>
    <t>HU04</t>
  </si>
  <si>
    <t>HU05</t>
  </si>
  <si>
    <t>HU06</t>
  </si>
  <si>
    <t>HU07</t>
  </si>
  <si>
    <t>HU08</t>
  </si>
  <si>
    <t>HU09</t>
  </si>
  <si>
    <t>HU10</t>
  </si>
  <si>
    <t>IDT11</t>
  </si>
  <si>
    <t>IDT13</t>
  </si>
  <si>
    <t>IDT14</t>
  </si>
  <si>
    <t>IDT22</t>
  </si>
  <si>
    <t>Desarrollar un sistema que permita personalizar las rutinas según la condición física del usuario.</t>
  </si>
  <si>
    <t>Implementar notificaciones o recordatorios para los ejercicios programados.</t>
  </si>
  <si>
    <t>Configurar filtros y mecanismos que limiten la frecuencia de notificaciones y correos electrónicos.</t>
  </si>
  <si>
    <t>HU13</t>
  </si>
  <si>
    <t>HU14</t>
  </si>
  <si>
    <t>HU11</t>
  </si>
  <si>
    <t>IDT12</t>
  </si>
  <si>
    <t>IDT15</t>
  </si>
  <si>
    <t>IDT17</t>
  </si>
  <si>
    <t>IDT19</t>
  </si>
  <si>
    <t>Crear una funcionalidad de seguimiento de progreso y retroalimentación en la plataforma.</t>
  </si>
  <si>
    <t>Crear un tablero que consolide todos los datos de actividad del usuario en un solo lugar.</t>
  </si>
  <si>
    <t>Permitir a los usuarios compartir sus logros en redes sociales o recibir consejos de otros usuarios directamente desde la plataforma.</t>
  </si>
  <si>
    <t>Desarrollar un sistema de gráficos que muestre el progreso del usuario a lo largo del tiempo.</t>
  </si>
  <si>
    <t>HU12</t>
  </si>
  <si>
    <t>HU15</t>
  </si>
  <si>
    <t>HU17</t>
  </si>
  <si>
    <t>HU19</t>
  </si>
  <si>
    <t>IDT16</t>
  </si>
  <si>
    <t>IDT18</t>
  </si>
  <si>
    <t>IDT20</t>
  </si>
  <si>
    <t>Implementar sincronización automática de datos entre dispositivos.</t>
  </si>
  <si>
    <t>Implementar una sección de comentarios moderada donde los usuarios puedan motivarse entre sí.</t>
  </si>
  <si>
    <t>Optimizar el algoritmo de recomendaciones para que se base en el historial y los avances del usuario.</t>
  </si>
  <si>
    <t>HU16</t>
  </si>
  <si>
    <t>HU18</t>
  </si>
  <si>
    <t>HU20</t>
  </si>
  <si>
    <t>IDT21</t>
  </si>
  <si>
    <t>IDT23</t>
  </si>
  <si>
    <t>IDT24</t>
  </si>
  <si>
    <t>Habilitar una opción para que los usuarios puedan enviar sugerencias o feedback.</t>
  </si>
  <si>
    <t>Implementar un sistema de actualizaciones automáticas en la plataforma.</t>
  </si>
  <si>
    <t>Crear una campaña de pre-lanzamiento para generar expectativa entre los usuarios.</t>
  </si>
  <si>
    <t>Implementar una sección de noticias o changelog en la plataforma.</t>
  </si>
  <si>
    <t>HU21</t>
  </si>
  <si>
    <t>HU22</t>
  </si>
  <si>
    <t>HU23</t>
  </si>
  <si>
    <t>HU24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</si>
</sst>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print &quot;#&quot; Backlog&quot;"/>
  </numFmts>
  <fonts count="8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3" borderId="9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41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'Ejemplode Sprint'!$H$17:$AF$17</c:f>
              <c:numCache>
                <c:formatCode>General</c:formatCode>
                <c:ptCount val="25"/>
                <c:pt idx="0">
                  <c:v>62</c:v>
                </c:pt>
                <c:pt idx="1">
                  <c:v>55</c:v>
                </c:pt>
                <c:pt idx="2">
                  <c:v>49</c:v>
                </c:pt>
                <c:pt idx="3">
                  <c:v>43</c:v>
                </c:pt>
                <c:pt idx="4">
                  <c:v>34</c:v>
                </c:pt>
                <c:pt idx="5">
                  <c:v>24</c:v>
                </c:pt>
                <c:pt idx="6">
                  <c:v>15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2-45A3-A6FB-7889A5D95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'Ejemplode Sprint'!$H$18:$AF$18</c:f>
              <c:numCache>
                <c:formatCode>General</c:formatCode>
                <c:ptCount val="25"/>
                <c:pt idx="0">
                  <c:v>62</c:v>
                </c:pt>
                <c:pt idx="1">
                  <c:v>55.8</c:v>
                </c:pt>
                <c:pt idx="2">
                  <c:v>49.6</c:v>
                </c:pt>
                <c:pt idx="3">
                  <c:v>43.4</c:v>
                </c:pt>
                <c:pt idx="4">
                  <c:v>37.200000000000003</c:v>
                </c:pt>
                <c:pt idx="5">
                  <c:v>31</c:v>
                </c:pt>
                <c:pt idx="6">
                  <c:v>24.799999999999997</c:v>
                </c:pt>
                <c:pt idx="7">
                  <c:v>18.600000000000001</c:v>
                </c:pt>
                <c:pt idx="8">
                  <c:v>12.399999999999999</c:v>
                </c:pt>
                <c:pt idx="9">
                  <c:v>6.1999999999999957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2-45A3-A6FB-7889A5D955BC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'Ejemplode Sprint'!$H$19:$AF$19</c:f>
              <c:numCache>
                <c:formatCode>General</c:formatCode>
                <c:ptCount val="25"/>
                <c:pt idx="0">
                  <c:v>62.844444444444441</c:v>
                </c:pt>
                <c:pt idx="1">
                  <c:v>55.411111111111104</c:v>
                </c:pt>
                <c:pt idx="2">
                  <c:v>47.977777777777774</c:v>
                </c:pt>
                <c:pt idx="3">
                  <c:v>40.544444444444437</c:v>
                </c:pt>
                <c:pt idx="4">
                  <c:v>33.111111111111107</c:v>
                </c:pt>
                <c:pt idx="5">
                  <c:v>25.677777777777777</c:v>
                </c:pt>
                <c:pt idx="6">
                  <c:v>18.24444444444444</c:v>
                </c:pt>
                <c:pt idx="7">
                  <c:v>10.81111111111111</c:v>
                </c:pt>
                <c:pt idx="8">
                  <c:v>3.37777777777778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12-45A3-A6FB-7889A5D95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1'!$H$17:$AF$17</c:f>
              <c:numCache>
                <c:formatCode>General</c:formatCode>
                <c:ptCount val="25"/>
                <c:pt idx="0">
                  <c:v>88</c:v>
                </c:pt>
                <c:pt idx="1">
                  <c:v>70</c:v>
                </c:pt>
                <c:pt idx="2">
                  <c:v>56</c:v>
                </c:pt>
                <c:pt idx="3">
                  <c:v>42</c:v>
                </c:pt>
                <c:pt idx="4">
                  <c:v>32</c:v>
                </c:pt>
                <c:pt idx="5">
                  <c:v>26</c:v>
                </c:pt>
                <c:pt idx="6">
                  <c:v>18</c:v>
                </c:pt>
                <c:pt idx="7">
                  <c:v>11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1-4AE4-AE8B-4EB2E7FC1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1'!$H$18:$AF$18</c:f>
              <c:numCache>
                <c:formatCode>General</c:formatCode>
                <c:ptCount val="25"/>
                <c:pt idx="0">
                  <c:v>88</c:v>
                </c:pt>
                <c:pt idx="1">
                  <c:v>79.2</c:v>
                </c:pt>
                <c:pt idx="2">
                  <c:v>70.400000000000006</c:v>
                </c:pt>
                <c:pt idx="3">
                  <c:v>61.599999999999994</c:v>
                </c:pt>
                <c:pt idx="4">
                  <c:v>52.8</c:v>
                </c:pt>
                <c:pt idx="5">
                  <c:v>44</c:v>
                </c:pt>
                <c:pt idx="6">
                  <c:v>35.199999999999996</c:v>
                </c:pt>
                <c:pt idx="7">
                  <c:v>26.399999999999991</c:v>
                </c:pt>
                <c:pt idx="8">
                  <c:v>17.599999999999994</c:v>
                </c:pt>
                <c:pt idx="9">
                  <c:v>8.7999999999999972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1-4AE4-AE8B-4EB2E7FC15AF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1'!$H$19:$AF$19</c:f>
              <c:numCache>
                <c:formatCode>General</c:formatCode>
                <c:ptCount val="25"/>
                <c:pt idx="0">
                  <c:v>78.733333333333334</c:v>
                </c:pt>
                <c:pt idx="1">
                  <c:v>68.716666666666669</c:v>
                </c:pt>
                <c:pt idx="2">
                  <c:v>58.699999999999996</c:v>
                </c:pt>
                <c:pt idx="3">
                  <c:v>48.68333333333333</c:v>
                </c:pt>
                <c:pt idx="4">
                  <c:v>38.666666666666664</c:v>
                </c:pt>
                <c:pt idx="5">
                  <c:v>28.649999999999991</c:v>
                </c:pt>
                <c:pt idx="6">
                  <c:v>18.633333333333326</c:v>
                </c:pt>
                <c:pt idx="7">
                  <c:v>8.61666666666666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91-4AE4-AE8B-4EB2E7FC1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2'!$H$17:$AF$17</c:f>
              <c:numCache>
                <c:formatCode>General</c:formatCode>
                <c:ptCount val="25"/>
                <c:pt idx="0">
                  <c:v>15</c:v>
                </c:pt>
                <c:pt idx="1">
                  <c:v>10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6-414C-8B35-358A11915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2'!$H$18:$AF$18</c:f>
              <c:numCache>
                <c:formatCode>General</c:formatCode>
                <c:ptCount val="25"/>
                <c:pt idx="0">
                  <c:v>15</c:v>
                </c:pt>
                <c:pt idx="1">
                  <c:v>13.928571428571429</c:v>
                </c:pt>
                <c:pt idx="2">
                  <c:v>12.857142857142858</c:v>
                </c:pt>
                <c:pt idx="3">
                  <c:v>11.785714285714285</c:v>
                </c:pt>
                <c:pt idx="4">
                  <c:v>10.714285714285715</c:v>
                </c:pt>
                <c:pt idx="5">
                  <c:v>9.6428571428571423</c:v>
                </c:pt>
                <c:pt idx="6">
                  <c:v>8.5714285714285712</c:v>
                </c:pt>
                <c:pt idx="7">
                  <c:v>7.5</c:v>
                </c:pt>
                <c:pt idx="8">
                  <c:v>6.4285714285714288</c:v>
                </c:pt>
                <c:pt idx="9">
                  <c:v>5.3571428571428577</c:v>
                </c:pt>
                <c:pt idx="10">
                  <c:v>4.2857142857142865</c:v>
                </c:pt>
                <c:pt idx="11">
                  <c:v>3.2142857142857153</c:v>
                </c:pt>
                <c:pt idx="12">
                  <c:v>2.1428571428571423</c:v>
                </c:pt>
                <c:pt idx="13">
                  <c:v>1.0714285714285712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6-414C-8B35-358A1191544B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2'!$H$19:$AF$19</c:f>
              <c:numCache>
                <c:formatCode>General</c:formatCode>
                <c:ptCount val="25"/>
                <c:pt idx="0">
                  <c:v>13.428571428571427</c:v>
                </c:pt>
                <c:pt idx="1">
                  <c:v>10.657142857142857</c:v>
                </c:pt>
                <c:pt idx="2">
                  <c:v>7.8857142857142861</c:v>
                </c:pt>
                <c:pt idx="3">
                  <c:v>5.1142857142857139</c:v>
                </c:pt>
                <c:pt idx="4">
                  <c:v>2.3428571428571416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76-414C-8B35-358A11915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3'!$H$17:$AF$17</c:f>
              <c:numCache>
                <c:formatCode>General</c:formatCode>
                <c:ptCount val="25"/>
                <c:pt idx="0">
                  <c:v>104</c:v>
                </c:pt>
                <c:pt idx="1">
                  <c:v>93</c:v>
                </c:pt>
                <c:pt idx="2">
                  <c:v>82</c:v>
                </c:pt>
                <c:pt idx="3">
                  <c:v>72</c:v>
                </c:pt>
                <c:pt idx="4">
                  <c:v>61</c:v>
                </c:pt>
                <c:pt idx="5">
                  <c:v>49</c:v>
                </c:pt>
                <c:pt idx="6">
                  <c:v>38</c:v>
                </c:pt>
                <c:pt idx="7">
                  <c:v>26</c:v>
                </c:pt>
                <c:pt idx="8">
                  <c:v>17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D-40A1-86AD-CCF23DBF5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3'!$H$18:$AF$18</c:f>
              <c:numCache>
                <c:formatCode>General</c:formatCode>
                <c:ptCount val="25"/>
                <c:pt idx="0">
                  <c:v>104</c:v>
                </c:pt>
                <c:pt idx="1">
                  <c:v>96.571428571428569</c:v>
                </c:pt>
                <c:pt idx="2">
                  <c:v>89.142857142857139</c:v>
                </c:pt>
                <c:pt idx="3">
                  <c:v>81.714285714285722</c:v>
                </c:pt>
                <c:pt idx="4">
                  <c:v>74.285714285714278</c:v>
                </c:pt>
                <c:pt idx="5">
                  <c:v>66.857142857142861</c:v>
                </c:pt>
                <c:pt idx="6">
                  <c:v>59.428571428571431</c:v>
                </c:pt>
                <c:pt idx="7">
                  <c:v>52</c:v>
                </c:pt>
                <c:pt idx="8">
                  <c:v>44.571428571428569</c:v>
                </c:pt>
                <c:pt idx="9">
                  <c:v>37.142857142857139</c:v>
                </c:pt>
                <c:pt idx="10">
                  <c:v>29.714285714285708</c:v>
                </c:pt>
                <c:pt idx="11">
                  <c:v>22.285714285714278</c:v>
                </c:pt>
                <c:pt idx="12">
                  <c:v>14.857142857142861</c:v>
                </c:pt>
                <c:pt idx="13">
                  <c:v>7.4285714285714306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D-40A1-86AD-CCF23DBF5B26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3'!$H$19:$AF$19</c:f>
              <c:numCache>
                <c:formatCode>General</c:formatCode>
                <c:ptCount val="25"/>
                <c:pt idx="0">
                  <c:v>103.96363636363637</c:v>
                </c:pt>
                <c:pt idx="1">
                  <c:v>93.060606060606062</c:v>
                </c:pt>
                <c:pt idx="2">
                  <c:v>82.157575757575756</c:v>
                </c:pt>
                <c:pt idx="3">
                  <c:v>71.25454545454545</c:v>
                </c:pt>
                <c:pt idx="4">
                  <c:v>60.351515151515152</c:v>
                </c:pt>
                <c:pt idx="5">
                  <c:v>49.448484848484853</c:v>
                </c:pt>
                <c:pt idx="6">
                  <c:v>38.545454545454547</c:v>
                </c:pt>
                <c:pt idx="7">
                  <c:v>27.642424242424241</c:v>
                </c:pt>
                <c:pt idx="8">
                  <c:v>16.739393939393935</c:v>
                </c:pt>
                <c:pt idx="9">
                  <c:v>5.8363636363636289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D-40A1-86AD-CCF23DBF5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4'!$H$17:$AF$17</c:f>
              <c:numCache>
                <c:formatCode>General</c:formatCode>
                <c:ptCount val="25"/>
                <c:pt idx="0">
                  <c:v>101</c:v>
                </c:pt>
                <c:pt idx="1">
                  <c:v>95</c:v>
                </c:pt>
                <c:pt idx="2">
                  <c:v>88</c:v>
                </c:pt>
                <c:pt idx="3">
                  <c:v>80</c:v>
                </c:pt>
                <c:pt idx="4">
                  <c:v>72</c:v>
                </c:pt>
                <c:pt idx="5">
                  <c:v>62</c:v>
                </c:pt>
                <c:pt idx="6">
                  <c:v>53</c:v>
                </c:pt>
                <c:pt idx="7">
                  <c:v>42</c:v>
                </c:pt>
                <c:pt idx="8">
                  <c:v>32</c:v>
                </c:pt>
                <c:pt idx="9">
                  <c:v>24</c:v>
                </c:pt>
                <c:pt idx="10">
                  <c:v>17</c:v>
                </c:pt>
                <c:pt idx="11">
                  <c:v>11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2-49A6-A7BC-21062A31F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4'!$H$18:$AF$18</c:f>
              <c:numCache>
                <c:formatCode>General</c:formatCode>
                <c:ptCount val="25"/>
                <c:pt idx="0">
                  <c:v>108</c:v>
                </c:pt>
                <c:pt idx="1">
                  <c:v>100.28571428571429</c:v>
                </c:pt>
                <c:pt idx="2">
                  <c:v>92.571428571428569</c:v>
                </c:pt>
                <c:pt idx="3">
                  <c:v>84.857142857142861</c:v>
                </c:pt>
                <c:pt idx="4">
                  <c:v>77.142857142857139</c:v>
                </c:pt>
                <c:pt idx="5">
                  <c:v>69.428571428571431</c:v>
                </c:pt>
                <c:pt idx="6">
                  <c:v>61.714285714285715</c:v>
                </c:pt>
                <c:pt idx="7">
                  <c:v>54</c:v>
                </c:pt>
                <c:pt idx="8">
                  <c:v>46.285714285714285</c:v>
                </c:pt>
                <c:pt idx="9">
                  <c:v>38.571428571428569</c:v>
                </c:pt>
                <c:pt idx="10">
                  <c:v>30.857142857142861</c:v>
                </c:pt>
                <c:pt idx="11">
                  <c:v>23.142857142857139</c:v>
                </c:pt>
                <c:pt idx="12">
                  <c:v>15.428571428571431</c:v>
                </c:pt>
                <c:pt idx="13">
                  <c:v>7.7142857142857082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2-49A6-A7BC-21062A31F7DF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4'!$H$19:$AF$19</c:f>
              <c:numCache>
                <c:formatCode>General</c:formatCode>
                <c:ptCount val="25"/>
                <c:pt idx="0">
                  <c:v>103.49450549450549</c:v>
                </c:pt>
                <c:pt idx="1">
                  <c:v>94.989010989010993</c:v>
                </c:pt>
                <c:pt idx="2">
                  <c:v>86.483516483516482</c:v>
                </c:pt>
                <c:pt idx="3">
                  <c:v>77.978021978021985</c:v>
                </c:pt>
                <c:pt idx="4">
                  <c:v>69.472527472527474</c:v>
                </c:pt>
                <c:pt idx="5">
                  <c:v>60.967032967032964</c:v>
                </c:pt>
                <c:pt idx="6">
                  <c:v>52.46153846153846</c:v>
                </c:pt>
                <c:pt idx="7">
                  <c:v>43.956043956043956</c:v>
                </c:pt>
                <c:pt idx="8">
                  <c:v>35.450549450549445</c:v>
                </c:pt>
                <c:pt idx="9">
                  <c:v>26.945054945054949</c:v>
                </c:pt>
                <c:pt idx="10">
                  <c:v>18.439560439560438</c:v>
                </c:pt>
                <c:pt idx="11">
                  <c:v>9.9340659340659272</c:v>
                </c:pt>
                <c:pt idx="12">
                  <c:v>1.4285714285714306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2-49A6-A7BC-21062A31F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5'!$H$17:$AF$17</c:f>
              <c:numCache>
                <c:formatCode>General</c:formatCode>
                <c:ptCount val="25"/>
                <c:pt idx="0">
                  <c:v>95</c:v>
                </c:pt>
                <c:pt idx="1">
                  <c:v>86</c:v>
                </c:pt>
                <c:pt idx="2">
                  <c:v>79</c:v>
                </c:pt>
                <c:pt idx="3">
                  <c:v>68</c:v>
                </c:pt>
                <c:pt idx="4">
                  <c:v>61</c:v>
                </c:pt>
                <c:pt idx="5">
                  <c:v>51</c:v>
                </c:pt>
                <c:pt idx="6">
                  <c:v>42</c:v>
                </c:pt>
                <c:pt idx="7">
                  <c:v>34</c:v>
                </c:pt>
                <c:pt idx="8">
                  <c:v>25</c:v>
                </c:pt>
                <c:pt idx="9">
                  <c:v>15</c:v>
                </c:pt>
                <c:pt idx="10">
                  <c:v>8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2-4AB8-AD04-1E9C9DC64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5'!$H$18:$AF$18</c:f>
              <c:numCache>
                <c:formatCode>General</c:formatCode>
                <c:ptCount val="25"/>
                <c:pt idx="0">
                  <c:v>102</c:v>
                </c:pt>
                <c:pt idx="1">
                  <c:v>94.714285714285708</c:v>
                </c:pt>
                <c:pt idx="2">
                  <c:v>87.428571428571431</c:v>
                </c:pt>
                <c:pt idx="3">
                  <c:v>80.142857142857139</c:v>
                </c:pt>
                <c:pt idx="4">
                  <c:v>72.857142857142861</c:v>
                </c:pt>
                <c:pt idx="5">
                  <c:v>65.571428571428569</c:v>
                </c:pt>
                <c:pt idx="6">
                  <c:v>58.285714285714285</c:v>
                </c:pt>
                <c:pt idx="7">
                  <c:v>51</c:v>
                </c:pt>
                <c:pt idx="8">
                  <c:v>43.714285714285715</c:v>
                </c:pt>
                <c:pt idx="9">
                  <c:v>36.428571428571431</c:v>
                </c:pt>
                <c:pt idx="10">
                  <c:v>29.142857142857139</c:v>
                </c:pt>
                <c:pt idx="11">
                  <c:v>21.857142857142861</c:v>
                </c:pt>
                <c:pt idx="12">
                  <c:v>14.571428571428569</c:v>
                </c:pt>
                <c:pt idx="13">
                  <c:v>7.2857142857142918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32-4AB8-AD04-1E9C9DC64BE9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5'!$H$19:$AF$19</c:f>
              <c:numCache>
                <c:formatCode>General</c:formatCode>
                <c:ptCount val="25"/>
                <c:pt idx="0">
                  <c:v>93.208791208791212</c:v>
                </c:pt>
                <c:pt idx="1">
                  <c:v>84.994505494505503</c:v>
                </c:pt>
                <c:pt idx="2">
                  <c:v>76.780219780219781</c:v>
                </c:pt>
                <c:pt idx="3">
                  <c:v>68.565934065934073</c:v>
                </c:pt>
                <c:pt idx="4">
                  <c:v>60.35164835164835</c:v>
                </c:pt>
                <c:pt idx="5">
                  <c:v>52.137362637362628</c:v>
                </c:pt>
                <c:pt idx="6">
                  <c:v>43.923076923076913</c:v>
                </c:pt>
                <c:pt idx="7">
                  <c:v>35.708791208791197</c:v>
                </c:pt>
                <c:pt idx="8">
                  <c:v>27.494505494505475</c:v>
                </c:pt>
                <c:pt idx="9">
                  <c:v>19.280219780219767</c:v>
                </c:pt>
                <c:pt idx="10">
                  <c:v>11.065934065934044</c:v>
                </c:pt>
                <c:pt idx="11">
                  <c:v>2.851648351648322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2-4AB8-AD04-1E9C9DC64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C8E6DB8-CF8C-48AD-B8BA-7881F3DB2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58733" name="Chart 2">
          <a:extLst>
            <a:ext uri="{FF2B5EF4-FFF2-40B4-BE49-F238E27FC236}">
              <a16:creationId xmlns:a16="http://schemas.microsoft.com/office/drawing/2014/main" id="{00000000-0008-0000-0000-00000D6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6137" name="Chart 2">
          <a:extLst>
            <a:ext uri="{FF2B5EF4-FFF2-40B4-BE49-F238E27FC236}">
              <a16:creationId xmlns:a16="http://schemas.microsoft.com/office/drawing/2014/main" id="{00000000-0008-0000-0100-000009B0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E51E10E-8774-4CE0-B67A-73A37509E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695254C-1972-4938-84A8-ABE4ED2C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2F694E3-7FF6-4E01-B1C2-D62F723F7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CE88-1773-4D8C-84BA-9E8C6E85C45B}">
  <dimension ref="B1:AF71"/>
  <sheetViews>
    <sheetView tabSelected="1" workbookViewId="0">
      <selection activeCell="H17" sqref="H17"/>
    </sheetView>
  </sheetViews>
  <sheetFormatPr baseColWidth="10" defaultColWidth="9.109375" defaultRowHeight="13.2" x14ac:dyDescent="0.25"/>
  <cols>
    <col min="1" max="1" width="3.33203125" customWidth="1"/>
    <col min="2" max="2" width="9.109375" customWidth="1"/>
    <col min="3" max="3" width="38.44140625" customWidth="1"/>
    <col min="4" max="4" width="10.6640625" style="1" customWidth="1"/>
    <col min="5" max="5" width="13.6640625" customWidth="1"/>
    <col min="6" max="6" width="10.88671875" customWidth="1"/>
    <col min="7" max="7" width="9.5546875" style="1" customWidth="1"/>
    <col min="8" max="32" width="4.44140625" style="1" customWidth="1"/>
  </cols>
  <sheetData>
    <row r="1" spans="2:32" ht="13.8" thickBot="1" x14ac:dyDescent="0.3"/>
    <row r="2" spans="2:32" ht="10.5" customHeight="1" x14ac:dyDescent="0.2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5">
      <c r="B3" s="17"/>
      <c r="C3" s="10" t="s">
        <v>32</v>
      </c>
      <c r="D3" s="28"/>
      <c r="E3" s="28"/>
      <c r="F3" s="28"/>
      <c r="G3" s="28"/>
      <c r="H3" s="28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5">
      <c r="B4" s="17"/>
      <c r="C4" s="10" t="s">
        <v>33</v>
      </c>
      <c r="D4" s="28"/>
      <c r="E4" s="28"/>
      <c r="F4" s="28"/>
      <c r="G4" s="28"/>
      <c r="H4" s="28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5">
      <c r="B5" s="17"/>
      <c r="C5" s="10" t="s">
        <v>34</v>
      </c>
      <c r="D5" s="28"/>
      <c r="E5" s="28"/>
      <c r="F5" s="28"/>
      <c r="G5" s="28"/>
      <c r="H5" s="28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3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7.399999999999999" x14ac:dyDescent="0.3">
      <c r="C8" s="6">
        <v>2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5">
      <c r="B16" s="4"/>
      <c r="C16" s="4" t="s">
        <v>11</v>
      </c>
      <c r="D16" s="1">
        <v>10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5">
      <c r="B17" s="4"/>
      <c r="C17" s="4" t="s">
        <v>12</v>
      </c>
      <c r="D17" s="1">
        <v>10</v>
      </c>
      <c r="E17" s="4" t="s">
        <v>13</v>
      </c>
      <c r="F17" s="4" t="s">
        <v>17</v>
      </c>
      <c r="G17" s="3">
        <f ca="1">SUM(OFFSET(G21,1,0,TaskRows,1))</f>
        <v>62</v>
      </c>
      <c r="H17" s="3">
        <f ca="1">IF(AND(SUM(OFFSET(H21,1,0,TaskRows,1))=0),0,SUM(OFFSET(H21,1,0,TaskRows,1)))</f>
        <v>62</v>
      </c>
      <c r="I17" s="3">
        <f t="shared" ref="I17:AF17" ca="1" si="0">IF(AND(SUM(OFFSET(I21,1,0,TaskRows,1))=0),"",SUM(OFFSET(I21,1,0,TaskRows,1)))</f>
        <v>55</v>
      </c>
      <c r="J17" s="3">
        <f t="shared" ca="1" si="0"/>
        <v>49</v>
      </c>
      <c r="K17" s="3">
        <f t="shared" ca="1" si="0"/>
        <v>43</v>
      </c>
      <c r="L17" s="3">
        <f t="shared" ca="1" si="0"/>
        <v>34</v>
      </c>
      <c r="M17" s="3">
        <f t="shared" ca="1" si="0"/>
        <v>24</v>
      </c>
      <c r="N17" s="3">
        <f t="shared" ca="1" si="0"/>
        <v>15</v>
      </c>
      <c r="O17" s="3">
        <f t="shared" ca="1" si="0"/>
        <v>10</v>
      </c>
      <c r="P17" s="3">
        <f t="shared" ca="1" si="0"/>
        <v>6</v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5">
      <c r="C18" t="s">
        <v>1</v>
      </c>
      <c r="D18" s="1">
        <f>IF(COUNTA(C22:C249)=0,1,COUNTA(C22:C249))</f>
        <v>4</v>
      </c>
      <c r="E18" t="s">
        <v>2</v>
      </c>
      <c r="F18" s="1">
        <f ca="1">IF(COUNTIF(H17:AF17,"&gt;0")=0,1,COUNTIF(H17:AF17,"&gt;0"))</f>
        <v>9</v>
      </c>
      <c r="H18" s="1">
        <f ca="1">IF(H21="","",$G17-$G17/($D16-1)*(H21-1))</f>
        <v>62</v>
      </c>
      <c r="I18" s="1">
        <f t="shared" ref="I18:AF18" ca="1" si="1">IF(I21="","",TotalEffort-TotalEffort/(ImplementationDays)*(I21-1))</f>
        <v>55.8</v>
      </c>
      <c r="J18" s="1">
        <f t="shared" ca="1" si="1"/>
        <v>49.6</v>
      </c>
      <c r="K18" s="1">
        <f t="shared" ca="1" si="1"/>
        <v>43.4</v>
      </c>
      <c r="L18" s="1">
        <f t="shared" ca="1" si="1"/>
        <v>37.200000000000003</v>
      </c>
      <c r="M18" s="1">
        <f t="shared" ca="1" si="1"/>
        <v>31</v>
      </c>
      <c r="N18" s="1">
        <f t="shared" ca="1" si="1"/>
        <v>24.799999999999997</v>
      </c>
      <c r="O18" s="1">
        <f t="shared" ca="1" si="1"/>
        <v>18.600000000000001</v>
      </c>
      <c r="P18" s="1">
        <f t="shared" ca="1" si="1"/>
        <v>12.399999999999999</v>
      </c>
      <c r="Q18" s="1">
        <f t="shared" ca="1" si="1"/>
        <v>6.1999999999999957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5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62.844444444444441</v>
      </c>
      <c r="I19" s="1">
        <f t="shared" ca="1" si="2"/>
        <v>55.411111111111104</v>
      </c>
      <c r="J19" s="1">
        <f t="shared" ca="1" si="2"/>
        <v>47.977777777777774</v>
      </c>
      <c r="K19" s="1">
        <f t="shared" ca="1" si="2"/>
        <v>40.544444444444437</v>
      </c>
      <c r="L19" s="1">
        <f t="shared" ca="1" si="2"/>
        <v>33.111111111111107</v>
      </c>
      <c r="M19" s="1">
        <f t="shared" ca="1" si="2"/>
        <v>25.677777777777777</v>
      </c>
      <c r="N19" s="1">
        <f t="shared" ca="1" si="2"/>
        <v>18.24444444444444</v>
      </c>
      <c r="O19" s="1">
        <f t="shared" ca="1" si="2"/>
        <v>10.81111111111111</v>
      </c>
      <c r="P19" s="1">
        <f t="shared" ca="1" si="2"/>
        <v>3.37777777777778</v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5">
      <c r="C20" s="8" t="s">
        <v>6</v>
      </c>
      <c r="D20"/>
      <c r="E20" t="s">
        <v>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>
        <f t="shared" si="3"/>
        <v>8</v>
      </c>
      <c r="P21" s="5">
        <f t="shared" si="3"/>
        <v>9</v>
      </c>
      <c r="Q21" s="5">
        <f t="shared" si="3"/>
        <v>10</v>
      </c>
      <c r="R21" s="5" t="str">
        <f t="shared" si="3"/>
        <v/>
      </c>
      <c r="S21" s="5" t="str">
        <f t="shared" si="3"/>
        <v/>
      </c>
      <c r="T21" s="5" t="str">
        <f t="shared" si="3"/>
        <v/>
      </c>
      <c r="U21" s="5" t="str">
        <f t="shared" si="3"/>
        <v/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x14ac:dyDescent="0.25">
      <c r="B22">
        <v>1.1000000000000001</v>
      </c>
      <c r="C22" t="s">
        <v>24</v>
      </c>
      <c r="D22" s="1">
        <v>1</v>
      </c>
      <c r="E22" t="s">
        <v>28</v>
      </c>
      <c r="F22" t="s">
        <v>21</v>
      </c>
      <c r="G22" s="1">
        <v>15</v>
      </c>
      <c r="H22" s="1">
        <f t="shared" ref="H22:W66" si="4">IF(OR(H$21="",$G22=""),"",G22)</f>
        <v>15</v>
      </c>
      <c r="I22" s="1">
        <v>13</v>
      </c>
      <c r="J22" s="1">
        <v>11</v>
      </c>
      <c r="K22" s="1">
        <v>9</v>
      </c>
      <c r="L22" s="1">
        <v>7</v>
      </c>
      <c r="M22" s="1">
        <v>5</v>
      </c>
      <c r="N22" s="1">
        <v>3</v>
      </c>
      <c r="O22" s="1">
        <v>2</v>
      </c>
      <c r="P22" s="1">
        <v>1</v>
      </c>
      <c r="Q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25">
      <c r="B23">
        <v>1.2</v>
      </c>
      <c r="C23" t="s">
        <v>25</v>
      </c>
      <c r="D23" s="1">
        <v>1</v>
      </c>
      <c r="E23" t="s">
        <v>29</v>
      </c>
      <c r="F23" t="s">
        <v>22</v>
      </c>
      <c r="G23" s="1">
        <v>17</v>
      </c>
      <c r="H23" s="1">
        <f t="shared" si="4"/>
        <v>17</v>
      </c>
      <c r="I23" s="1">
        <v>15</v>
      </c>
      <c r="J23" s="1">
        <v>14</v>
      </c>
      <c r="K23" s="1">
        <v>13</v>
      </c>
      <c r="L23" s="1">
        <v>11</v>
      </c>
      <c r="M23" s="1">
        <v>8</v>
      </c>
      <c r="N23" s="1">
        <v>5</v>
      </c>
      <c r="O23" s="1">
        <v>3</v>
      </c>
      <c r="P23" s="1">
        <v>2</v>
      </c>
      <c r="Q23" s="1">
        <v>0</v>
      </c>
      <c r="AE23" s="1" t="str">
        <f t="shared" si="5"/>
        <v/>
      </c>
      <c r="AF23" s="1" t="str">
        <f t="shared" si="5"/>
        <v/>
      </c>
    </row>
    <row r="24" spans="2:32" x14ac:dyDescent="0.25">
      <c r="B24">
        <v>2.1</v>
      </c>
      <c r="C24" t="s">
        <v>26</v>
      </c>
      <c r="D24" s="1">
        <v>2</v>
      </c>
      <c r="E24" t="s">
        <v>30</v>
      </c>
      <c r="F24" t="s">
        <v>22</v>
      </c>
      <c r="G24" s="1">
        <v>12</v>
      </c>
      <c r="H24" s="1">
        <f t="shared" si="4"/>
        <v>12</v>
      </c>
      <c r="I24" s="1">
        <v>10</v>
      </c>
      <c r="J24" s="1">
        <v>9</v>
      </c>
      <c r="K24" s="1">
        <v>8</v>
      </c>
      <c r="L24" s="1">
        <v>6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5"/>
        <v/>
      </c>
      <c r="AF24" s="1" t="str">
        <f t="shared" si="5"/>
        <v/>
      </c>
    </row>
    <row r="25" spans="2:32" x14ac:dyDescent="0.25">
      <c r="B25">
        <v>2.2000000000000002</v>
      </c>
      <c r="C25" t="s">
        <v>27</v>
      </c>
      <c r="D25" s="1">
        <v>2</v>
      </c>
      <c r="E25" t="s">
        <v>31</v>
      </c>
      <c r="F25" t="s">
        <v>23</v>
      </c>
      <c r="G25" s="1">
        <v>18</v>
      </c>
      <c r="H25" s="1">
        <f t="shared" si="4"/>
        <v>18</v>
      </c>
      <c r="I25" s="1">
        <v>17</v>
      </c>
      <c r="J25" s="1">
        <v>15</v>
      </c>
      <c r="K25" s="1">
        <v>13</v>
      </c>
      <c r="L25" s="1">
        <v>10</v>
      </c>
      <c r="M25" s="1">
        <v>7</v>
      </c>
      <c r="N25" s="1">
        <v>4</v>
      </c>
      <c r="O25" s="1">
        <v>3</v>
      </c>
      <c r="P25" s="1">
        <v>2</v>
      </c>
      <c r="Q25" s="1">
        <v>0</v>
      </c>
      <c r="AE25" s="1" t="str">
        <f t="shared" si="5"/>
        <v/>
      </c>
      <c r="AF25" s="1" t="str">
        <f t="shared" si="5"/>
        <v/>
      </c>
    </row>
    <row r="26" spans="2:32" x14ac:dyDescent="0.25">
      <c r="F26" t="str">
        <f t="shared" ref="F26:F63" si="6">IF(C26&lt;&gt;"","Planned","")</f>
        <v/>
      </c>
      <c r="H26" s="1" t="str">
        <f t="shared" si="4"/>
        <v/>
      </c>
      <c r="AE26" s="1" t="str">
        <f t="shared" si="5"/>
        <v/>
      </c>
      <c r="AF26" s="1" t="str">
        <f t="shared" si="5"/>
        <v/>
      </c>
    </row>
    <row r="27" spans="2:32" x14ac:dyDescent="0.25">
      <c r="F27" t="str">
        <f t="shared" si="6"/>
        <v/>
      </c>
      <c r="H27" s="1" t="str">
        <f t="shared" si="4"/>
        <v/>
      </c>
      <c r="AE27" s="1" t="str">
        <f t="shared" si="5"/>
        <v/>
      </c>
      <c r="AF27" s="1" t="str">
        <f t="shared" si="5"/>
        <v/>
      </c>
    </row>
    <row r="28" spans="2:32" x14ac:dyDescent="0.25">
      <c r="F28" t="str">
        <f t="shared" si="6"/>
        <v/>
      </c>
      <c r="H28" s="1" t="str">
        <f t="shared" si="4"/>
        <v/>
      </c>
      <c r="AE28" s="1" t="str">
        <f t="shared" si="5"/>
        <v/>
      </c>
      <c r="AF28" s="1" t="str">
        <f t="shared" si="5"/>
        <v/>
      </c>
    </row>
    <row r="29" spans="2:32" x14ac:dyDescent="0.25">
      <c r="F29" t="str">
        <f t="shared" si="6"/>
        <v/>
      </c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0" spans="2:32" x14ac:dyDescent="0.25">
      <c r="F30" t="str">
        <f t="shared" si="6"/>
        <v/>
      </c>
      <c r="H30" s="1" t="str">
        <f t="shared" si="4"/>
        <v/>
      </c>
      <c r="AE30" s="1" t="str">
        <f t="shared" si="5"/>
        <v/>
      </c>
      <c r="AF30" s="1" t="str">
        <f t="shared" si="5"/>
        <v/>
      </c>
    </row>
    <row r="31" spans="2:32" x14ac:dyDescent="0.25">
      <c r="F31" t="str">
        <f t="shared" si="6"/>
        <v/>
      </c>
      <c r="H31" s="1" t="str">
        <f t="shared" si="4"/>
        <v/>
      </c>
      <c r="AE31" s="1" t="str">
        <f t="shared" si="5"/>
        <v/>
      </c>
      <c r="AF31" s="1" t="str">
        <f t="shared" si="5"/>
        <v/>
      </c>
    </row>
    <row r="32" spans="2:32" x14ac:dyDescent="0.25">
      <c r="F32" t="str">
        <f t="shared" si="6"/>
        <v/>
      </c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6:32" x14ac:dyDescent="0.25">
      <c r="F33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6:32" x14ac:dyDescent="0.25">
      <c r="F34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6:32" x14ac:dyDescent="0.25">
      <c r="F35" t="str">
        <f t="shared" si="6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6:32" x14ac:dyDescent="0.25">
      <c r="F36" t="str">
        <f t="shared" si="6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6:32" x14ac:dyDescent="0.25">
      <c r="F37" t="str">
        <f t="shared" si="6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6:32" x14ac:dyDescent="0.25">
      <c r="F38" t="str">
        <f t="shared" si="6"/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5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6:32" x14ac:dyDescent="0.25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6:32" x14ac:dyDescent="0.25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6:32" x14ac:dyDescent="0.25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6:32" x14ac:dyDescent="0.25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6:32" x14ac:dyDescent="0.25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6:32" x14ac:dyDescent="0.25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6:32" x14ac:dyDescent="0.25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6:32" x14ac:dyDescent="0.25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6:32" x14ac:dyDescent="0.25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25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5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5"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25"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25"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6:32" x14ac:dyDescent="0.25">
      <c r="F54" t="str">
        <f t="shared" si="6"/>
        <v/>
      </c>
      <c r="H54" s="1" t="str">
        <f t="shared" si="4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5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25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25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25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25"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25"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25">
      <c r="F61" t="str">
        <f t="shared" si="6"/>
        <v/>
      </c>
      <c r="H61" s="1" t="str">
        <f t="shared" si="4"/>
        <v/>
      </c>
      <c r="AE61" s="1" t="str">
        <f t="shared" si="8"/>
        <v/>
      </c>
      <c r="AF61" s="1" t="str">
        <f t="shared" si="8"/>
        <v/>
      </c>
    </row>
    <row r="62" spans="6:32" x14ac:dyDescent="0.25">
      <c r="F62" t="str">
        <f t="shared" si="6"/>
        <v/>
      </c>
      <c r="H62" s="1" t="str">
        <f t="shared" si="4"/>
        <v/>
      </c>
      <c r="I62" s="1" t="str">
        <f t="shared" si="4"/>
        <v/>
      </c>
      <c r="J62" s="1" t="str">
        <f t="shared" si="4"/>
        <v/>
      </c>
      <c r="K62" s="1" t="str">
        <f t="shared" si="4"/>
        <v/>
      </c>
      <c r="L62" s="1" t="str">
        <f t="shared" si="4"/>
        <v/>
      </c>
      <c r="M62" s="1" t="str">
        <f t="shared" si="4"/>
        <v/>
      </c>
      <c r="N62" s="1" t="str">
        <f t="shared" si="4"/>
        <v/>
      </c>
      <c r="O62" s="1" t="str">
        <f t="shared" si="4"/>
        <v/>
      </c>
      <c r="P62" s="1" t="str">
        <f t="shared" si="4"/>
        <v/>
      </c>
      <c r="Q62" s="1" t="str">
        <f t="shared" si="4"/>
        <v/>
      </c>
      <c r="R62" s="1" t="str">
        <f t="shared" si="4"/>
        <v/>
      </c>
      <c r="S62" s="1" t="str">
        <f t="shared" si="4"/>
        <v/>
      </c>
      <c r="T62" s="1" t="str">
        <f t="shared" si="4"/>
        <v/>
      </c>
      <c r="U62" s="1" t="str">
        <f t="shared" si="4"/>
        <v/>
      </c>
      <c r="V62" s="1" t="str">
        <f t="shared" si="4"/>
        <v/>
      </c>
      <c r="W62" s="1" t="str">
        <f t="shared" si="4"/>
        <v/>
      </c>
      <c r="X62" s="1" t="str">
        <f t="shared" ref="X62:AD63" si="9">IF(OR(X$21="",$G62=""),"",W62)</f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5">
      <c r="F63" t="str">
        <f t="shared" si="6"/>
        <v/>
      </c>
      <c r="H63" s="1" t="str">
        <f t="shared" si="4"/>
        <v/>
      </c>
      <c r="I63" s="1" t="str">
        <f t="shared" si="4"/>
        <v/>
      </c>
      <c r="J63" s="1" t="str">
        <f t="shared" si="4"/>
        <v/>
      </c>
      <c r="K63" s="1" t="str">
        <f t="shared" si="4"/>
        <v/>
      </c>
      <c r="L63" s="1" t="str">
        <f t="shared" si="4"/>
        <v/>
      </c>
      <c r="M63" s="1" t="str">
        <f t="shared" si="4"/>
        <v/>
      </c>
      <c r="N63" s="1" t="str">
        <f t="shared" si="4"/>
        <v/>
      </c>
      <c r="O63" s="1" t="str">
        <f t="shared" si="4"/>
        <v/>
      </c>
      <c r="P63" s="1" t="str">
        <f t="shared" si="4"/>
        <v/>
      </c>
      <c r="Q63" s="1" t="str">
        <f t="shared" si="4"/>
        <v/>
      </c>
      <c r="R63" s="1" t="str">
        <f t="shared" si="4"/>
        <v/>
      </c>
      <c r="S63" s="1" t="str">
        <f t="shared" si="4"/>
        <v/>
      </c>
      <c r="T63" s="1" t="str">
        <f t="shared" si="4"/>
        <v/>
      </c>
      <c r="U63" s="1" t="str">
        <f t="shared" si="4"/>
        <v/>
      </c>
      <c r="V63" s="1" t="str">
        <f t="shared" si="4"/>
        <v/>
      </c>
      <c r="W63" s="1" t="str">
        <f t="shared" si="4"/>
        <v/>
      </c>
      <c r="X63" s="1" t="str">
        <f t="shared" si="9"/>
        <v/>
      </c>
      <c r="Y63" s="1" t="str">
        <f t="shared" si="9"/>
        <v/>
      </c>
      <c r="Z63" s="1" t="str">
        <f t="shared" si="9"/>
        <v/>
      </c>
      <c r="AA63" s="1" t="str">
        <f t="shared" si="9"/>
        <v/>
      </c>
      <c r="AB63" s="1" t="str">
        <f t="shared" si="9"/>
        <v/>
      </c>
      <c r="AC63" s="1" t="str">
        <f t="shared" si="9"/>
        <v/>
      </c>
      <c r="AD63" s="1" t="str">
        <f t="shared" si="9"/>
        <v/>
      </c>
      <c r="AE63" s="1" t="str">
        <f t="shared" si="8"/>
        <v/>
      </c>
      <c r="AF63" s="1" t="str">
        <f t="shared" si="8"/>
        <v/>
      </c>
    </row>
    <row r="64" spans="6:32" x14ac:dyDescent="0.25">
      <c r="F64" t="s">
        <v>7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2:32" x14ac:dyDescent="0.25">
      <c r="F65" t="s">
        <v>8</v>
      </c>
      <c r="H65" s="1" t="str">
        <f t="shared" si="4"/>
        <v/>
      </c>
      <c r="AE65" s="1" t="str">
        <f t="shared" si="8"/>
        <v/>
      </c>
      <c r="AF65" s="1" t="str">
        <f t="shared" si="8"/>
        <v/>
      </c>
    </row>
    <row r="66" spans="2:32" x14ac:dyDescent="0.25">
      <c r="F66" t="s">
        <v>9</v>
      </c>
      <c r="H66" s="1" t="str">
        <f t="shared" si="4"/>
        <v/>
      </c>
    </row>
    <row r="71" spans="2:32" s="1" customFormat="1" x14ac:dyDescent="0.25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B22:AF65">
    <cfRule type="expression" dxfId="40" priority="3" stopIfTrue="1">
      <formula>$F22="Terminado"</formula>
    </cfRule>
    <cfRule type="expression" dxfId="39" priority="4" stopIfTrue="1">
      <formula>$F22="En Progreso"</formula>
    </cfRule>
  </conditionalFormatting>
  <conditionalFormatting sqref="L22:AF25 C26:AF65">
    <cfRule type="expression" dxfId="38" priority="1" stopIfTrue="1">
      <formula>$F22="Done"</formula>
    </cfRule>
    <cfRule type="expression" dxfId="37" priority="2" stopIfTrue="1">
      <formula>$F22="Ongoing"</formula>
    </cfRule>
  </conditionalFormatting>
  <dataValidations count="1">
    <dataValidation type="list" allowBlank="1" showInputMessage="1" sqref="F22:F71 F10:F15" xr:uid="{D50C4DBE-1BC6-4087-9A38-3BE3B2F8CAD1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B1:AF70"/>
  <sheetViews>
    <sheetView topLeftCell="A8" workbookViewId="0">
      <selection activeCell="D16" sqref="D16"/>
    </sheetView>
  </sheetViews>
  <sheetFormatPr baseColWidth="10" defaultColWidth="9.109375" defaultRowHeight="13.2" x14ac:dyDescent="0.25"/>
  <cols>
    <col min="1" max="1" width="3.33203125" customWidth="1"/>
    <col min="2" max="2" width="9.109375" customWidth="1"/>
    <col min="3" max="3" width="38.44140625" customWidth="1"/>
    <col min="4" max="4" width="10.6640625" style="1" customWidth="1"/>
    <col min="5" max="5" width="13.6640625" customWidth="1"/>
    <col min="6" max="6" width="10.88671875" customWidth="1"/>
    <col min="7" max="7" width="9.5546875" style="1" customWidth="1"/>
    <col min="8" max="32" width="4.44140625" style="1" customWidth="1"/>
  </cols>
  <sheetData>
    <row r="1" spans="2:32" ht="13.8" thickBot="1" x14ac:dyDescent="0.3"/>
    <row r="2" spans="2:32" ht="10.5" customHeight="1" x14ac:dyDescent="0.2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5">
      <c r="B3" s="17"/>
      <c r="C3" s="10" t="s">
        <v>32</v>
      </c>
      <c r="D3" s="26" t="s">
        <v>41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11"/>
      <c r="AE3" s="11"/>
      <c r="AF3" s="18"/>
    </row>
    <row r="4" spans="2:32" ht="15" customHeight="1" x14ac:dyDescent="0.25">
      <c r="B4" s="17"/>
      <c r="C4" s="10" t="s">
        <v>33</v>
      </c>
      <c r="D4" s="29" t="s">
        <v>42</v>
      </c>
      <c r="E4" s="29"/>
      <c r="F4" s="29"/>
      <c r="G4" s="29"/>
      <c r="H4" s="29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5">
      <c r="B5" s="17"/>
      <c r="C5" s="10" t="s">
        <v>34</v>
      </c>
      <c r="D5" s="29" t="s">
        <v>42</v>
      </c>
      <c r="E5" s="29"/>
      <c r="F5" s="29"/>
      <c r="G5" s="29"/>
      <c r="H5" s="29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3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7.399999999999999" x14ac:dyDescent="0.3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5">
      <c r="B16" s="4"/>
      <c r="C16" s="4" t="s">
        <v>11</v>
      </c>
      <c r="D16" s="1">
        <v>10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5">
      <c r="B17" s="4"/>
      <c r="C17" s="4" t="s">
        <v>12</v>
      </c>
      <c r="D17" s="1">
        <v>10</v>
      </c>
      <c r="E17" s="4" t="s">
        <v>13</v>
      </c>
      <c r="F17" s="4" t="s">
        <v>17</v>
      </c>
      <c r="G17" s="3">
        <f ca="1">SUM(OFFSET(G21,1,0,TaskRows,1))</f>
        <v>88</v>
      </c>
      <c r="H17" s="3">
        <f ca="1">IF(AND(SUM(OFFSET(H21,1,0,TaskRows,1))=0),0,SUM(OFFSET(H21,1,0,TaskRows,1)))</f>
        <v>88</v>
      </c>
      <c r="I17" s="3">
        <f ca="1">IF(AND(SUM(OFFSET(I21,1,0,TaskRows,1))=0),"",SUM(OFFSET(I21,1,0,TaskRows,1)))</f>
        <v>70</v>
      </c>
      <c r="J17" s="3">
        <f ca="1">IF(AND(SUM(OFFSET(J21,1,0,TaskRows,1))=0),"",SUM(OFFSET(J21,1,0,TaskRows,1)))</f>
        <v>56</v>
      </c>
      <c r="K17" s="3">
        <f ca="1">IF(AND(SUM(OFFSET(K21,1,0,TaskRows,1))=0),"",SUM(OFFSET(K21,1,0,TaskRows,1)))</f>
        <v>42</v>
      </c>
      <c r="L17" s="3">
        <f ca="1">IF(AND(SUM(OFFSET(L21,1,0,TaskRows,1))=0),"",SUM(OFFSET(L21,1,0,TaskRows,1)))</f>
        <v>32</v>
      </c>
      <c r="M17" s="3">
        <f ca="1">IF(AND(SUM(OFFSET(M21,1,0,TaskRows,1))=0),"",SUM(OFFSET(M21,1,0,TaskRows,1)))</f>
        <v>26</v>
      </c>
      <c r="N17" s="3">
        <f ca="1">IF(AND(SUM(OFFSET(N21,1,0,TaskRows,1))=0),"",SUM(OFFSET(N21,1,0,TaskRows,1)))</f>
        <v>18</v>
      </c>
      <c r="O17" s="3">
        <f ca="1">IF(AND(SUM(OFFSET(O21,1,0,TaskRows,1))=0),"",SUM(OFFSET(O21,1,0,TaskRows,1)))</f>
        <v>11</v>
      </c>
      <c r="P17" s="3">
        <f ca="1">IF(AND(SUM(OFFSET(P21,1,0,TaskRows,1))=0),"",SUM(OFFSET(P21,1,0,TaskRows,1)))</f>
        <v>5</v>
      </c>
      <c r="Q17" s="3" t="str">
        <f ca="1">IF(AND(SUM(OFFSET(Q21,1,0,TaskRows,1))=0),"",SUM(OFFSET(Q21,1,0,TaskRows,1)))</f>
        <v/>
      </c>
      <c r="R17" s="3" t="str">
        <f ca="1">IF(AND(SUM(OFFSET(R21,1,0,TaskRows,1))=0),"",SUM(OFFSET(R21,1,0,TaskRows,1)))</f>
        <v/>
      </c>
      <c r="S17" s="3" t="str">
        <f ca="1">IF(AND(SUM(OFFSET(S21,1,0,TaskRows,1))=0),"",SUM(OFFSET(S21,1,0,TaskRows,1)))</f>
        <v/>
      </c>
      <c r="T17" s="3" t="str">
        <f ca="1">IF(AND(SUM(OFFSET(T21,1,0,TaskRows,1))=0),"",SUM(OFFSET(T21,1,0,TaskRows,1)))</f>
        <v/>
      </c>
      <c r="U17" s="3" t="str">
        <f ca="1">IF(AND(SUM(OFFSET(U21,1,0,TaskRows,1))=0),"",SUM(OFFSET(U21,1,0,TaskRows,1)))</f>
        <v/>
      </c>
      <c r="V17" s="3" t="str">
        <f ca="1">IF(AND(SUM(OFFSET(V21,1,0,TaskRows,1))=0),"",SUM(OFFSET(V21,1,0,TaskRows,1)))</f>
        <v/>
      </c>
      <c r="W17" s="3" t="str">
        <f ca="1">IF(AND(SUM(OFFSET(W21,1,0,TaskRows,1))=0),"",SUM(OFFSET(W21,1,0,TaskRows,1)))</f>
        <v/>
      </c>
      <c r="X17" s="3" t="str">
        <f ca="1">IF(AND(SUM(OFFSET(X21,1,0,TaskRows,1))=0),"",SUM(OFFSET(X21,1,0,TaskRows,1)))</f>
        <v/>
      </c>
      <c r="Y17" s="3" t="str">
        <f ca="1">IF(AND(SUM(OFFSET(Y21,1,0,TaskRows,1))=0),"",SUM(OFFSET(Y21,1,0,TaskRows,1)))</f>
        <v/>
      </c>
      <c r="Z17" s="3" t="str">
        <f ca="1">IF(AND(SUM(OFFSET(Z21,1,0,TaskRows,1))=0),"",SUM(OFFSET(Z21,1,0,TaskRows,1)))</f>
        <v/>
      </c>
      <c r="AA17" s="3" t="str">
        <f ca="1">IF(AND(SUM(OFFSET(AA21,1,0,TaskRows,1))=0),"",SUM(OFFSET(AA21,1,0,TaskRows,1)))</f>
        <v/>
      </c>
      <c r="AB17" s="3" t="str">
        <f ca="1">IF(AND(SUM(OFFSET(AB21,1,0,TaskRows,1))=0),"",SUM(OFFSET(AB21,1,0,TaskRows,1)))</f>
        <v/>
      </c>
      <c r="AC17" s="3" t="str">
        <f ca="1">IF(AND(SUM(OFFSET(AC21,1,0,TaskRows,1))=0),"",SUM(OFFSET(AC21,1,0,TaskRows,1)))</f>
        <v/>
      </c>
      <c r="AD17" s="3" t="str">
        <f ca="1">IF(AND(SUM(OFFSET(AD21,1,0,TaskRows,1))=0),"",SUM(OFFSET(AD21,1,0,TaskRows,1)))</f>
        <v/>
      </c>
      <c r="AE17" s="3" t="str">
        <f ca="1">IF(AND(SUM(OFFSET(AE21,1,0,TaskRows,1))=0),"",SUM(OFFSET(AE21,1,0,TaskRows,1)))</f>
        <v/>
      </c>
      <c r="AF17" s="3" t="str">
        <f ca="1">IF(AND(SUM(OFFSET(AF21,1,0,TaskRows,1))=0),"",SUM(OFFSET(AF21,1,0,TaskRows,1)))</f>
        <v/>
      </c>
    </row>
    <row r="18" spans="2:32" hidden="1" x14ac:dyDescent="0.25">
      <c r="C18" t="s">
        <v>1</v>
      </c>
      <c r="D18" s="1">
        <f>IF(COUNTA(C22:C248)=0,1,COUNTA(C22:C248))</f>
        <v>8</v>
      </c>
      <c r="E18" t="s">
        <v>2</v>
      </c>
      <c r="F18" s="1">
        <f ca="1">IF(COUNTIF(H17:AF17,"&gt;0")=0,1,COUNTIF(H17:AF17,"&gt;0"))</f>
        <v>9</v>
      </c>
      <c r="H18" s="1">
        <f ca="1">IF(H21="","",$G17-$G17/($D16-1)*(H21-1))</f>
        <v>88</v>
      </c>
      <c r="I18" s="1">
        <f ca="1">IF(I21="","",TotalEffort-TotalEffort/(ImplementationDays)*(I21-1))</f>
        <v>79.2</v>
      </c>
      <c r="J18" s="1">
        <f ca="1">IF(J21="","",TotalEffort-TotalEffort/(ImplementationDays)*(J21-1))</f>
        <v>70.400000000000006</v>
      </c>
      <c r="K18" s="1">
        <f ca="1">IF(K21="","",TotalEffort-TotalEffort/(ImplementationDays)*(K21-1))</f>
        <v>61.599999999999994</v>
      </c>
      <c r="L18" s="1">
        <f ca="1">IF(L21="","",TotalEffort-TotalEffort/(ImplementationDays)*(L21-1))</f>
        <v>52.8</v>
      </c>
      <c r="M18" s="1">
        <f ca="1">IF(M21="","",TotalEffort-TotalEffort/(ImplementationDays)*(M21-1))</f>
        <v>44</v>
      </c>
      <c r="N18" s="1">
        <f ca="1">IF(N21="","",TotalEffort-TotalEffort/(ImplementationDays)*(N21-1))</f>
        <v>35.199999999999996</v>
      </c>
      <c r="O18" s="1">
        <f ca="1">IF(O21="","",TotalEffort-TotalEffort/(ImplementationDays)*(O21-1))</f>
        <v>26.399999999999991</v>
      </c>
      <c r="P18" s="1">
        <f ca="1">IF(P21="","",TotalEffort-TotalEffort/(ImplementationDays)*(P21-1))</f>
        <v>17.599999999999994</v>
      </c>
      <c r="Q18" s="1">
        <f ca="1">IF(Q21="","",TotalEffort-TotalEffort/(ImplementationDays)*(Q21-1))</f>
        <v>8.7999999999999972</v>
      </c>
      <c r="R18" s="1" t="str">
        <f t="shared" ref="I18:AF18" si="0">IF(R21="","",TotalEffort-TotalEffort/(ImplementationDays)*(R21-1))</f>
        <v/>
      </c>
      <c r="S18" s="1" t="str">
        <f t="shared" si="0"/>
        <v/>
      </c>
      <c r="T18" s="1" t="str">
        <f t="shared" si="0"/>
        <v/>
      </c>
      <c r="U18" s="1" t="str">
        <f t="shared" si="0"/>
        <v/>
      </c>
      <c r="V18" s="1" t="str">
        <f t="shared" si="0"/>
        <v/>
      </c>
      <c r="W18" s="1" t="str">
        <f t="shared" si="0"/>
        <v/>
      </c>
      <c r="X18" s="1" t="str">
        <f t="shared" si="0"/>
        <v/>
      </c>
      <c r="Y18" s="1" t="str">
        <f t="shared" si="0"/>
        <v/>
      </c>
      <c r="Z18" s="1" t="str">
        <f t="shared" si="0"/>
        <v/>
      </c>
      <c r="AA18" s="1" t="str">
        <f t="shared" si="0"/>
        <v/>
      </c>
      <c r="AB18" s="1" t="str">
        <f t="shared" si="0"/>
        <v/>
      </c>
      <c r="AC18" s="1" t="str">
        <f t="shared" si="0"/>
        <v/>
      </c>
      <c r="AD18" s="1" t="str">
        <f t="shared" si="0"/>
        <v/>
      </c>
      <c r="AE18" s="1" t="str">
        <f t="shared" si="0"/>
        <v/>
      </c>
      <c r="AF18" s="1" t="str">
        <f t="shared" si="0"/>
        <v/>
      </c>
    </row>
    <row r="19" spans="2:32" hidden="1" x14ac:dyDescent="0.25">
      <c r="C19" s="8" t="s">
        <v>5</v>
      </c>
      <c r="D19"/>
      <c r="E19" t="s">
        <v>3</v>
      </c>
      <c r="F19" s="1"/>
      <c r="H19" s="1">
        <f ca="1">IF(TREND(OFFSET($H17,0,DoneDays-TrendDays,1,TrendDays),OFFSET($H20,0,DoneDays-TrendDays,1,TrendDays),H20)&lt;0,"",TREND(OFFSET($H17,0,DoneDays-TrendDays,1,TrendDays),OFFSET($H20,0,DoneDays-TrendDays,1,TrendDays),H20))</f>
        <v>78.733333333333334</v>
      </c>
      <c r="I19" s="1">
        <f ca="1">IF(TREND(OFFSET($H17,0,DoneDays-TrendDays,1,TrendDays),OFFSET($H20,0,DoneDays-TrendDays,1,TrendDays),I20)&lt;0,"",TREND(OFFSET($H17,0,DoneDays-TrendDays,1,TrendDays),OFFSET($H20,0,DoneDays-TrendDays,1,TrendDays),I20))</f>
        <v>68.716666666666669</v>
      </c>
      <c r="J19" s="1">
        <f ca="1">IF(TREND(OFFSET($H17,0,DoneDays-TrendDays,1,TrendDays),OFFSET($H20,0,DoneDays-TrendDays,1,TrendDays),J20)&lt;0,"",TREND(OFFSET($H17,0,DoneDays-TrendDays,1,TrendDays),OFFSET($H20,0,DoneDays-TrendDays,1,TrendDays),J20))</f>
        <v>58.699999999999996</v>
      </c>
      <c r="K19" s="1">
        <f ca="1">IF(TREND(OFFSET($H17,0,DoneDays-TrendDays,1,TrendDays),OFFSET($H20,0,DoneDays-TrendDays,1,TrendDays),K20)&lt;0,"",TREND(OFFSET($H17,0,DoneDays-TrendDays,1,TrendDays),OFFSET($H20,0,DoneDays-TrendDays,1,TrendDays),K20))</f>
        <v>48.68333333333333</v>
      </c>
      <c r="L19" s="1">
        <f ca="1">IF(TREND(OFFSET($H17,0,DoneDays-TrendDays,1,TrendDays),OFFSET($H20,0,DoneDays-TrendDays,1,TrendDays),L20)&lt;0,"",TREND(OFFSET($H17,0,DoneDays-TrendDays,1,TrendDays),OFFSET($H20,0,DoneDays-TrendDays,1,TrendDays),L20))</f>
        <v>38.666666666666664</v>
      </c>
      <c r="M19" s="1">
        <f ca="1">IF(TREND(OFFSET($H17,0,DoneDays-TrendDays,1,TrendDays),OFFSET($H20,0,DoneDays-TrendDays,1,TrendDays),M20)&lt;0,"",TREND(OFFSET($H17,0,DoneDays-TrendDays,1,TrendDays),OFFSET($H20,0,DoneDays-TrendDays,1,TrendDays),M20))</f>
        <v>28.649999999999991</v>
      </c>
      <c r="N19" s="1">
        <f ca="1">IF(TREND(OFFSET($H17,0,DoneDays-TrendDays,1,TrendDays),OFFSET($H20,0,DoneDays-TrendDays,1,TrendDays),N20)&lt;0,"",TREND(OFFSET($H17,0,DoneDays-TrendDays,1,TrendDays),OFFSET($H20,0,DoneDays-TrendDays,1,TrendDays),N20))</f>
        <v>18.633333333333326</v>
      </c>
      <c r="O19" s="1">
        <f ca="1">IF(TREND(OFFSET($H17,0,DoneDays-TrendDays,1,TrendDays),OFFSET($H20,0,DoneDays-TrendDays,1,TrendDays),O20)&lt;0,"",TREND(OFFSET($H17,0,DoneDays-TrendDays,1,TrendDays),OFFSET($H20,0,DoneDays-TrendDays,1,TrendDays),O20))</f>
        <v>8.61666666666666</v>
      </c>
      <c r="P19" s="1" t="str">
        <f ca="1">IF(TREND(OFFSET($H17,0,DoneDays-TrendDays,1,TrendDays),OFFSET($H20,0,DoneDays-TrendDays,1,TrendDays),P20)&lt;0,"",TREND(OFFSET($H17,0,DoneDays-TrendDays,1,TrendDays),OFFSET($H20,0,DoneDays-TrendDays,1,TrendDays),P20))</f>
        <v/>
      </c>
      <c r="Q19" s="1" t="str">
        <f ca="1">IF(TREND(OFFSET($H17,0,DoneDays-TrendDays,1,TrendDays),OFFSET($H20,0,DoneDays-TrendDays,1,TrendDays),Q20)&lt;0,"",TREND(OFFSET($H17,0,DoneDays-TrendDays,1,TrendDays),OFFSET($H20,0,DoneDays-TrendDays,1,TrendDays),Q20))</f>
        <v/>
      </c>
      <c r="R19" s="1" t="str">
        <f ca="1">IF(TREND(OFFSET($H17,0,DoneDays-TrendDays,1,TrendDays),OFFSET($H20,0,DoneDays-TrendDays,1,TrendDays),R20)&lt;0,"",TREND(OFFSET($H17,0,DoneDays-TrendDays,1,TrendDays),OFFSET($H20,0,DoneDays-TrendDays,1,TrendDays),R20))</f>
        <v/>
      </c>
      <c r="S19" s="1" t="str">
        <f ca="1">IF(TREND(OFFSET($H17,0,DoneDays-TrendDays,1,TrendDays),OFFSET($H20,0,DoneDays-TrendDays,1,TrendDays),S20)&lt;0,"",TREND(OFFSET($H17,0,DoneDays-TrendDays,1,TrendDays),OFFSET($H20,0,DoneDays-TrendDays,1,TrendDays),S20))</f>
        <v/>
      </c>
      <c r="T19" s="1" t="str">
        <f ca="1">IF(TREND(OFFSET($H17,0,DoneDays-TrendDays,1,TrendDays),OFFSET($H20,0,DoneDays-TrendDays,1,TrendDays),T20)&lt;0,"",TREND(OFFSET($H17,0,DoneDays-TrendDays,1,TrendDays),OFFSET($H20,0,DoneDays-TrendDays,1,TrendDays),T20))</f>
        <v/>
      </c>
      <c r="U19" s="1" t="str">
        <f ca="1">IF(TREND(OFFSET($H17,0,DoneDays-TrendDays,1,TrendDays),OFFSET($H20,0,DoneDays-TrendDays,1,TrendDays),U20)&lt;0,"",TREND(OFFSET($H17,0,DoneDays-TrendDays,1,TrendDays),OFFSET($H20,0,DoneDays-TrendDays,1,TrendDays),U20))</f>
        <v/>
      </c>
      <c r="V19" s="1" t="str">
        <f ca="1">IF(TREND(OFFSET($H17,0,DoneDays-TrendDays,1,TrendDays),OFFSET($H20,0,DoneDays-TrendDays,1,TrendDays),V20)&lt;0,"",TREND(OFFSET($H17,0,DoneDays-TrendDays,1,TrendDays),OFFSET($H20,0,DoneDays-TrendDays,1,TrendDays),V20))</f>
        <v/>
      </c>
      <c r="W19" s="1" t="str">
        <f ca="1">IF(TREND(OFFSET($H17,0,DoneDays-TrendDays,1,TrendDays),OFFSET($H20,0,DoneDays-TrendDays,1,TrendDays),W20)&lt;0,"",TREND(OFFSET($H17,0,DoneDays-TrendDays,1,TrendDays),OFFSET($H20,0,DoneDays-TrendDays,1,TrendDays),W20))</f>
        <v/>
      </c>
      <c r="X19" s="1" t="str">
        <f ca="1">IF(TREND(OFFSET($H17,0,DoneDays-TrendDays,1,TrendDays),OFFSET($H20,0,DoneDays-TrendDays,1,TrendDays),X20)&lt;0,"",TREND(OFFSET($H17,0,DoneDays-TrendDays,1,TrendDays),OFFSET($H20,0,DoneDays-TrendDays,1,TrendDays),X20))</f>
        <v/>
      </c>
      <c r="Y19" s="1" t="str">
        <f ca="1">IF(TREND(OFFSET($H17,0,DoneDays-TrendDays,1,TrendDays),OFFSET($H20,0,DoneDays-TrendDays,1,TrendDays),Y20)&lt;0,"",TREND(OFFSET($H17,0,DoneDays-TrendDays,1,TrendDays),OFFSET($H20,0,DoneDays-TrendDays,1,TrendDays),Y20))</f>
        <v/>
      </c>
      <c r="Z19" s="1" t="str">
        <f ca="1">IF(TREND(OFFSET($H17,0,DoneDays-TrendDays,1,TrendDays),OFFSET($H20,0,DoneDays-TrendDays,1,TrendDays),Z20)&lt;0,"",TREND(OFFSET($H17,0,DoneDays-TrendDays,1,TrendDays),OFFSET($H20,0,DoneDays-TrendDays,1,TrendDays),Z20))</f>
        <v/>
      </c>
      <c r="AA19" s="1" t="str">
        <f ca="1">IF(TREND(OFFSET($H17,0,DoneDays-TrendDays,1,TrendDays),OFFSET($H20,0,DoneDays-TrendDays,1,TrendDays),AA20)&lt;0,"",TREND(OFFSET($H17,0,DoneDays-TrendDays,1,TrendDays),OFFSET($H20,0,DoneDays-TrendDays,1,TrendDays),AA20))</f>
        <v/>
      </c>
      <c r="AB19" s="1" t="str">
        <f ca="1">IF(TREND(OFFSET($H17,0,DoneDays-TrendDays,1,TrendDays),OFFSET($H20,0,DoneDays-TrendDays,1,TrendDays),AB20)&lt;0,"",TREND(OFFSET($H17,0,DoneDays-TrendDays,1,TrendDays),OFFSET($H20,0,DoneDays-TrendDays,1,TrendDays),AB20))</f>
        <v/>
      </c>
      <c r="AC19" s="1" t="str">
        <f ca="1">IF(TREND(OFFSET($H17,0,DoneDays-TrendDays,1,TrendDays),OFFSET($H20,0,DoneDays-TrendDays,1,TrendDays),AC20)&lt;0,"",TREND(OFFSET($H17,0,DoneDays-TrendDays,1,TrendDays),OFFSET($H20,0,DoneDays-TrendDays,1,TrendDays),AC20))</f>
        <v/>
      </c>
      <c r="AD19" s="1" t="str">
        <f ca="1">IF(TREND(OFFSET($H17,0,DoneDays-TrendDays,1,TrendDays),OFFSET($H20,0,DoneDays-TrendDays,1,TrendDays),AD20)&lt;0,"",TREND(OFFSET($H17,0,DoneDays-TrendDays,1,TrendDays),OFFSET($H20,0,DoneDays-TrendDays,1,TrendDays),AD20))</f>
        <v/>
      </c>
      <c r="AE19" s="1" t="str">
        <f ca="1">IF(TREND(OFFSET($H17,0,DoneDays-TrendDays,1,TrendDays),OFFSET($H20,0,DoneDays-TrendDays,1,TrendDays),AE20)&lt;0,"",TREND(OFFSET($H17,0,DoneDays-TrendDays,1,TrendDays),OFFSET($H20,0,DoneDays-TrendDays,1,TrendDays),AE20))</f>
        <v/>
      </c>
      <c r="AF19" s="1" t="str">
        <f ca="1">IF(TREND(OFFSET($H17,0,DoneDays-TrendDays,1,TrendDays),OFFSET($H20,0,DoneDays-TrendDays,1,TrendDays),AF20)&lt;0,"",TREND(OFFSET($H17,0,DoneDays-TrendDays,1,TrendDays),OFFSET($H20,0,DoneDays-TrendDays,1,TrendDays),AF20))</f>
        <v/>
      </c>
    </row>
    <row r="20" spans="2:32" hidden="1" x14ac:dyDescent="0.25">
      <c r="C20" s="8" t="s">
        <v>6</v>
      </c>
      <c r="D20"/>
      <c r="E20" t="s">
        <v>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>IF($D$16&gt;H21,H21+1,"")</f>
        <v>2</v>
      </c>
      <c r="J21" s="5">
        <f>IF($D$16&gt;I21,I21+1,"")</f>
        <v>3</v>
      </c>
      <c r="K21" s="5">
        <f>IF($D$16&gt;J21,J21+1,"")</f>
        <v>4</v>
      </c>
      <c r="L21" s="5">
        <f>IF($D$16&gt;K21,K21+1,"")</f>
        <v>5</v>
      </c>
      <c r="M21" s="5">
        <f>IF($D$16&gt;L21,L21+1,"")</f>
        <v>6</v>
      </c>
      <c r="N21" s="5">
        <f>IF($D$16&gt;M21,M21+1,"")</f>
        <v>7</v>
      </c>
      <c r="O21" s="5">
        <f>IF($D$16&gt;N21,N21+1,"")</f>
        <v>8</v>
      </c>
      <c r="P21" s="5">
        <f>IF($D$16&gt;O21,O21+1,"")</f>
        <v>9</v>
      </c>
      <c r="Q21" s="5">
        <f>IF($D$16&gt;P21,P21+1,"")</f>
        <v>10</v>
      </c>
      <c r="R21" s="5" t="str">
        <f>IF($D$16&gt;Q21,Q21+1,"")</f>
        <v/>
      </c>
      <c r="S21" s="5" t="str">
        <f>IF($D$16&gt;R21,R21+1,"")</f>
        <v/>
      </c>
      <c r="T21" s="5" t="str">
        <f>IF($D$16&gt;S21,S21+1,"")</f>
        <v/>
      </c>
      <c r="U21" s="5" t="str">
        <f>IF($D$16&gt;T21,T21+1,"")</f>
        <v/>
      </c>
      <c r="V21" s="5" t="str">
        <f>IF($D$16&gt;U21,U21+1,"")</f>
        <v/>
      </c>
      <c r="W21" s="5" t="str">
        <f>IF($D$16&gt;V21,V21+1,"")</f>
        <v/>
      </c>
      <c r="X21" s="5" t="str">
        <f>IF($D$16&gt;W21,W21+1,"")</f>
        <v/>
      </c>
      <c r="Y21" s="5" t="str">
        <f>IF($D$16&gt;X21,X21+1,"")</f>
        <v/>
      </c>
      <c r="Z21" s="5" t="str">
        <f>IF($D$16&gt;Y21,Y21+1,"")</f>
        <v/>
      </c>
      <c r="AA21" s="5" t="str">
        <f>IF($D$16&gt;Z21,Z21+1,"")</f>
        <v/>
      </c>
      <c r="AB21" s="5" t="str">
        <f>IF($D$16&gt;AA21,AA21+1,"")</f>
        <v/>
      </c>
      <c r="AC21" s="5" t="str">
        <f>IF($D$16&gt;AB21,AB21+1,"")</f>
        <v/>
      </c>
      <c r="AD21" s="5" t="str">
        <f>IF($D$16&gt;AC21,AC21+1,"")</f>
        <v/>
      </c>
      <c r="AE21" s="5" t="str">
        <f>IF($D$16&gt;AD21,AD21+1,"")</f>
        <v/>
      </c>
      <c r="AF21" s="5" t="str">
        <f>IF($D$16&gt;AE21,AE21+1,"")</f>
        <v/>
      </c>
    </row>
    <row r="22" spans="2:32" ht="26.4" x14ac:dyDescent="0.25">
      <c r="B22" t="s">
        <v>43</v>
      </c>
      <c r="C22" s="30" t="s">
        <v>53</v>
      </c>
      <c r="D22" s="25" t="s">
        <v>35</v>
      </c>
      <c r="E22" t="s">
        <v>40</v>
      </c>
      <c r="F22" t="s">
        <v>22</v>
      </c>
      <c r="G22" s="1">
        <v>8</v>
      </c>
      <c r="H22" s="1">
        <v>8</v>
      </c>
      <c r="I22" s="1">
        <v>5</v>
      </c>
      <c r="J22" s="1">
        <v>3</v>
      </c>
      <c r="K22" s="1">
        <v>2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AE22" s="1" t="str">
        <f t="shared" ref="AE22:AF36" si="1">IF(OR(AE$21="",$G22=""),"",AD22)</f>
        <v/>
      </c>
      <c r="AF22" s="1" t="str">
        <f t="shared" si="1"/>
        <v/>
      </c>
    </row>
    <row r="23" spans="2:32" ht="26.4" x14ac:dyDescent="0.25">
      <c r="B23" t="s">
        <v>44</v>
      </c>
      <c r="C23" s="30" t="s">
        <v>54</v>
      </c>
      <c r="D23" s="1" t="s">
        <v>36</v>
      </c>
      <c r="E23" t="s">
        <v>38</v>
      </c>
      <c r="F23" t="s">
        <v>22</v>
      </c>
      <c r="G23" s="1">
        <v>6</v>
      </c>
      <c r="H23" s="1">
        <v>6</v>
      </c>
      <c r="I23" s="1">
        <v>5</v>
      </c>
      <c r="J23" s="1">
        <v>3</v>
      </c>
      <c r="K23" s="1">
        <v>1</v>
      </c>
      <c r="L23" s="1">
        <v>1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AE23" s="1" t="str">
        <f t="shared" si="1"/>
        <v/>
      </c>
      <c r="AF23" s="1" t="str">
        <f t="shared" si="1"/>
        <v/>
      </c>
    </row>
    <row r="24" spans="2:32" ht="39.6" x14ac:dyDescent="0.25">
      <c r="B24" t="s">
        <v>45</v>
      </c>
      <c r="C24" s="30" t="s">
        <v>55</v>
      </c>
      <c r="D24" s="1" t="s">
        <v>37</v>
      </c>
      <c r="E24" t="s">
        <v>39</v>
      </c>
      <c r="F24" t="s">
        <v>22</v>
      </c>
      <c r="G24" s="1">
        <v>6</v>
      </c>
      <c r="H24" s="1">
        <v>6</v>
      </c>
      <c r="I24" s="1">
        <v>4</v>
      </c>
      <c r="J24" s="1">
        <v>3</v>
      </c>
      <c r="K24" s="1">
        <v>3</v>
      </c>
      <c r="L24" s="1">
        <v>2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AE24" s="1" t="str">
        <f t="shared" si="1"/>
        <v/>
      </c>
      <c r="AF24" s="1" t="str">
        <f t="shared" si="1"/>
        <v/>
      </c>
    </row>
    <row r="25" spans="2:32" ht="39.6" x14ac:dyDescent="0.25">
      <c r="B25" t="s">
        <v>46</v>
      </c>
      <c r="C25" s="30" t="s">
        <v>56</v>
      </c>
      <c r="D25" s="1" t="s">
        <v>62</v>
      </c>
      <c r="F25" t="s">
        <v>22</v>
      </c>
      <c r="G25" s="1">
        <v>8</v>
      </c>
      <c r="H25" s="1">
        <v>8</v>
      </c>
      <c r="I25" s="1">
        <v>4</v>
      </c>
      <c r="J25" s="1">
        <v>2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AE25" s="1" t="str">
        <f t="shared" si="1"/>
        <v/>
      </c>
      <c r="AF25" s="1" t="str">
        <f t="shared" si="1"/>
        <v/>
      </c>
    </row>
    <row r="26" spans="2:32" ht="39.6" x14ac:dyDescent="0.25">
      <c r="B26" t="s">
        <v>47</v>
      </c>
      <c r="C26" s="30" t="s">
        <v>56</v>
      </c>
      <c r="D26" s="1" t="s">
        <v>63</v>
      </c>
      <c r="F26" t="str">
        <f>IF(C26&lt;&gt;"","Planned","")</f>
        <v>Planned</v>
      </c>
      <c r="G26" s="1">
        <v>8</v>
      </c>
      <c r="H26" s="1">
        <v>8</v>
      </c>
      <c r="I26" s="1">
        <v>7</v>
      </c>
      <c r="J26" s="1">
        <v>6</v>
      </c>
      <c r="K26" s="1">
        <v>4</v>
      </c>
      <c r="L26" s="1">
        <v>3</v>
      </c>
      <c r="M26" s="1">
        <v>2</v>
      </c>
      <c r="N26" s="1">
        <v>1</v>
      </c>
      <c r="O26" s="1">
        <v>0</v>
      </c>
      <c r="P26" s="1">
        <v>0</v>
      </c>
      <c r="Q26" s="1">
        <v>0</v>
      </c>
      <c r="AE26" s="1" t="str">
        <f t="shared" si="1"/>
        <v/>
      </c>
      <c r="AF26" s="1" t="str">
        <f t="shared" si="1"/>
        <v/>
      </c>
    </row>
    <row r="27" spans="2:32" ht="39.6" x14ac:dyDescent="0.25">
      <c r="B27" t="s">
        <v>48</v>
      </c>
      <c r="C27" s="30" t="s">
        <v>57</v>
      </c>
      <c r="D27" s="1" t="s">
        <v>64</v>
      </c>
      <c r="F27" t="str">
        <f>IF(C27&lt;&gt;"","Planned","")</f>
        <v>Planned</v>
      </c>
      <c r="G27" s="1">
        <v>24</v>
      </c>
      <c r="H27" s="1">
        <v>24</v>
      </c>
      <c r="I27" s="1">
        <v>22</v>
      </c>
      <c r="J27" s="1">
        <v>20</v>
      </c>
      <c r="K27" s="1">
        <v>16</v>
      </c>
      <c r="L27" s="1">
        <v>14</v>
      </c>
      <c r="M27" s="1">
        <v>13</v>
      </c>
      <c r="N27" s="1">
        <v>10</v>
      </c>
      <c r="O27" s="1">
        <v>7</v>
      </c>
      <c r="P27" s="1">
        <v>3</v>
      </c>
      <c r="Q27" s="1">
        <v>0</v>
      </c>
      <c r="AE27" s="1" t="str">
        <f t="shared" si="1"/>
        <v/>
      </c>
      <c r="AF27" s="1" t="str">
        <f t="shared" si="1"/>
        <v/>
      </c>
    </row>
    <row r="28" spans="2:32" ht="39.6" x14ac:dyDescent="0.25">
      <c r="B28" t="s">
        <v>49</v>
      </c>
      <c r="C28" s="30" t="s">
        <v>58</v>
      </c>
      <c r="D28" s="1" t="s">
        <v>65</v>
      </c>
      <c r="F28" t="str">
        <f>IF(C28&lt;&gt;"","Planned","")</f>
        <v>Planned</v>
      </c>
      <c r="G28" s="1">
        <v>8</v>
      </c>
      <c r="H28" s="1">
        <v>8</v>
      </c>
      <c r="I28" s="1">
        <v>6</v>
      </c>
      <c r="J28" s="1">
        <v>4</v>
      </c>
      <c r="K28" s="1">
        <v>2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AE28" s="1" t="str">
        <f t="shared" si="1"/>
        <v/>
      </c>
      <c r="AF28" s="1" t="str">
        <f t="shared" si="1"/>
        <v/>
      </c>
    </row>
    <row r="29" spans="2:32" ht="26.4" x14ac:dyDescent="0.25">
      <c r="B29" t="s">
        <v>50</v>
      </c>
      <c r="C29" s="30" t="s">
        <v>59</v>
      </c>
      <c r="D29" s="1" t="s">
        <v>66</v>
      </c>
      <c r="F29" t="str">
        <f>IF(C29&lt;&gt;"","Planned","")</f>
        <v>Planned</v>
      </c>
      <c r="G29" s="1">
        <v>20</v>
      </c>
      <c r="H29" s="1">
        <v>20</v>
      </c>
      <c r="I29" s="1">
        <v>17</v>
      </c>
      <c r="J29" s="1">
        <v>15</v>
      </c>
      <c r="K29" s="1">
        <v>13</v>
      </c>
      <c r="L29" s="1">
        <v>11</v>
      </c>
      <c r="M29" s="1">
        <v>9</v>
      </c>
      <c r="N29" s="1">
        <v>7</v>
      </c>
      <c r="O29" s="1">
        <v>4</v>
      </c>
      <c r="P29" s="1">
        <v>2</v>
      </c>
      <c r="Q29" s="1">
        <v>0</v>
      </c>
      <c r="AE29" s="1" t="str">
        <f t="shared" si="1"/>
        <v/>
      </c>
      <c r="AF29" s="1" t="str">
        <f t="shared" si="1"/>
        <v/>
      </c>
    </row>
    <row r="30" spans="2:32" x14ac:dyDescent="0.25">
      <c r="F30" t="str">
        <f>IF('Sprint 2'!C22&lt;&gt;"","Planned","")</f>
        <v>Planned</v>
      </c>
      <c r="G30" s="1">
        <v>8</v>
      </c>
      <c r="H30" s="1">
        <v>8</v>
      </c>
      <c r="I30" s="1">
        <v>5</v>
      </c>
      <c r="J30" s="1">
        <v>3</v>
      </c>
      <c r="K30" s="1">
        <v>2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AE30" s="1" t="str">
        <f t="shared" si="1"/>
        <v/>
      </c>
      <c r="AF30" s="1" t="str">
        <f t="shared" si="1"/>
        <v/>
      </c>
    </row>
    <row r="31" spans="2:32" x14ac:dyDescent="0.25">
      <c r="F31" t="str">
        <f>IF('Sprint 2'!C23&lt;&gt;"","Planned","")</f>
        <v>Planned</v>
      </c>
      <c r="G31" s="1">
        <v>6</v>
      </c>
      <c r="H31" s="1">
        <v>6</v>
      </c>
      <c r="I31" s="1">
        <v>4</v>
      </c>
      <c r="J31" s="1">
        <v>4</v>
      </c>
      <c r="K31" s="1">
        <v>2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AE31" s="1" t="str">
        <f t="shared" si="1"/>
        <v/>
      </c>
      <c r="AF31" s="1" t="str">
        <f t="shared" si="1"/>
        <v/>
      </c>
    </row>
    <row r="32" spans="2:32" x14ac:dyDescent="0.25">
      <c r="F32" t="str">
        <f>IF(C32&lt;&gt;"","Planned","")</f>
        <v/>
      </c>
      <c r="H32" s="1" t="str">
        <f>IF(OR(H$21="",$G32=""),"",G32)</f>
        <v/>
      </c>
      <c r="AE32" s="1" t="str">
        <f t="shared" si="1"/>
        <v/>
      </c>
      <c r="AF32" s="1" t="str">
        <f t="shared" si="1"/>
        <v/>
      </c>
    </row>
    <row r="33" spans="6:32" x14ac:dyDescent="0.25">
      <c r="F33" t="str">
        <f>IF(C33&lt;&gt;"","Planned","")</f>
        <v/>
      </c>
      <c r="H33" s="1" t="str">
        <f>IF(OR(H$21="",$G33=""),"",G33)</f>
        <v/>
      </c>
      <c r="AE33" s="1" t="str">
        <f t="shared" si="1"/>
        <v/>
      </c>
      <c r="AF33" s="1" t="str">
        <f t="shared" si="1"/>
        <v/>
      </c>
    </row>
    <row r="34" spans="6:32" x14ac:dyDescent="0.25">
      <c r="F34" t="str">
        <f>IF(C34&lt;&gt;"","Planned","")</f>
        <v/>
      </c>
      <c r="H34" s="1" t="str">
        <f>IF(OR(H$21="",$G34=""),"",G34)</f>
        <v/>
      </c>
      <c r="AE34" s="1" t="str">
        <f t="shared" si="1"/>
        <v/>
      </c>
      <c r="AF34" s="1" t="str">
        <f t="shared" si="1"/>
        <v/>
      </c>
    </row>
    <row r="35" spans="6:32" x14ac:dyDescent="0.25">
      <c r="F35" t="str">
        <f>IF(C35&lt;&gt;"","Planned","")</f>
        <v/>
      </c>
      <c r="H35" s="1" t="str">
        <f>IF(OR(H$21="",$G35=""),"",G35)</f>
        <v/>
      </c>
      <c r="AE35" s="1" t="str">
        <f t="shared" si="1"/>
        <v/>
      </c>
      <c r="AF35" s="1" t="str">
        <f t="shared" si="1"/>
        <v/>
      </c>
    </row>
    <row r="36" spans="6:32" x14ac:dyDescent="0.25">
      <c r="F36" t="str">
        <f>IF(C36&lt;&gt;"","Planned","")</f>
        <v/>
      </c>
      <c r="H36" s="1" t="str">
        <f>IF(OR(H$21="",$G36=""),"",G36)</f>
        <v/>
      </c>
      <c r="AE36" s="1" t="str">
        <f t="shared" si="1"/>
        <v/>
      </c>
      <c r="AF36" s="1" t="str">
        <f t="shared" si="1"/>
        <v/>
      </c>
    </row>
    <row r="37" spans="6:32" x14ac:dyDescent="0.25">
      <c r="F37" t="str">
        <f>IF(C37&lt;&gt;"","Planned","")</f>
        <v/>
      </c>
      <c r="H37" s="1" t="str">
        <f>IF(OR(H$21="",$G37=""),"",G37)</f>
        <v/>
      </c>
      <c r="AE37" s="1" t="str">
        <f t="shared" ref="AE37:AF52" si="2">IF(OR(AE$21="",$G37=""),"",AD37)</f>
        <v/>
      </c>
      <c r="AF37" s="1" t="str">
        <f t="shared" si="2"/>
        <v/>
      </c>
    </row>
    <row r="38" spans="6:32" x14ac:dyDescent="0.25">
      <c r="F38" t="str">
        <f>IF(C38&lt;&gt;"","Planned","")</f>
        <v/>
      </c>
      <c r="H38" s="1" t="str">
        <f>IF(OR(H$21="",$G38=""),"",G38)</f>
        <v/>
      </c>
      <c r="AE38" s="1" t="str">
        <f t="shared" si="2"/>
        <v/>
      </c>
      <c r="AF38" s="1" t="str">
        <f t="shared" si="2"/>
        <v/>
      </c>
    </row>
    <row r="39" spans="6:32" x14ac:dyDescent="0.25">
      <c r="F39" t="str">
        <f>IF(C39&lt;&gt;"","Planned","")</f>
        <v/>
      </c>
      <c r="H39" s="1" t="str">
        <f>IF(OR(H$21="",$G39=""),"",G39)</f>
        <v/>
      </c>
      <c r="AE39" s="1" t="str">
        <f t="shared" si="2"/>
        <v/>
      </c>
      <c r="AF39" s="1" t="str">
        <f t="shared" si="2"/>
        <v/>
      </c>
    </row>
    <row r="40" spans="6:32" x14ac:dyDescent="0.25">
      <c r="F40" t="str">
        <f>IF(C40&lt;&gt;"","Planned","")</f>
        <v/>
      </c>
      <c r="H40" s="1" t="str">
        <f>IF(OR(H$21="",$G40=""),"",G40)</f>
        <v/>
      </c>
      <c r="AE40" s="1" t="str">
        <f t="shared" si="2"/>
        <v/>
      </c>
      <c r="AF40" s="1" t="str">
        <f t="shared" si="2"/>
        <v/>
      </c>
    </row>
    <row r="41" spans="6:32" x14ac:dyDescent="0.25">
      <c r="F41" t="str">
        <f>IF(C41&lt;&gt;"","Planned","")</f>
        <v/>
      </c>
      <c r="H41" s="1" t="str">
        <f>IF(OR(H$21="",$G41=""),"",G41)</f>
        <v/>
      </c>
      <c r="AE41" s="1" t="str">
        <f t="shared" si="2"/>
        <v/>
      </c>
      <c r="AF41" s="1" t="str">
        <f t="shared" si="2"/>
        <v/>
      </c>
    </row>
    <row r="42" spans="6:32" x14ac:dyDescent="0.25">
      <c r="F42" t="str">
        <f>IF(C42&lt;&gt;"","Planned","")</f>
        <v/>
      </c>
      <c r="H42" s="1" t="str">
        <f>IF(OR(H$21="",$G42=""),"",G42)</f>
        <v/>
      </c>
      <c r="AE42" s="1" t="str">
        <f t="shared" si="2"/>
        <v/>
      </c>
      <c r="AF42" s="1" t="str">
        <f t="shared" si="2"/>
        <v/>
      </c>
    </row>
    <row r="43" spans="6:32" x14ac:dyDescent="0.25">
      <c r="F43" t="str">
        <f>IF(C43&lt;&gt;"","Planned","")</f>
        <v/>
      </c>
      <c r="H43" s="1" t="str">
        <f>IF(OR(H$21="",$G43=""),"",G43)</f>
        <v/>
      </c>
      <c r="AE43" s="1" t="str">
        <f t="shared" si="2"/>
        <v/>
      </c>
      <c r="AF43" s="1" t="str">
        <f t="shared" si="2"/>
        <v/>
      </c>
    </row>
    <row r="44" spans="6:32" x14ac:dyDescent="0.25">
      <c r="F44" t="str">
        <f>IF(C44&lt;&gt;"","Planned","")</f>
        <v/>
      </c>
      <c r="H44" s="1" t="str">
        <f>IF(OR(H$21="",$G44=""),"",G44)</f>
        <v/>
      </c>
      <c r="AE44" s="1" t="str">
        <f t="shared" si="2"/>
        <v/>
      </c>
      <c r="AF44" s="1" t="str">
        <f t="shared" si="2"/>
        <v/>
      </c>
    </row>
    <row r="45" spans="6:32" x14ac:dyDescent="0.25">
      <c r="F45" t="str">
        <f>IF(C45&lt;&gt;"","Planned","")</f>
        <v/>
      </c>
      <c r="H45" s="1" t="str">
        <f>IF(OR(H$21="",$G45=""),"",G45)</f>
        <v/>
      </c>
      <c r="AE45" s="1" t="str">
        <f t="shared" si="2"/>
        <v/>
      </c>
      <c r="AF45" s="1" t="str">
        <f t="shared" si="2"/>
        <v/>
      </c>
    </row>
    <row r="46" spans="6:32" x14ac:dyDescent="0.25">
      <c r="F46" t="str">
        <f>IF(C46&lt;&gt;"","Planned","")</f>
        <v/>
      </c>
      <c r="H46" s="1" t="str">
        <f>IF(OR(H$21="",$G46=""),"",G46)</f>
        <v/>
      </c>
      <c r="AE46" s="1" t="str">
        <f t="shared" si="2"/>
        <v/>
      </c>
      <c r="AF46" s="1" t="str">
        <f t="shared" si="2"/>
        <v/>
      </c>
    </row>
    <row r="47" spans="6:32" x14ac:dyDescent="0.25">
      <c r="F47" t="str">
        <f>IF(C47&lt;&gt;"","Planned","")</f>
        <v/>
      </c>
      <c r="H47" s="1" t="str">
        <f>IF(OR(H$21="",$G47=""),"",G47)</f>
        <v/>
      </c>
      <c r="AE47" s="1" t="str">
        <f t="shared" si="2"/>
        <v/>
      </c>
      <c r="AF47" s="1" t="str">
        <f t="shared" si="2"/>
        <v/>
      </c>
    </row>
    <row r="48" spans="6:32" x14ac:dyDescent="0.25">
      <c r="F48" t="str">
        <f>IF(C48&lt;&gt;"","Planned","")</f>
        <v/>
      </c>
      <c r="H48" s="1" t="str">
        <f>IF(OR(H$21="",$G48=""),"",G48)</f>
        <v/>
      </c>
      <c r="AE48" s="1" t="str">
        <f t="shared" si="2"/>
        <v/>
      </c>
      <c r="AF48" s="1" t="str">
        <f t="shared" si="2"/>
        <v/>
      </c>
    </row>
    <row r="49" spans="6:32" x14ac:dyDescent="0.25">
      <c r="F49" t="str">
        <f>IF(C49&lt;&gt;"","Planned","")</f>
        <v/>
      </c>
      <c r="H49" s="1" t="str">
        <f>IF(OR(H$21="",$G49=""),"",G49)</f>
        <v/>
      </c>
      <c r="AE49" s="1" t="str">
        <f t="shared" si="2"/>
        <v/>
      </c>
      <c r="AF49" s="1" t="str">
        <f t="shared" si="2"/>
        <v/>
      </c>
    </row>
    <row r="50" spans="6:32" x14ac:dyDescent="0.25">
      <c r="F50" t="str">
        <f>IF(C50&lt;&gt;"","Planned","")</f>
        <v/>
      </c>
      <c r="H50" s="1" t="str">
        <f>IF(OR(H$21="",$G50=""),"",G50)</f>
        <v/>
      </c>
      <c r="AE50" s="1" t="str">
        <f t="shared" si="2"/>
        <v/>
      </c>
      <c r="AF50" s="1" t="str">
        <f t="shared" si="2"/>
        <v/>
      </c>
    </row>
    <row r="51" spans="6:32" x14ac:dyDescent="0.25">
      <c r="F51" t="str">
        <f>IF(C51&lt;&gt;"","Planned","")</f>
        <v/>
      </c>
      <c r="H51" s="1" t="str">
        <f>IF(OR(H$21="",$G51=""),"",G51)</f>
        <v/>
      </c>
      <c r="AE51" s="1" t="str">
        <f t="shared" si="2"/>
        <v/>
      </c>
      <c r="AF51" s="1" t="str">
        <f t="shared" si="2"/>
        <v/>
      </c>
    </row>
    <row r="52" spans="6:32" x14ac:dyDescent="0.25">
      <c r="F52" t="str">
        <f>IF(C52&lt;&gt;"","Planned","")</f>
        <v/>
      </c>
      <c r="H52" s="1" t="str">
        <f>IF(OR(H$21="",$G52=""),"",G52)</f>
        <v/>
      </c>
      <c r="AE52" s="1" t="str">
        <f t="shared" si="2"/>
        <v/>
      </c>
      <c r="AF52" s="1" t="str">
        <f t="shared" si="2"/>
        <v/>
      </c>
    </row>
    <row r="53" spans="6:32" x14ac:dyDescent="0.25">
      <c r="F53" t="str">
        <f>IF(C53&lt;&gt;"","Planned","")</f>
        <v/>
      </c>
      <c r="H53" s="1" t="str">
        <f>IF(OR(H$21="",$G53=""),"",G53)</f>
        <v/>
      </c>
      <c r="AE53" s="1" t="str">
        <f t="shared" ref="AE53:AF64" si="3">IF(OR(AE$21="",$G53=""),"",AD53)</f>
        <v/>
      </c>
      <c r="AF53" s="1" t="str">
        <f t="shared" si="3"/>
        <v/>
      </c>
    </row>
    <row r="54" spans="6:32" x14ac:dyDescent="0.25">
      <c r="F54" t="str">
        <f>IF(C54&lt;&gt;"","Planned","")</f>
        <v/>
      </c>
      <c r="H54" s="1" t="str">
        <f>IF(OR(H$21="",$G54=""),"",G54)</f>
        <v/>
      </c>
      <c r="AE54" s="1" t="str">
        <f t="shared" si="3"/>
        <v/>
      </c>
      <c r="AF54" s="1" t="str">
        <f t="shared" si="3"/>
        <v/>
      </c>
    </row>
    <row r="55" spans="6:32" x14ac:dyDescent="0.25">
      <c r="F55" t="str">
        <f>IF(C55&lt;&gt;"","Planned","")</f>
        <v/>
      </c>
      <c r="H55" s="1" t="str">
        <f>IF(OR(H$21="",$G55=""),"",G55)</f>
        <v/>
      </c>
      <c r="AE55" s="1" t="str">
        <f t="shared" si="3"/>
        <v/>
      </c>
      <c r="AF55" s="1" t="str">
        <f t="shared" si="3"/>
        <v/>
      </c>
    </row>
    <row r="56" spans="6:32" x14ac:dyDescent="0.25">
      <c r="F56" t="str">
        <f>IF(C56&lt;&gt;"","Planned","")</f>
        <v/>
      </c>
      <c r="H56" s="1" t="str">
        <f>IF(OR(H$21="",$G56=""),"",G56)</f>
        <v/>
      </c>
      <c r="AE56" s="1" t="str">
        <f t="shared" si="3"/>
        <v/>
      </c>
      <c r="AF56" s="1" t="str">
        <f t="shared" si="3"/>
        <v/>
      </c>
    </row>
    <row r="57" spans="6:32" x14ac:dyDescent="0.25">
      <c r="F57" t="str">
        <f>IF(C57&lt;&gt;"","Planned","")</f>
        <v/>
      </c>
      <c r="H57" s="1" t="str">
        <f>IF(OR(H$21="",$G57=""),"",G57)</f>
        <v/>
      </c>
      <c r="AE57" s="1" t="str">
        <f t="shared" si="3"/>
        <v/>
      </c>
      <c r="AF57" s="1" t="str">
        <f t="shared" si="3"/>
        <v/>
      </c>
    </row>
    <row r="58" spans="6:32" x14ac:dyDescent="0.25">
      <c r="F58" t="str">
        <f>IF(C58&lt;&gt;"","Planned","")</f>
        <v/>
      </c>
      <c r="H58" s="1" t="str">
        <f>IF(OR(H$21="",$G58=""),"",G58)</f>
        <v/>
      </c>
      <c r="AE58" s="1" t="str">
        <f t="shared" si="3"/>
        <v/>
      </c>
      <c r="AF58" s="1" t="str">
        <f t="shared" si="3"/>
        <v/>
      </c>
    </row>
    <row r="59" spans="6:32" x14ac:dyDescent="0.25">
      <c r="F59" t="str">
        <f>IF(C59&lt;&gt;"","Planned","")</f>
        <v/>
      </c>
      <c r="H59" s="1" t="str">
        <f>IF(OR(H$21="",$G59=""),"",G59)</f>
        <v/>
      </c>
      <c r="AE59" s="1" t="str">
        <f t="shared" si="3"/>
        <v/>
      </c>
      <c r="AF59" s="1" t="str">
        <f t="shared" si="3"/>
        <v/>
      </c>
    </row>
    <row r="60" spans="6:32" x14ac:dyDescent="0.25">
      <c r="F60" t="str">
        <f>IF(C60&lt;&gt;"","Planned","")</f>
        <v/>
      </c>
      <c r="H60" s="1" t="str">
        <f>IF(OR(H$21="",$G60=""),"",G60)</f>
        <v/>
      </c>
      <c r="AE60" s="1" t="str">
        <f t="shared" si="3"/>
        <v/>
      </c>
      <c r="AF60" s="1" t="str">
        <f t="shared" si="3"/>
        <v/>
      </c>
    </row>
    <row r="61" spans="6:32" x14ac:dyDescent="0.25">
      <c r="F61" t="str">
        <f>IF(C61&lt;&gt;"","Planned","")</f>
        <v/>
      </c>
      <c r="H61" s="1" t="str">
        <f>IF(OR(H$21="",$G61=""),"",G61)</f>
        <v/>
      </c>
      <c r="I61" s="1" t="str">
        <f t="shared" ref="I61:AD61" si="4">IF(OR(I$21="",$G61=""),"",H61)</f>
        <v/>
      </c>
      <c r="J61" s="1" t="str">
        <f t="shared" si="4"/>
        <v/>
      </c>
      <c r="K61" s="1" t="str">
        <f t="shared" si="4"/>
        <v/>
      </c>
      <c r="L61" s="1" t="str">
        <f t="shared" si="4"/>
        <v/>
      </c>
      <c r="M61" s="1" t="str">
        <f t="shared" si="4"/>
        <v/>
      </c>
      <c r="N61" s="1" t="str">
        <f t="shared" si="4"/>
        <v/>
      </c>
      <c r="O61" s="1" t="str">
        <f t="shared" si="4"/>
        <v/>
      </c>
      <c r="P61" s="1" t="str">
        <f t="shared" si="4"/>
        <v/>
      </c>
      <c r="Q61" s="1" t="str">
        <f t="shared" si="4"/>
        <v/>
      </c>
      <c r="R61" s="1" t="str">
        <f t="shared" si="4"/>
        <v/>
      </c>
      <c r="S61" s="1" t="str">
        <f t="shared" si="4"/>
        <v/>
      </c>
      <c r="T61" s="1" t="str">
        <f t="shared" si="4"/>
        <v/>
      </c>
      <c r="U61" s="1" t="str">
        <f t="shared" si="4"/>
        <v/>
      </c>
      <c r="V61" s="1" t="str">
        <f t="shared" si="4"/>
        <v/>
      </c>
      <c r="W61" s="1" t="str">
        <f t="shared" si="4"/>
        <v/>
      </c>
      <c r="X61" s="1" t="str">
        <f t="shared" si="4"/>
        <v/>
      </c>
      <c r="Y61" s="1" t="str">
        <f t="shared" si="4"/>
        <v/>
      </c>
      <c r="Z61" s="1" t="str">
        <f t="shared" si="4"/>
        <v/>
      </c>
      <c r="AA61" s="1" t="str">
        <f t="shared" si="4"/>
        <v/>
      </c>
      <c r="AB61" s="1" t="str">
        <f t="shared" si="4"/>
        <v/>
      </c>
      <c r="AC61" s="1" t="str">
        <f t="shared" si="4"/>
        <v/>
      </c>
      <c r="AD61" s="1" t="str">
        <f t="shared" si="4"/>
        <v/>
      </c>
      <c r="AE61" s="1" t="str">
        <f t="shared" si="3"/>
        <v/>
      </c>
      <c r="AF61" s="1" t="str">
        <f t="shared" si="3"/>
        <v/>
      </c>
    </row>
    <row r="62" spans="6:32" x14ac:dyDescent="0.25">
      <c r="F62" t="str">
        <f>IF(C62&lt;&gt;"","Planned","")</f>
        <v/>
      </c>
      <c r="H62" s="1" t="str">
        <f>IF(OR(H$21="",$G62=""),"",G62)</f>
        <v/>
      </c>
      <c r="I62" s="1" t="str">
        <f t="shared" ref="I62:AD62" si="5">IF(OR(I$21="",$G62=""),"",H62)</f>
        <v/>
      </c>
      <c r="J62" s="1" t="str">
        <f t="shared" si="5"/>
        <v/>
      </c>
      <c r="K62" s="1" t="str">
        <f t="shared" si="5"/>
        <v/>
      </c>
      <c r="L62" s="1" t="str">
        <f t="shared" si="5"/>
        <v/>
      </c>
      <c r="M62" s="1" t="str">
        <f t="shared" si="5"/>
        <v/>
      </c>
      <c r="N62" s="1" t="str">
        <f t="shared" si="5"/>
        <v/>
      </c>
      <c r="O62" s="1" t="str">
        <f t="shared" si="5"/>
        <v/>
      </c>
      <c r="P62" s="1" t="str">
        <f t="shared" si="5"/>
        <v/>
      </c>
      <c r="Q62" s="1" t="str">
        <f t="shared" si="5"/>
        <v/>
      </c>
      <c r="R62" s="1" t="str">
        <f t="shared" si="5"/>
        <v/>
      </c>
      <c r="S62" s="1" t="str">
        <f t="shared" si="5"/>
        <v/>
      </c>
      <c r="T62" s="1" t="str">
        <f t="shared" si="5"/>
        <v/>
      </c>
      <c r="U62" s="1" t="str">
        <f t="shared" si="5"/>
        <v/>
      </c>
      <c r="V62" s="1" t="str">
        <f t="shared" si="5"/>
        <v/>
      </c>
      <c r="W62" s="1" t="str">
        <f t="shared" si="5"/>
        <v/>
      </c>
      <c r="X62" s="1" t="str">
        <f t="shared" si="5"/>
        <v/>
      </c>
      <c r="Y62" s="1" t="str">
        <f t="shared" si="5"/>
        <v/>
      </c>
      <c r="Z62" s="1" t="str">
        <f t="shared" si="5"/>
        <v/>
      </c>
      <c r="AA62" s="1" t="str">
        <f t="shared" si="5"/>
        <v/>
      </c>
      <c r="AB62" s="1" t="str">
        <f t="shared" si="5"/>
        <v/>
      </c>
      <c r="AC62" s="1" t="str">
        <f t="shared" si="5"/>
        <v/>
      </c>
      <c r="AD62" s="1" t="str">
        <f t="shared" si="5"/>
        <v/>
      </c>
      <c r="AE62" s="1" t="str">
        <f t="shared" si="3"/>
        <v/>
      </c>
      <c r="AF62" s="1" t="str">
        <f t="shared" si="3"/>
        <v/>
      </c>
    </row>
    <row r="63" spans="6:32" x14ac:dyDescent="0.25">
      <c r="F63" t="s">
        <v>7</v>
      </c>
      <c r="H63" s="1" t="str">
        <f>IF(OR(H$21="",$G63=""),"",G63)</f>
        <v/>
      </c>
      <c r="AE63" s="1" t="str">
        <f t="shared" si="3"/>
        <v/>
      </c>
      <c r="AF63" s="1" t="str">
        <f t="shared" si="3"/>
        <v/>
      </c>
    </row>
    <row r="64" spans="6:32" x14ac:dyDescent="0.25">
      <c r="F64" t="s">
        <v>8</v>
      </c>
      <c r="H64" s="1" t="str">
        <f>IF(OR(H$21="",$G64=""),"",G64)</f>
        <v/>
      </c>
      <c r="AE64" s="1" t="str">
        <f t="shared" si="3"/>
        <v/>
      </c>
      <c r="AF64" s="1" t="str">
        <f t="shared" si="3"/>
        <v/>
      </c>
    </row>
    <row r="65" spans="6:8" x14ac:dyDescent="0.25">
      <c r="F65" t="s">
        <v>9</v>
      </c>
      <c r="H65" s="1" t="str">
        <f>IF(OR(H$21="",$G65=""),"",G65)</f>
        <v/>
      </c>
    </row>
    <row r="70" spans="6:8" x14ac:dyDescent="0.25">
      <c r="F70" t="str">
        <f>IF(C70&lt;&gt;"","Planned","")</f>
        <v/>
      </c>
    </row>
  </sheetData>
  <mergeCells count="3">
    <mergeCell ref="D3:AC3"/>
    <mergeCell ref="D4:H4"/>
    <mergeCell ref="D5:H5"/>
  </mergeCells>
  <conditionalFormatting sqref="B22:C22 E22:AF22 B23:AF29 B32:AF64 E30:AF31">
    <cfRule type="expression" dxfId="36" priority="7" stopIfTrue="1">
      <formula>$F22="En Progreso"</formula>
    </cfRule>
  </conditionalFormatting>
  <conditionalFormatting sqref="D22">
    <cfRule type="expression" dxfId="35" priority="1" stopIfTrue="1">
      <formula>$O22="Terminado"</formula>
    </cfRule>
    <cfRule type="expression" dxfId="34" priority="2" stopIfTrue="1">
      <formula>$O22="En Progreso"</formula>
    </cfRule>
    <cfRule type="expression" dxfId="33" priority="3" stopIfTrue="1">
      <formula>$O22="Eliminado"</formula>
    </cfRule>
  </conditionalFormatting>
  <conditionalFormatting sqref="E22:AF22 B23:AF29 B22:C22 B32:AF64 E30:AF31">
    <cfRule type="expression" dxfId="32" priority="6" stopIfTrue="1">
      <formula>$F22="Terminado"</formula>
    </cfRule>
  </conditionalFormatting>
  <conditionalFormatting sqref="L22:AF24 C25:AF29 C32:AF64 E30:AF31">
    <cfRule type="expression" dxfId="31" priority="4" stopIfTrue="1">
      <formula>$F22="Done"</formula>
    </cfRule>
    <cfRule type="expression" dxfId="30" priority="5" stopIfTrue="1">
      <formula>$F22="Ongoing"</formula>
    </cfRule>
  </conditionalFormatting>
  <dataValidations count="1">
    <dataValidation type="list" allowBlank="1" showInputMessage="1" sqref="F10:F15 F22:F70" xr:uid="{00000000-0002-0000-00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B1:AF71"/>
  <sheetViews>
    <sheetView topLeftCell="A6" workbookViewId="0">
      <selection activeCell="V27" sqref="V27"/>
    </sheetView>
  </sheetViews>
  <sheetFormatPr baseColWidth="10" defaultColWidth="9.109375" defaultRowHeight="13.2" x14ac:dyDescent="0.25"/>
  <cols>
    <col min="1" max="1" width="3.33203125" customWidth="1"/>
    <col min="2" max="2" width="9.109375" customWidth="1"/>
    <col min="3" max="3" width="38.44140625" customWidth="1"/>
    <col min="4" max="4" width="10.6640625" style="1" customWidth="1"/>
    <col min="5" max="5" width="13.6640625" customWidth="1"/>
    <col min="6" max="6" width="10.88671875" customWidth="1"/>
    <col min="7" max="7" width="9.5546875" style="1" customWidth="1"/>
    <col min="8" max="32" width="4.44140625" style="1" customWidth="1"/>
  </cols>
  <sheetData>
    <row r="1" spans="2:32" ht="13.8" thickBot="1" x14ac:dyDescent="0.3"/>
    <row r="2" spans="2:32" ht="10.5" customHeight="1" x14ac:dyDescent="0.2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5">
      <c r="B3" s="17"/>
      <c r="C3" s="10" t="s">
        <v>32</v>
      </c>
      <c r="D3" s="28"/>
      <c r="E3" s="28"/>
      <c r="F3" s="28"/>
      <c r="G3" s="28"/>
      <c r="H3" s="28"/>
      <c r="I3" s="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9"/>
      <c r="W3" s="11"/>
      <c r="X3" s="11"/>
      <c r="Y3" s="11"/>
      <c r="Z3" s="11"/>
      <c r="AA3" s="11"/>
      <c r="AB3" s="11"/>
      <c r="AC3" s="11"/>
      <c r="AD3" s="11"/>
      <c r="AE3" s="11"/>
      <c r="AF3" s="18"/>
    </row>
    <row r="4" spans="2:32" ht="15" customHeight="1" x14ac:dyDescent="0.25">
      <c r="B4" s="17"/>
      <c r="C4" s="10" t="s">
        <v>33</v>
      </c>
      <c r="D4" s="28"/>
      <c r="E4" s="28"/>
      <c r="F4" s="28"/>
      <c r="G4" s="28"/>
      <c r="H4" s="28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5">
      <c r="B5" s="17"/>
      <c r="C5" s="10" t="s">
        <v>34</v>
      </c>
      <c r="D5" s="28"/>
      <c r="E5" s="28"/>
      <c r="F5" s="28"/>
      <c r="G5" s="28"/>
      <c r="H5" s="28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3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7.399999999999999" x14ac:dyDescent="0.3">
      <c r="C8" s="6">
        <v>2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5">
      <c r="B16" s="4"/>
      <c r="C16" s="4" t="s">
        <v>11</v>
      </c>
      <c r="D16" s="1">
        <v>14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5">
      <c r="B17" s="4"/>
      <c r="C17" s="4" t="s">
        <v>12</v>
      </c>
      <c r="D17" s="1">
        <v>14</v>
      </c>
      <c r="E17" s="4" t="s">
        <v>13</v>
      </c>
      <c r="F17" s="4" t="s">
        <v>17</v>
      </c>
      <c r="G17" s="3">
        <f ca="1">SUM(OFFSET(G21,1,0,TaskRows,1))</f>
        <v>15</v>
      </c>
      <c r="H17" s="3">
        <f ca="1">IF(AND(SUM(OFFSET(H21,1,0,TaskRows,1))=0),0,SUM(OFFSET(H21,1,0,TaskRows,1)))</f>
        <v>15</v>
      </c>
      <c r="I17" s="3">
        <f t="shared" ref="I17:AF17" ca="1" si="0">IF(AND(SUM(OFFSET(I21,1,0,TaskRows,1))=0),"",SUM(OFFSET(I21,1,0,TaskRows,1)))</f>
        <v>10</v>
      </c>
      <c r="J17" s="3">
        <f t="shared" ca="1" si="0"/>
        <v>7</v>
      </c>
      <c r="K17" s="3">
        <f t="shared" ca="1" si="0"/>
        <v>4</v>
      </c>
      <c r="L17" s="3">
        <f t="shared" ca="1" si="0"/>
        <v>2</v>
      </c>
      <c r="M17" s="3">
        <f t="shared" ca="1" si="0"/>
        <v>1</v>
      </c>
      <c r="N17" s="3" t="str">
        <f t="shared" ca="1" si="0"/>
        <v/>
      </c>
      <c r="O17" s="3" t="str">
        <f t="shared" ca="1" si="0"/>
        <v/>
      </c>
      <c r="P17" s="3" t="str">
        <f t="shared" ca="1" si="0"/>
        <v/>
      </c>
      <c r="Q17" s="3" t="str">
        <f t="shared" ca="1" si="0"/>
        <v/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5">
      <c r="C18" t="s">
        <v>1</v>
      </c>
      <c r="D18" s="1">
        <f>IF(COUNTA(C22:C249)=0,1,COUNTA(C22:C249))</f>
        <v>5</v>
      </c>
      <c r="E18" t="s">
        <v>2</v>
      </c>
      <c r="F18" s="1">
        <f ca="1">IF(COUNTIF(H17:AF17,"&gt;0")=0,1,COUNTIF(H17:AF17,"&gt;0"))</f>
        <v>6</v>
      </c>
      <c r="H18" s="1">
        <f ca="1">IF(H21="","",$G17-$G17/($D16-1)*(H21-1))</f>
        <v>15</v>
      </c>
      <c r="I18" s="1">
        <f t="shared" ref="I18:AF18" ca="1" si="1">IF(I21="","",TotalEffort-TotalEffort/(ImplementationDays)*(I21-1))</f>
        <v>13.928571428571429</v>
      </c>
      <c r="J18" s="1">
        <f t="shared" ca="1" si="1"/>
        <v>12.857142857142858</v>
      </c>
      <c r="K18" s="1">
        <f t="shared" ca="1" si="1"/>
        <v>11.785714285714285</v>
      </c>
      <c r="L18" s="1">
        <f t="shared" ca="1" si="1"/>
        <v>10.714285714285715</v>
      </c>
      <c r="M18" s="1">
        <f t="shared" ca="1" si="1"/>
        <v>9.6428571428571423</v>
      </c>
      <c r="N18" s="1">
        <f t="shared" ca="1" si="1"/>
        <v>8.5714285714285712</v>
      </c>
      <c r="O18" s="1">
        <f t="shared" ca="1" si="1"/>
        <v>7.5</v>
      </c>
      <c r="P18" s="1">
        <f t="shared" ca="1" si="1"/>
        <v>6.4285714285714288</v>
      </c>
      <c r="Q18" s="1">
        <f t="shared" ca="1" si="1"/>
        <v>5.3571428571428577</v>
      </c>
      <c r="R18" s="1">
        <f t="shared" ca="1" si="1"/>
        <v>4.2857142857142865</v>
      </c>
      <c r="S18" s="1">
        <f t="shared" ca="1" si="1"/>
        <v>3.2142857142857153</v>
      </c>
      <c r="T18" s="1">
        <f t="shared" ca="1" si="1"/>
        <v>2.1428571428571423</v>
      </c>
      <c r="U18" s="1">
        <f t="shared" ca="1" si="1"/>
        <v>1.0714285714285712</v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5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13.428571428571427</v>
      </c>
      <c r="I19" s="1">
        <f t="shared" ca="1" si="2"/>
        <v>10.657142857142857</v>
      </c>
      <c r="J19" s="1">
        <f t="shared" ca="1" si="2"/>
        <v>7.8857142857142861</v>
      </c>
      <c r="K19" s="1">
        <f t="shared" ca="1" si="2"/>
        <v>5.1142857142857139</v>
      </c>
      <c r="L19" s="1">
        <f t="shared" ca="1" si="2"/>
        <v>2.3428571428571416</v>
      </c>
      <c r="M19" s="1" t="str">
        <f t="shared" ca="1" si="2"/>
        <v/>
      </c>
      <c r="N19" s="1" t="str">
        <f t="shared" ca="1" si="2"/>
        <v/>
      </c>
      <c r="O19" s="1" t="str">
        <f t="shared" ca="1" si="2"/>
        <v/>
      </c>
      <c r="P19" s="1" t="str">
        <f t="shared" ca="1" si="2"/>
        <v/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5">
      <c r="C20" s="8" t="s">
        <v>6</v>
      </c>
      <c r="D20"/>
      <c r="E20" t="s">
        <v>4</v>
      </c>
      <c r="F20" s="1">
        <f ca="1">IF(DoneDays&gt;D17,D17,DoneDays)</f>
        <v>6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>
        <f t="shared" si="3"/>
        <v>8</v>
      </c>
      <c r="P21" s="5">
        <f t="shared" si="3"/>
        <v>9</v>
      </c>
      <c r="Q21" s="5">
        <f t="shared" si="3"/>
        <v>10</v>
      </c>
      <c r="R21" s="5">
        <f t="shared" si="3"/>
        <v>11</v>
      </c>
      <c r="S21" s="5">
        <f t="shared" si="3"/>
        <v>12</v>
      </c>
      <c r="T21" s="5">
        <f t="shared" si="3"/>
        <v>13</v>
      </c>
      <c r="U21" s="5">
        <f t="shared" si="3"/>
        <v>14</v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ht="26.4" x14ac:dyDescent="0.25">
      <c r="B22" t="s">
        <v>51</v>
      </c>
      <c r="C22" s="30" t="s">
        <v>60</v>
      </c>
      <c r="D22" s="1" t="s">
        <v>67</v>
      </c>
      <c r="E22" t="s">
        <v>28</v>
      </c>
      <c r="F22" t="s">
        <v>21</v>
      </c>
      <c r="G22" s="1">
        <v>1</v>
      </c>
      <c r="H22" s="1">
        <f t="shared" ref="H22:H66" si="4">IF(OR(H$21="",$G22=""),"",G22)</f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ht="26.4" x14ac:dyDescent="0.25">
      <c r="B23" t="s">
        <v>52</v>
      </c>
      <c r="C23" s="30" t="s">
        <v>61</v>
      </c>
      <c r="D23" s="1" t="s">
        <v>68</v>
      </c>
      <c r="E23" t="s">
        <v>29</v>
      </c>
      <c r="F23" t="s">
        <v>22</v>
      </c>
      <c r="G23" s="1">
        <v>2</v>
      </c>
      <c r="H23" s="1">
        <f t="shared" si="4"/>
        <v>2</v>
      </c>
      <c r="I23" s="1">
        <v>1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AE23" s="1" t="str">
        <f t="shared" si="5"/>
        <v/>
      </c>
      <c r="AF23" s="1" t="str">
        <f t="shared" si="5"/>
        <v/>
      </c>
    </row>
    <row r="24" spans="2:32" ht="39.6" x14ac:dyDescent="0.25">
      <c r="B24" t="s">
        <v>69</v>
      </c>
      <c r="C24" s="30" t="s">
        <v>73</v>
      </c>
      <c r="D24" s="1" t="s">
        <v>78</v>
      </c>
      <c r="E24" t="s">
        <v>30</v>
      </c>
      <c r="F24" t="s">
        <v>22</v>
      </c>
      <c r="G24" s="1">
        <v>2</v>
      </c>
      <c r="H24" s="1">
        <f t="shared" si="4"/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AE24" s="1" t="str">
        <f t="shared" si="5"/>
        <v/>
      </c>
      <c r="AF24" s="1" t="str">
        <f t="shared" si="5"/>
        <v/>
      </c>
    </row>
    <row r="25" spans="2:32" ht="26.4" x14ac:dyDescent="0.25">
      <c r="B25" t="s">
        <v>70</v>
      </c>
      <c r="C25" s="30" t="s">
        <v>74</v>
      </c>
      <c r="D25" s="1" t="s">
        <v>76</v>
      </c>
      <c r="E25" t="s">
        <v>31</v>
      </c>
      <c r="F25" t="s">
        <v>23</v>
      </c>
      <c r="G25" s="1">
        <v>4</v>
      </c>
      <c r="H25" s="1">
        <f t="shared" si="4"/>
        <v>4</v>
      </c>
      <c r="I25" s="1">
        <v>3</v>
      </c>
      <c r="J25" s="1">
        <v>2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AE25" s="1" t="str">
        <f t="shared" si="5"/>
        <v/>
      </c>
      <c r="AF25" s="1" t="str">
        <f t="shared" si="5"/>
        <v/>
      </c>
    </row>
    <row r="26" spans="2:32" ht="39.6" x14ac:dyDescent="0.25">
      <c r="B26" t="s">
        <v>71</v>
      </c>
      <c r="C26" s="30" t="s">
        <v>75</v>
      </c>
      <c r="D26" s="1" t="s">
        <v>77</v>
      </c>
      <c r="F26" t="s">
        <v>23</v>
      </c>
      <c r="G26" s="1">
        <v>6</v>
      </c>
      <c r="H26" s="1">
        <f t="shared" si="4"/>
        <v>6</v>
      </c>
      <c r="I26" s="1">
        <v>5</v>
      </c>
      <c r="J26" s="1">
        <v>4</v>
      </c>
      <c r="K26" s="1">
        <v>3</v>
      </c>
      <c r="L26" s="1">
        <v>2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AE26" s="1" t="str">
        <f t="shared" si="5"/>
        <v/>
      </c>
      <c r="AF26" s="1" t="str">
        <f t="shared" si="5"/>
        <v/>
      </c>
    </row>
    <row r="27" spans="2:32" x14ac:dyDescent="0.25">
      <c r="B27" t="s">
        <v>71</v>
      </c>
      <c r="F27" t="str">
        <f t="shared" ref="F27:F63" si="6">IF(C27&lt;&gt;"","Planned","")</f>
        <v/>
      </c>
      <c r="H27" s="1" t="str">
        <f t="shared" si="4"/>
        <v/>
      </c>
      <c r="AE27" s="1" t="str">
        <f t="shared" si="5"/>
        <v/>
      </c>
      <c r="AF27" s="1" t="str">
        <f t="shared" si="5"/>
        <v/>
      </c>
    </row>
    <row r="28" spans="2:32" x14ac:dyDescent="0.25">
      <c r="B28" t="s">
        <v>71</v>
      </c>
      <c r="F28" t="str">
        <f t="shared" si="6"/>
        <v/>
      </c>
      <c r="H28" s="1" t="str">
        <f t="shared" si="4"/>
        <v/>
      </c>
      <c r="AE28" s="1" t="str">
        <f t="shared" si="5"/>
        <v/>
      </c>
      <c r="AF28" s="1" t="str">
        <f t="shared" si="5"/>
        <v/>
      </c>
    </row>
    <row r="29" spans="2:32" x14ac:dyDescent="0.25">
      <c r="B29" t="s">
        <v>71</v>
      </c>
      <c r="F29" t="str">
        <f t="shared" si="6"/>
        <v/>
      </c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0" spans="2:32" x14ac:dyDescent="0.25">
      <c r="B30" t="s">
        <v>71</v>
      </c>
      <c r="F30" t="str">
        <f t="shared" si="6"/>
        <v/>
      </c>
      <c r="H30" s="1" t="str">
        <f t="shared" si="4"/>
        <v/>
      </c>
      <c r="AE30" s="1" t="str">
        <f t="shared" si="5"/>
        <v/>
      </c>
      <c r="AF30" s="1" t="str">
        <f t="shared" si="5"/>
        <v/>
      </c>
    </row>
    <row r="31" spans="2:32" x14ac:dyDescent="0.25">
      <c r="B31" t="s">
        <v>71</v>
      </c>
      <c r="F31" t="str">
        <f t="shared" si="6"/>
        <v/>
      </c>
      <c r="H31" s="1" t="str">
        <f t="shared" si="4"/>
        <v/>
      </c>
      <c r="AE31" s="1" t="str">
        <f t="shared" si="5"/>
        <v/>
      </c>
      <c r="AF31" s="1" t="str">
        <f t="shared" si="5"/>
        <v/>
      </c>
    </row>
    <row r="32" spans="2:32" x14ac:dyDescent="0.25">
      <c r="B32" t="s">
        <v>71</v>
      </c>
      <c r="F32" t="str">
        <f t="shared" si="6"/>
        <v/>
      </c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2:32" x14ac:dyDescent="0.25">
      <c r="B33" t="s">
        <v>71</v>
      </c>
      <c r="F33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2:32" x14ac:dyDescent="0.25">
      <c r="B34" t="s">
        <v>71</v>
      </c>
      <c r="F34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2:32" x14ac:dyDescent="0.25">
      <c r="B35" t="s">
        <v>71</v>
      </c>
      <c r="F35" t="str">
        <f t="shared" si="6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2:32" x14ac:dyDescent="0.25">
      <c r="B36" t="s">
        <v>71</v>
      </c>
      <c r="F36" t="str">
        <f t="shared" si="6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2:32" x14ac:dyDescent="0.25">
      <c r="B37" t="s">
        <v>71</v>
      </c>
      <c r="F37" t="str">
        <f t="shared" si="6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2:32" x14ac:dyDescent="0.25">
      <c r="B38" t="s">
        <v>71</v>
      </c>
      <c r="F38" t="str">
        <f t="shared" si="6"/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2:32" x14ac:dyDescent="0.25">
      <c r="B39" t="s">
        <v>71</v>
      </c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2:32" x14ac:dyDescent="0.25">
      <c r="B40" t="s">
        <v>71</v>
      </c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2:32" x14ac:dyDescent="0.25">
      <c r="B41" t="s">
        <v>71</v>
      </c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2:32" x14ac:dyDescent="0.25">
      <c r="B42" t="s">
        <v>71</v>
      </c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2:32" x14ac:dyDescent="0.25">
      <c r="B43" t="s">
        <v>71</v>
      </c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2:32" x14ac:dyDescent="0.25">
      <c r="B44" t="s">
        <v>71</v>
      </c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2:32" x14ac:dyDescent="0.25">
      <c r="B45" t="s">
        <v>71</v>
      </c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2:32" x14ac:dyDescent="0.25">
      <c r="B46" t="s">
        <v>71</v>
      </c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2:32" x14ac:dyDescent="0.25">
      <c r="B47" t="s">
        <v>71</v>
      </c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2:32" x14ac:dyDescent="0.25">
      <c r="B48" t="s">
        <v>71</v>
      </c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2:32" x14ac:dyDescent="0.25">
      <c r="B49" t="s">
        <v>71</v>
      </c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2:32" x14ac:dyDescent="0.25">
      <c r="B50" t="s">
        <v>71</v>
      </c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2:32" x14ac:dyDescent="0.25">
      <c r="B51" t="s">
        <v>71</v>
      </c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2:32" x14ac:dyDescent="0.25">
      <c r="B52" t="s">
        <v>71</v>
      </c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2:32" x14ac:dyDescent="0.25">
      <c r="B53" t="s">
        <v>71</v>
      </c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2:32" x14ac:dyDescent="0.25">
      <c r="B54" t="s">
        <v>71</v>
      </c>
      <c r="F54" t="str">
        <f t="shared" si="6"/>
        <v/>
      </c>
      <c r="H54" s="1" t="str">
        <f t="shared" si="4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2:32" x14ac:dyDescent="0.25">
      <c r="B55" t="s">
        <v>71</v>
      </c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2:32" x14ac:dyDescent="0.25">
      <c r="B56" t="s">
        <v>71</v>
      </c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2:32" x14ac:dyDescent="0.25">
      <c r="B57" t="s">
        <v>71</v>
      </c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2:32" x14ac:dyDescent="0.25">
      <c r="B58" t="s">
        <v>71</v>
      </c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2:32" x14ac:dyDescent="0.25">
      <c r="B59" t="s">
        <v>71</v>
      </c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2:32" x14ac:dyDescent="0.25">
      <c r="B60" t="s">
        <v>71</v>
      </c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2:32" x14ac:dyDescent="0.25">
      <c r="B61" t="s">
        <v>71</v>
      </c>
      <c r="F61" t="str">
        <f t="shared" si="6"/>
        <v/>
      </c>
      <c r="H61" s="1" t="str">
        <f t="shared" si="4"/>
        <v/>
      </c>
      <c r="AE61" s="1" t="str">
        <f t="shared" si="8"/>
        <v/>
      </c>
      <c r="AF61" s="1" t="str">
        <f t="shared" si="8"/>
        <v/>
      </c>
    </row>
    <row r="62" spans="2:32" x14ac:dyDescent="0.25">
      <c r="B62" t="s">
        <v>71</v>
      </c>
      <c r="F62" t="str">
        <f t="shared" si="6"/>
        <v/>
      </c>
      <c r="H62" s="1" t="str">
        <f t="shared" si="4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2:32" x14ac:dyDescent="0.25">
      <c r="B63" t="s">
        <v>71</v>
      </c>
      <c r="F63" t="str">
        <f t="shared" si="6"/>
        <v/>
      </c>
      <c r="H63" s="1" t="str">
        <f t="shared" si="4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2:32" x14ac:dyDescent="0.25">
      <c r="B64" t="s">
        <v>71</v>
      </c>
      <c r="F64" t="s">
        <v>7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2:32" x14ac:dyDescent="0.25">
      <c r="B65" t="s">
        <v>71</v>
      </c>
      <c r="F65" t="s">
        <v>8</v>
      </c>
      <c r="H65" s="1" t="str">
        <f t="shared" si="4"/>
        <v/>
      </c>
      <c r="AE65" s="1" t="str">
        <f t="shared" si="8"/>
        <v/>
      </c>
      <c r="AF65" s="1" t="str">
        <f t="shared" si="8"/>
        <v/>
      </c>
    </row>
    <row r="66" spans="2:32" x14ac:dyDescent="0.25">
      <c r="B66" t="s">
        <v>71</v>
      </c>
      <c r="F66" t="s">
        <v>9</v>
      </c>
      <c r="H66" s="1" t="str">
        <f t="shared" si="4"/>
        <v/>
      </c>
    </row>
    <row r="71" spans="2:32" s="1" customFormat="1" x14ac:dyDescent="0.25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B22:AF24 B27:AF65 B25 E25:AF26">
    <cfRule type="expression" dxfId="29" priority="7" stopIfTrue="1">
      <formula>$F22="Terminado"</formula>
    </cfRule>
    <cfRule type="expression" dxfId="28" priority="8" stopIfTrue="1">
      <formula>$F22="En Progreso"</formula>
    </cfRule>
  </conditionalFormatting>
  <conditionalFormatting sqref="L22:AF25 C27:AF65 E26:AF26">
    <cfRule type="expression" dxfId="27" priority="5" stopIfTrue="1">
      <formula>$F22="Done"</formula>
    </cfRule>
    <cfRule type="expression" dxfId="26" priority="6" stopIfTrue="1">
      <formula>$F22="Ongoing"</formula>
    </cfRule>
  </conditionalFormatting>
  <conditionalFormatting sqref="B22:D23">
    <cfRule type="expression" dxfId="25" priority="4" stopIfTrue="1">
      <formula>$F25="En Progreso"</formula>
    </cfRule>
  </conditionalFormatting>
  <conditionalFormatting sqref="B22:D23">
    <cfRule type="expression" dxfId="24" priority="3" stopIfTrue="1">
      <formula>$F25="Terminado"</formula>
    </cfRule>
  </conditionalFormatting>
  <conditionalFormatting sqref="C22:D23">
    <cfRule type="expression" dxfId="23" priority="1" stopIfTrue="1">
      <formula>$F25="Done"</formula>
    </cfRule>
    <cfRule type="expression" dxfId="22" priority="2" stopIfTrue="1">
      <formula>$F25="Ongoing"</formula>
    </cfRule>
  </conditionalFormatting>
  <dataValidations count="1">
    <dataValidation type="list" allowBlank="1" showInputMessage="1" sqref="F10:F15 F22:F71" xr:uid="{00000000-0002-0000-01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4145-B8CE-48F6-A169-37736B7FEE06}">
  <dimension ref="B1:AF71"/>
  <sheetViews>
    <sheetView workbookViewId="0">
      <selection activeCell="D3" sqref="D3:AC5"/>
    </sheetView>
  </sheetViews>
  <sheetFormatPr baseColWidth="10" defaultColWidth="9.109375" defaultRowHeight="13.2" x14ac:dyDescent="0.25"/>
  <cols>
    <col min="1" max="1" width="3.33203125" customWidth="1"/>
    <col min="2" max="2" width="9.109375" customWidth="1"/>
    <col min="3" max="3" width="38.44140625" customWidth="1"/>
    <col min="4" max="4" width="10.6640625" style="1" customWidth="1"/>
    <col min="5" max="5" width="13.6640625" customWidth="1"/>
    <col min="6" max="6" width="10.88671875" customWidth="1"/>
    <col min="7" max="7" width="9.5546875" style="1" customWidth="1"/>
    <col min="8" max="32" width="4.44140625" style="1" customWidth="1"/>
  </cols>
  <sheetData>
    <row r="1" spans="2:32" ht="13.8" thickBot="1" x14ac:dyDescent="0.3"/>
    <row r="2" spans="2:32" ht="10.5" customHeight="1" x14ac:dyDescent="0.2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5">
      <c r="B3" s="17"/>
      <c r="C3" s="10" t="s">
        <v>32</v>
      </c>
      <c r="D3" s="26" t="s">
        <v>41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11"/>
      <c r="AE3" s="11"/>
      <c r="AF3" s="18"/>
    </row>
    <row r="4" spans="2:32" ht="15" customHeight="1" x14ac:dyDescent="0.25">
      <c r="B4" s="17"/>
      <c r="C4" s="10" t="s">
        <v>33</v>
      </c>
      <c r="D4" s="29" t="s">
        <v>42</v>
      </c>
      <c r="E4" s="29"/>
      <c r="F4" s="29"/>
      <c r="G4" s="29"/>
      <c r="H4" s="29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5">
      <c r="B5" s="17"/>
      <c r="C5" s="10" t="s">
        <v>34</v>
      </c>
      <c r="D5" s="29" t="s">
        <v>42</v>
      </c>
      <c r="E5" s="29"/>
      <c r="F5" s="29"/>
      <c r="G5" s="29"/>
      <c r="H5" s="29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3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7.399999999999999" x14ac:dyDescent="0.3">
      <c r="C8" s="6">
        <v>2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5">
      <c r="B16" s="4"/>
      <c r="C16" s="4" t="s">
        <v>11</v>
      </c>
      <c r="D16" s="1">
        <v>14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5">
      <c r="B17" s="4"/>
      <c r="C17" s="4" t="s">
        <v>12</v>
      </c>
      <c r="D17" s="1">
        <v>14</v>
      </c>
      <c r="E17" s="4" t="s">
        <v>13</v>
      </c>
      <c r="F17" s="4" t="s">
        <v>17</v>
      </c>
      <c r="G17" s="3">
        <f ca="1">SUM(OFFSET(G21,1,0,TaskRows,1))</f>
        <v>104</v>
      </c>
      <c r="H17" s="3">
        <f ca="1">IF(AND(SUM(OFFSET(H21,1,0,TaskRows,1))=0),0,SUM(OFFSET(H21,1,0,TaskRows,1)))</f>
        <v>104</v>
      </c>
      <c r="I17" s="3">
        <f t="shared" ref="I17:AF17" ca="1" si="0">IF(AND(SUM(OFFSET(I21,1,0,TaskRows,1))=0),"",SUM(OFFSET(I21,1,0,TaskRows,1)))</f>
        <v>93</v>
      </c>
      <c r="J17" s="3">
        <f t="shared" ca="1" si="0"/>
        <v>82</v>
      </c>
      <c r="K17" s="3">
        <f t="shared" ca="1" si="0"/>
        <v>72</v>
      </c>
      <c r="L17" s="3">
        <f t="shared" ca="1" si="0"/>
        <v>61</v>
      </c>
      <c r="M17" s="3">
        <f t="shared" ca="1" si="0"/>
        <v>49</v>
      </c>
      <c r="N17" s="3">
        <f t="shared" ca="1" si="0"/>
        <v>38</v>
      </c>
      <c r="O17" s="3">
        <f t="shared" ca="1" si="0"/>
        <v>26</v>
      </c>
      <c r="P17" s="3">
        <f t="shared" ca="1" si="0"/>
        <v>17</v>
      </c>
      <c r="Q17" s="3">
        <f t="shared" ca="1" si="0"/>
        <v>7</v>
      </c>
      <c r="R17" s="3" t="str">
        <f t="shared" ca="1" si="0"/>
        <v/>
      </c>
      <c r="S17" s="3" t="str">
        <f t="shared" ca="1" si="0"/>
        <v/>
      </c>
      <c r="T17" s="3" t="str">
        <f t="shared" ca="1" si="0"/>
        <v/>
      </c>
      <c r="U17" s="3" t="str">
        <f t="shared" ca="1" si="0"/>
        <v/>
      </c>
      <c r="V17" s="3" t="str">
        <f t="shared" ca="1" si="0"/>
        <v/>
      </c>
      <c r="W17" s="3" t="str">
        <f t="shared" ca="1" si="0"/>
        <v/>
      </c>
      <c r="X17" s="3" t="str">
        <f t="shared" ca="1" si="0"/>
        <v/>
      </c>
      <c r="Y17" s="3" t="str">
        <f t="shared" ca="1" si="0"/>
        <v/>
      </c>
      <c r="Z17" s="3" t="str">
        <f t="shared" ca="1" si="0"/>
        <v/>
      </c>
      <c r="AA17" s="3" t="str">
        <f t="shared" ca="1" si="0"/>
        <v/>
      </c>
      <c r="AB17" s="3" t="str">
        <f t="shared" ca="1" si="0"/>
        <v/>
      </c>
      <c r="AC17" s="3" t="str">
        <f t="shared" ca="1" si="0"/>
        <v/>
      </c>
      <c r="AD17" s="3" t="str">
        <f t="shared" ca="1" si="0"/>
        <v/>
      </c>
      <c r="AE17" s="3" t="str">
        <f t="shared" ca="1" si="0"/>
        <v/>
      </c>
      <c r="AF17" s="3" t="str">
        <f t="shared" ca="1" si="0"/>
        <v/>
      </c>
    </row>
    <row r="18" spans="2:32" hidden="1" x14ac:dyDescent="0.25">
      <c r="C18" t="s">
        <v>1</v>
      </c>
      <c r="D18" s="1">
        <f>IF(COUNTA(C22:C249)=0,1,COUNTA(C22:C249))</f>
        <v>4</v>
      </c>
      <c r="E18" t="s">
        <v>2</v>
      </c>
      <c r="F18" s="1">
        <f ca="1">IF(COUNTIF(H17:AF17,"&gt;0")=0,1,COUNTIF(H17:AF17,"&gt;0"))</f>
        <v>10</v>
      </c>
      <c r="H18" s="1">
        <f ca="1">IF(H21="","",$G17-$G17/($D16-1)*(H21-1))</f>
        <v>104</v>
      </c>
      <c r="I18" s="1">
        <f t="shared" ref="I18:AF18" ca="1" si="1">IF(I21="","",TotalEffort-TotalEffort/(ImplementationDays)*(I21-1))</f>
        <v>96.571428571428569</v>
      </c>
      <c r="J18" s="1">
        <f t="shared" ca="1" si="1"/>
        <v>89.142857142857139</v>
      </c>
      <c r="K18" s="1">
        <f t="shared" ca="1" si="1"/>
        <v>81.714285714285722</v>
      </c>
      <c r="L18" s="1">
        <f t="shared" ca="1" si="1"/>
        <v>74.285714285714278</v>
      </c>
      <c r="M18" s="1">
        <f t="shared" ca="1" si="1"/>
        <v>66.857142857142861</v>
      </c>
      <c r="N18" s="1">
        <f t="shared" ca="1" si="1"/>
        <v>59.428571428571431</v>
      </c>
      <c r="O18" s="1">
        <f t="shared" ca="1" si="1"/>
        <v>52</v>
      </c>
      <c r="P18" s="1">
        <f t="shared" ca="1" si="1"/>
        <v>44.571428571428569</v>
      </c>
      <c r="Q18" s="1">
        <f t="shared" ca="1" si="1"/>
        <v>37.142857142857139</v>
      </c>
      <c r="R18" s="1">
        <f t="shared" ca="1" si="1"/>
        <v>29.714285714285708</v>
      </c>
      <c r="S18" s="1">
        <f t="shared" ca="1" si="1"/>
        <v>22.285714285714278</v>
      </c>
      <c r="T18" s="1">
        <f t="shared" ca="1" si="1"/>
        <v>14.857142857142861</v>
      </c>
      <c r="U18" s="1">
        <f t="shared" ca="1" si="1"/>
        <v>7.4285714285714306</v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5">
      <c r="C19" s="8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103.96363636363637</v>
      </c>
      <c r="I19" s="1">
        <f t="shared" ca="1" si="2"/>
        <v>93.060606060606062</v>
      </c>
      <c r="J19" s="1">
        <f t="shared" ca="1" si="2"/>
        <v>82.157575757575756</v>
      </c>
      <c r="K19" s="1">
        <f t="shared" ca="1" si="2"/>
        <v>71.25454545454545</v>
      </c>
      <c r="L19" s="1">
        <f t="shared" ca="1" si="2"/>
        <v>60.351515151515152</v>
      </c>
      <c r="M19" s="1">
        <f t="shared" ca="1" si="2"/>
        <v>49.448484848484853</v>
      </c>
      <c r="N19" s="1">
        <f t="shared" ca="1" si="2"/>
        <v>38.545454545454547</v>
      </c>
      <c r="O19" s="1">
        <f t="shared" ca="1" si="2"/>
        <v>27.642424242424241</v>
      </c>
      <c r="P19" s="1">
        <f t="shared" ca="1" si="2"/>
        <v>16.739393939393935</v>
      </c>
      <c r="Q19" s="1">
        <f t="shared" ca="1" si="2"/>
        <v>5.8363636363636289</v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5">
      <c r="C20" s="8" t="s">
        <v>6</v>
      </c>
      <c r="D20"/>
      <c r="E20" t="s">
        <v>4</v>
      </c>
      <c r="F20" s="1">
        <f ca="1">IF(DoneDays&gt;D17,D17,DoneDays)</f>
        <v>10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 t="shared" ref="I21:AF21" si="3">IF($D$16&gt;H21,H21+1,"")</f>
        <v>2</v>
      </c>
      <c r="J21" s="5">
        <f t="shared" si="3"/>
        <v>3</v>
      </c>
      <c r="K21" s="5">
        <f t="shared" si="3"/>
        <v>4</v>
      </c>
      <c r="L21" s="5">
        <f t="shared" si="3"/>
        <v>5</v>
      </c>
      <c r="M21" s="5">
        <f t="shared" si="3"/>
        <v>6</v>
      </c>
      <c r="N21" s="5">
        <f t="shared" si="3"/>
        <v>7</v>
      </c>
      <c r="O21" s="5">
        <f t="shared" si="3"/>
        <v>8</v>
      </c>
      <c r="P21" s="5">
        <f t="shared" si="3"/>
        <v>9</v>
      </c>
      <c r="Q21" s="5">
        <f t="shared" si="3"/>
        <v>10</v>
      </c>
      <c r="R21" s="5">
        <f t="shared" si="3"/>
        <v>11</v>
      </c>
      <c r="S21" s="5">
        <f t="shared" si="3"/>
        <v>12</v>
      </c>
      <c r="T21" s="5">
        <f t="shared" si="3"/>
        <v>13</v>
      </c>
      <c r="U21" s="5">
        <f t="shared" si="3"/>
        <v>14</v>
      </c>
      <c r="V21" s="5" t="str">
        <f t="shared" si="3"/>
        <v/>
      </c>
      <c r="W21" s="5" t="str">
        <f t="shared" si="3"/>
        <v/>
      </c>
      <c r="X21" s="5" t="str">
        <f t="shared" si="3"/>
        <v/>
      </c>
      <c r="Y21" s="5" t="str">
        <f t="shared" si="3"/>
        <v/>
      </c>
      <c r="Z21" s="5" t="str">
        <f t="shared" si="3"/>
        <v/>
      </c>
      <c r="AA21" s="5" t="str">
        <f t="shared" si="3"/>
        <v/>
      </c>
      <c r="AB21" s="5" t="str">
        <f t="shared" si="3"/>
        <v/>
      </c>
      <c r="AC21" s="5" t="str">
        <f t="shared" si="3"/>
        <v/>
      </c>
      <c r="AD21" s="5" t="str">
        <f t="shared" si="3"/>
        <v/>
      </c>
      <c r="AE21" s="5" t="str">
        <f t="shared" si="3"/>
        <v/>
      </c>
      <c r="AF21" s="5" t="str">
        <f t="shared" si="3"/>
        <v/>
      </c>
    </row>
    <row r="22" spans="2:32" ht="39.6" x14ac:dyDescent="0.25">
      <c r="B22" t="s">
        <v>79</v>
      </c>
      <c r="C22" s="30" t="s">
        <v>83</v>
      </c>
      <c r="D22" s="1" t="s">
        <v>87</v>
      </c>
      <c r="F22" t="s">
        <v>23</v>
      </c>
      <c r="G22" s="1">
        <v>24</v>
      </c>
      <c r="H22" s="1">
        <v>24</v>
      </c>
      <c r="I22" s="1">
        <v>21</v>
      </c>
      <c r="J22" s="1">
        <v>19</v>
      </c>
      <c r="K22" s="1">
        <v>17</v>
      </c>
      <c r="L22" s="1">
        <v>15</v>
      </c>
      <c r="M22" s="1">
        <v>13</v>
      </c>
      <c r="N22" s="1">
        <v>10</v>
      </c>
      <c r="O22" s="1">
        <v>7</v>
      </c>
      <c r="P22" s="1">
        <v>5</v>
      </c>
      <c r="Q22" s="1">
        <v>2</v>
      </c>
      <c r="R22" s="1">
        <v>0</v>
      </c>
      <c r="S22" s="1">
        <v>0</v>
      </c>
      <c r="T22" s="1">
        <v>0</v>
      </c>
      <c r="U22" s="1">
        <v>0</v>
      </c>
      <c r="AE22" s="1" t="str">
        <f t="shared" ref="AE22:AF37" si="4">IF(OR(AE$21="",$G22=""),"",AD22)</f>
        <v/>
      </c>
      <c r="AF22" s="1" t="str">
        <f t="shared" si="4"/>
        <v/>
      </c>
    </row>
    <row r="23" spans="2:32" ht="39.6" x14ac:dyDescent="0.25">
      <c r="B23" t="s">
        <v>80</v>
      </c>
      <c r="C23" s="30" t="s">
        <v>84</v>
      </c>
      <c r="D23" s="1" t="s">
        <v>88</v>
      </c>
      <c r="F23" t="s">
        <v>23</v>
      </c>
      <c r="G23" s="1">
        <v>36</v>
      </c>
      <c r="H23" s="1">
        <v>36</v>
      </c>
      <c r="I23" s="1">
        <v>32</v>
      </c>
      <c r="J23" s="1">
        <v>29</v>
      </c>
      <c r="K23" s="1">
        <v>26</v>
      </c>
      <c r="L23" s="1">
        <v>23</v>
      </c>
      <c r="M23" s="1">
        <v>19</v>
      </c>
      <c r="N23" s="1">
        <v>15</v>
      </c>
      <c r="O23" s="1">
        <v>11</v>
      </c>
      <c r="P23" s="1">
        <v>7</v>
      </c>
      <c r="Q23" s="1">
        <v>4</v>
      </c>
      <c r="R23" s="1">
        <v>0</v>
      </c>
      <c r="S23" s="1">
        <v>0</v>
      </c>
      <c r="T23" s="1">
        <v>0</v>
      </c>
      <c r="U23" s="1">
        <v>0</v>
      </c>
      <c r="AE23" s="1" t="str">
        <f t="shared" si="4"/>
        <v/>
      </c>
      <c r="AF23" s="1" t="str">
        <f t="shared" si="4"/>
        <v/>
      </c>
    </row>
    <row r="24" spans="2:32" ht="39.6" x14ac:dyDescent="0.25">
      <c r="B24" t="s">
        <v>81</v>
      </c>
      <c r="C24" s="30" t="s">
        <v>85</v>
      </c>
      <c r="D24" s="1" t="s">
        <v>89</v>
      </c>
      <c r="F24" t="s">
        <v>23</v>
      </c>
      <c r="G24" s="1">
        <v>20</v>
      </c>
      <c r="H24" s="1">
        <v>20</v>
      </c>
      <c r="I24" s="1">
        <v>17</v>
      </c>
      <c r="J24" s="1">
        <v>14</v>
      </c>
      <c r="K24" s="1">
        <v>13</v>
      </c>
      <c r="L24" s="1">
        <v>10</v>
      </c>
      <c r="M24" s="1">
        <v>7</v>
      </c>
      <c r="N24" s="1">
        <v>5</v>
      </c>
      <c r="O24" s="1">
        <v>3</v>
      </c>
      <c r="P24" s="1">
        <v>2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AE24" s="1" t="str">
        <f t="shared" si="4"/>
        <v/>
      </c>
      <c r="AF24" s="1" t="str">
        <f t="shared" si="4"/>
        <v/>
      </c>
    </row>
    <row r="25" spans="2:32" ht="39.6" x14ac:dyDescent="0.25">
      <c r="B25" t="s">
        <v>82</v>
      </c>
      <c r="C25" s="30" t="s">
        <v>86</v>
      </c>
      <c r="D25" s="1" t="s">
        <v>90</v>
      </c>
      <c r="F25" t="s">
        <v>23</v>
      </c>
      <c r="G25" s="1">
        <v>24</v>
      </c>
      <c r="H25" s="1">
        <v>24</v>
      </c>
      <c r="I25" s="1">
        <v>23</v>
      </c>
      <c r="J25" s="1">
        <v>20</v>
      </c>
      <c r="K25" s="1">
        <v>16</v>
      </c>
      <c r="L25" s="1">
        <v>13</v>
      </c>
      <c r="M25" s="1">
        <v>10</v>
      </c>
      <c r="N25" s="1">
        <v>8</v>
      </c>
      <c r="O25" s="1">
        <v>5</v>
      </c>
      <c r="P25" s="1">
        <v>3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AE25" s="1" t="str">
        <f t="shared" si="4"/>
        <v/>
      </c>
      <c r="AF25" s="1" t="str">
        <f t="shared" si="4"/>
        <v/>
      </c>
    </row>
    <row r="26" spans="2:32" x14ac:dyDescent="0.25">
      <c r="C26" s="30"/>
      <c r="AE26" s="1" t="str">
        <f t="shared" si="4"/>
        <v/>
      </c>
      <c r="AF26" s="1" t="str">
        <f t="shared" si="4"/>
        <v/>
      </c>
    </row>
    <row r="27" spans="2:32" x14ac:dyDescent="0.25">
      <c r="F27" t="str">
        <f t="shared" ref="F27:F63" si="5">IF(C27&lt;&gt;"","Planned","")</f>
        <v/>
      </c>
      <c r="H27" s="1" t="str">
        <f t="shared" ref="H22:W66" si="6">IF(OR(H$21="",$G27=""),"",G27)</f>
        <v/>
      </c>
      <c r="AE27" s="1" t="str">
        <f t="shared" si="4"/>
        <v/>
      </c>
      <c r="AF27" s="1" t="str">
        <f t="shared" si="4"/>
        <v/>
      </c>
    </row>
    <row r="28" spans="2:32" x14ac:dyDescent="0.25">
      <c r="F28" t="str">
        <f t="shared" si="5"/>
        <v/>
      </c>
      <c r="H28" s="1" t="str">
        <f t="shared" si="6"/>
        <v/>
      </c>
      <c r="AE28" s="1" t="str">
        <f t="shared" si="4"/>
        <v/>
      </c>
      <c r="AF28" s="1" t="str">
        <f t="shared" si="4"/>
        <v/>
      </c>
    </row>
    <row r="29" spans="2:32" x14ac:dyDescent="0.25">
      <c r="F29" t="str">
        <f t="shared" si="5"/>
        <v/>
      </c>
      <c r="H29" s="1" t="str">
        <f t="shared" si="6"/>
        <v/>
      </c>
      <c r="AE29" s="1" t="str">
        <f t="shared" si="4"/>
        <v/>
      </c>
      <c r="AF29" s="1" t="str">
        <f t="shared" si="4"/>
        <v/>
      </c>
    </row>
    <row r="30" spans="2:32" x14ac:dyDescent="0.25">
      <c r="F30" t="str">
        <f t="shared" si="5"/>
        <v/>
      </c>
      <c r="H30" s="1" t="str">
        <f t="shared" si="6"/>
        <v/>
      </c>
      <c r="AE30" s="1" t="str">
        <f t="shared" si="4"/>
        <v/>
      </c>
      <c r="AF30" s="1" t="str">
        <f t="shared" si="4"/>
        <v/>
      </c>
    </row>
    <row r="31" spans="2:32" x14ac:dyDescent="0.25">
      <c r="F31" t="str">
        <f t="shared" si="5"/>
        <v/>
      </c>
      <c r="H31" s="1" t="str">
        <f t="shared" si="6"/>
        <v/>
      </c>
      <c r="AE31" s="1" t="str">
        <f t="shared" si="4"/>
        <v/>
      </c>
      <c r="AF31" s="1" t="str">
        <f t="shared" si="4"/>
        <v/>
      </c>
    </row>
    <row r="32" spans="2:32" x14ac:dyDescent="0.25">
      <c r="F32" t="str">
        <f t="shared" si="5"/>
        <v/>
      </c>
      <c r="H32" s="1" t="str">
        <f t="shared" si="6"/>
        <v/>
      </c>
      <c r="AE32" s="1" t="str">
        <f t="shared" si="4"/>
        <v/>
      </c>
      <c r="AF32" s="1" t="str">
        <f t="shared" si="4"/>
        <v/>
      </c>
    </row>
    <row r="33" spans="6:32" x14ac:dyDescent="0.25">
      <c r="F33" t="str">
        <f t="shared" si="5"/>
        <v/>
      </c>
      <c r="H33" s="1" t="str">
        <f t="shared" si="6"/>
        <v/>
      </c>
      <c r="AE33" s="1" t="str">
        <f t="shared" si="4"/>
        <v/>
      </c>
      <c r="AF33" s="1" t="str">
        <f t="shared" si="4"/>
        <v/>
      </c>
    </row>
    <row r="34" spans="6:32" x14ac:dyDescent="0.25">
      <c r="F34" t="str">
        <f t="shared" si="5"/>
        <v/>
      </c>
      <c r="H34" s="1" t="str">
        <f t="shared" si="6"/>
        <v/>
      </c>
      <c r="AE34" s="1" t="str">
        <f t="shared" si="4"/>
        <v/>
      </c>
      <c r="AF34" s="1" t="str">
        <f t="shared" si="4"/>
        <v/>
      </c>
    </row>
    <row r="35" spans="6:32" x14ac:dyDescent="0.25">
      <c r="F35" t="str">
        <f t="shared" si="5"/>
        <v/>
      </c>
      <c r="H35" s="1" t="str">
        <f t="shared" si="6"/>
        <v/>
      </c>
      <c r="AE35" s="1" t="str">
        <f t="shared" si="4"/>
        <v/>
      </c>
      <c r="AF35" s="1" t="str">
        <f t="shared" si="4"/>
        <v/>
      </c>
    </row>
    <row r="36" spans="6:32" x14ac:dyDescent="0.25">
      <c r="F36" t="str">
        <f t="shared" si="5"/>
        <v/>
      </c>
      <c r="H36" s="1" t="str">
        <f t="shared" si="6"/>
        <v/>
      </c>
      <c r="AE36" s="1" t="str">
        <f t="shared" si="4"/>
        <v/>
      </c>
      <c r="AF36" s="1" t="str">
        <f t="shared" si="4"/>
        <v/>
      </c>
    </row>
    <row r="37" spans="6:32" x14ac:dyDescent="0.25">
      <c r="F37" t="str">
        <f t="shared" si="5"/>
        <v/>
      </c>
      <c r="H37" s="1" t="str">
        <f t="shared" si="6"/>
        <v/>
      </c>
      <c r="AE37" s="1" t="str">
        <f t="shared" si="4"/>
        <v/>
      </c>
      <c r="AF37" s="1" t="str">
        <f t="shared" si="4"/>
        <v/>
      </c>
    </row>
    <row r="38" spans="6:32" x14ac:dyDescent="0.25">
      <c r="F38" t="str">
        <f t="shared" si="5"/>
        <v/>
      </c>
      <c r="H38" s="1" t="str">
        <f t="shared" si="6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5">
      <c r="F39" t="str">
        <f t="shared" si="5"/>
        <v/>
      </c>
      <c r="H39" s="1" t="str">
        <f t="shared" si="6"/>
        <v/>
      </c>
      <c r="AE39" s="1" t="str">
        <f t="shared" si="7"/>
        <v/>
      </c>
      <c r="AF39" s="1" t="str">
        <f t="shared" si="7"/>
        <v/>
      </c>
    </row>
    <row r="40" spans="6:32" x14ac:dyDescent="0.25">
      <c r="F40" t="str">
        <f t="shared" si="5"/>
        <v/>
      </c>
      <c r="H40" s="1" t="str">
        <f t="shared" si="6"/>
        <v/>
      </c>
      <c r="AE40" s="1" t="str">
        <f t="shared" si="7"/>
        <v/>
      </c>
      <c r="AF40" s="1" t="str">
        <f t="shared" si="7"/>
        <v/>
      </c>
    </row>
    <row r="41" spans="6:32" x14ac:dyDescent="0.25">
      <c r="F41" t="str">
        <f t="shared" si="5"/>
        <v/>
      </c>
      <c r="H41" s="1" t="str">
        <f t="shared" si="6"/>
        <v/>
      </c>
      <c r="AE41" s="1" t="str">
        <f t="shared" si="7"/>
        <v/>
      </c>
      <c r="AF41" s="1" t="str">
        <f t="shared" si="7"/>
        <v/>
      </c>
    </row>
    <row r="42" spans="6:32" x14ac:dyDescent="0.25">
      <c r="F42" t="str">
        <f t="shared" si="5"/>
        <v/>
      </c>
      <c r="H42" s="1" t="str">
        <f t="shared" si="6"/>
        <v/>
      </c>
      <c r="AE42" s="1" t="str">
        <f t="shared" si="7"/>
        <v/>
      </c>
      <c r="AF42" s="1" t="str">
        <f t="shared" si="7"/>
        <v/>
      </c>
    </row>
    <row r="43" spans="6:32" x14ac:dyDescent="0.25">
      <c r="F43" t="str">
        <f t="shared" si="5"/>
        <v/>
      </c>
      <c r="H43" s="1" t="str">
        <f t="shared" si="6"/>
        <v/>
      </c>
      <c r="AE43" s="1" t="str">
        <f t="shared" si="7"/>
        <v/>
      </c>
      <c r="AF43" s="1" t="str">
        <f t="shared" si="7"/>
        <v/>
      </c>
    </row>
    <row r="44" spans="6:32" x14ac:dyDescent="0.25">
      <c r="F44" t="str">
        <f t="shared" si="5"/>
        <v/>
      </c>
      <c r="H44" s="1" t="str">
        <f t="shared" si="6"/>
        <v/>
      </c>
      <c r="AE44" s="1" t="str">
        <f t="shared" si="7"/>
        <v/>
      </c>
      <c r="AF44" s="1" t="str">
        <f t="shared" si="7"/>
        <v/>
      </c>
    </row>
    <row r="45" spans="6:32" x14ac:dyDescent="0.25">
      <c r="F45" t="str">
        <f t="shared" si="5"/>
        <v/>
      </c>
      <c r="H45" s="1" t="str">
        <f t="shared" si="6"/>
        <v/>
      </c>
      <c r="AE45" s="1" t="str">
        <f t="shared" si="7"/>
        <v/>
      </c>
      <c r="AF45" s="1" t="str">
        <f t="shared" si="7"/>
        <v/>
      </c>
    </row>
    <row r="46" spans="6:32" x14ac:dyDescent="0.25">
      <c r="F46" t="str">
        <f t="shared" si="5"/>
        <v/>
      </c>
      <c r="H46" s="1" t="str">
        <f t="shared" si="6"/>
        <v/>
      </c>
      <c r="AE46" s="1" t="str">
        <f t="shared" si="7"/>
        <v/>
      </c>
      <c r="AF46" s="1" t="str">
        <f t="shared" si="7"/>
        <v/>
      </c>
    </row>
    <row r="47" spans="6:32" x14ac:dyDescent="0.25">
      <c r="F47" t="str">
        <f t="shared" si="5"/>
        <v/>
      </c>
      <c r="H47" s="1" t="str">
        <f t="shared" si="6"/>
        <v/>
      </c>
      <c r="AE47" s="1" t="str">
        <f t="shared" si="7"/>
        <v/>
      </c>
      <c r="AF47" s="1" t="str">
        <f t="shared" si="7"/>
        <v/>
      </c>
    </row>
    <row r="48" spans="6:32" x14ac:dyDescent="0.25">
      <c r="F48" t="str">
        <f t="shared" si="5"/>
        <v/>
      </c>
      <c r="H48" s="1" t="str">
        <f t="shared" si="6"/>
        <v/>
      </c>
      <c r="AE48" s="1" t="str">
        <f t="shared" si="7"/>
        <v/>
      </c>
      <c r="AF48" s="1" t="str">
        <f t="shared" si="7"/>
        <v/>
      </c>
    </row>
    <row r="49" spans="6:32" x14ac:dyDescent="0.25">
      <c r="F49" t="str">
        <f t="shared" si="5"/>
        <v/>
      </c>
      <c r="H49" s="1" t="str">
        <f t="shared" si="6"/>
        <v/>
      </c>
      <c r="AE49" s="1" t="str">
        <f t="shared" si="7"/>
        <v/>
      </c>
      <c r="AF49" s="1" t="str">
        <f t="shared" si="7"/>
        <v/>
      </c>
    </row>
    <row r="50" spans="6:32" x14ac:dyDescent="0.25">
      <c r="F50" t="str">
        <f t="shared" si="5"/>
        <v/>
      </c>
      <c r="H50" s="1" t="str">
        <f t="shared" si="6"/>
        <v/>
      </c>
      <c r="AE50" s="1" t="str">
        <f t="shared" si="7"/>
        <v/>
      </c>
      <c r="AF50" s="1" t="str">
        <f t="shared" si="7"/>
        <v/>
      </c>
    </row>
    <row r="51" spans="6:32" x14ac:dyDescent="0.25">
      <c r="F51" t="str">
        <f t="shared" si="5"/>
        <v/>
      </c>
      <c r="H51" s="1" t="str">
        <f t="shared" si="6"/>
        <v/>
      </c>
      <c r="AE51" s="1" t="str">
        <f t="shared" si="7"/>
        <v/>
      </c>
      <c r="AF51" s="1" t="str">
        <f t="shared" si="7"/>
        <v/>
      </c>
    </row>
    <row r="52" spans="6:32" x14ac:dyDescent="0.25">
      <c r="F52" t="str">
        <f t="shared" si="5"/>
        <v/>
      </c>
      <c r="H52" s="1" t="str">
        <f t="shared" si="6"/>
        <v/>
      </c>
      <c r="AE52" s="1" t="str">
        <f t="shared" si="7"/>
        <v/>
      </c>
      <c r="AF52" s="1" t="str">
        <f t="shared" si="7"/>
        <v/>
      </c>
    </row>
    <row r="53" spans="6:32" x14ac:dyDescent="0.25">
      <c r="F53" t="str">
        <f t="shared" si="5"/>
        <v/>
      </c>
      <c r="H53" s="1" t="str">
        <f t="shared" si="6"/>
        <v/>
      </c>
      <c r="AE53" s="1" t="str">
        <f t="shared" si="7"/>
        <v/>
      </c>
      <c r="AF53" s="1" t="str">
        <f t="shared" si="7"/>
        <v/>
      </c>
    </row>
    <row r="54" spans="6:32" x14ac:dyDescent="0.25">
      <c r="F54" t="str">
        <f t="shared" si="5"/>
        <v/>
      </c>
      <c r="H54" s="1" t="str">
        <f t="shared" si="6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5">
      <c r="F55" t="str">
        <f t="shared" si="5"/>
        <v/>
      </c>
      <c r="H55" s="1" t="str">
        <f t="shared" si="6"/>
        <v/>
      </c>
      <c r="AE55" s="1" t="str">
        <f t="shared" si="8"/>
        <v/>
      </c>
      <c r="AF55" s="1" t="str">
        <f t="shared" si="8"/>
        <v/>
      </c>
    </row>
    <row r="56" spans="6:32" x14ac:dyDescent="0.25">
      <c r="F56" t="str">
        <f t="shared" si="5"/>
        <v/>
      </c>
      <c r="H56" s="1" t="str">
        <f t="shared" si="6"/>
        <v/>
      </c>
      <c r="AE56" s="1" t="str">
        <f t="shared" si="8"/>
        <v/>
      </c>
      <c r="AF56" s="1" t="str">
        <f t="shared" si="8"/>
        <v/>
      </c>
    </row>
    <row r="57" spans="6:32" x14ac:dyDescent="0.25">
      <c r="F57" t="str">
        <f t="shared" si="5"/>
        <v/>
      </c>
      <c r="H57" s="1" t="str">
        <f t="shared" si="6"/>
        <v/>
      </c>
      <c r="AE57" s="1" t="str">
        <f t="shared" si="8"/>
        <v/>
      </c>
      <c r="AF57" s="1" t="str">
        <f t="shared" si="8"/>
        <v/>
      </c>
    </row>
    <row r="58" spans="6:32" x14ac:dyDescent="0.25">
      <c r="F58" t="str">
        <f t="shared" si="5"/>
        <v/>
      </c>
      <c r="H58" s="1" t="str">
        <f t="shared" si="6"/>
        <v/>
      </c>
      <c r="AE58" s="1" t="str">
        <f t="shared" si="8"/>
        <v/>
      </c>
      <c r="AF58" s="1" t="str">
        <f t="shared" si="8"/>
        <v/>
      </c>
    </row>
    <row r="59" spans="6:32" x14ac:dyDescent="0.25">
      <c r="F59" t="str">
        <f t="shared" si="5"/>
        <v/>
      </c>
      <c r="H59" s="1" t="str">
        <f t="shared" si="6"/>
        <v/>
      </c>
      <c r="AE59" s="1" t="str">
        <f t="shared" si="8"/>
        <v/>
      </c>
      <c r="AF59" s="1" t="str">
        <f t="shared" si="8"/>
        <v/>
      </c>
    </row>
    <row r="60" spans="6:32" x14ac:dyDescent="0.25">
      <c r="F60" t="str">
        <f t="shared" si="5"/>
        <v/>
      </c>
      <c r="H60" s="1" t="str">
        <f t="shared" si="6"/>
        <v/>
      </c>
      <c r="AE60" s="1" t="str">
        <f t="shared" si="8"/>
        <v/>
      </c>
      <c r="AF60" s="1" t="str">
        <f t="shared" si="8"/>
        <v/>
      </c>
    </row>
    <row r="61" spans="6:32" x14ac:dyDescent="0.25">
      <c r="F61" t="str">
        <f t="shared" si="5"/>
        <v/>
      </c>
      <c r="H61" s="1" t="str">
        <f t="shared" si="6"/>
        <v/>
      </c>
      <c r="AE61" s="1" t="str">
        <f t="shared" si="8"/>
        <v/>
      </c>
      <c r="AF61" s="1" t="str">
        <f t="shared" si="8"/>
        <v/>
      </c>
    </row>
    <row r="62" spans="6:32" x14ac:dyDescent="0.25">
      <c r="F62" t="str">
        <f t="shared" si="5"/>
        <v/>
      </c>
      <c r="H62" s="1" t="str">
        <f t="shared" si="6"/>
        <v/>
      </c>
      <c r="I62" s="1" t="str">
        <f t="shared" si="6"/>
        <v/>
      </c>
      <c r="J62" s="1" t="str">
        <f t="shared" si="6"/>
        <v/>
      </c>
      <c r="K62" s="1" t="str">
        <f t="shared" si="6"/>
        <v/>
      </c>
      <c r="L62" s="1" t="str">
        <f t="shared" si="6"/>
        <v/>
      </c>
      <c r="M62" s="1" t="str">
        <f t="shared" si="6"/>
        <v/>
      </c>
      <c r="N62" s="1" t="str">
        <f t="shared" si="6"/>
        <v/>
      </c>
      <c r="O62" s="1" t="str">
        <f t="shared" si="6"/>
        <v/>
      </c>
      <c r="P62" s="1" t="str">
        <f t="shared" si="6"/>
        <v/>
      </c>
      <c r="Q62" s="1" t="str">
        <f t="shared" si="6"/>
        <v/>
      </c>
      <c r="R62" s="1" t="str">
        <f t="shared" si="6"/>
        <v/>
      </c>
      <c r="S62" s="1" t="str">
        <f t="shared" si="6"/>
        <v/>
      </c>
      <c r="T62" s="1" t="str">
        <f t="shared" si="6"/>
        <v/>
      </c>
      <c r="U62" s="1" t="str">
        <f t="shared" si="6"/>
        <v/>
      </c>
      <c r="V62" s="1" t="str">
        <f t="shared" si="6"/>
        <v/>
      </c>
      <c r="W62" s="1" t="str">
        <f t="shared" si="6"/>
        <v/>
      </c>
      <c r="X62" s="1" t="str">
        <f t="shared" ref="X62:AD63" si="9">IF(OR(X$21="",$G62=""),"",W62)</f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5">
      <c r="F63" t="str">
        <f t="shared" si="5"/>
        <v/>
      </c>
      <c r="H63" s="1" t="str">
        <f t="shared" si="6"/>
        <v/>
      </c>
      <c r="I63" s="1" t="str">
        <f t="shared" si="6"/>
        <v/>
      </c>
      <c r="J63" s="1" t="str">
        <f t="shared" si="6"/>
        <v/>
      </c>
      <c r="K63" s="1" t="str">
        <f t="shared" si="6"/>
        <v/>
      </c>
      <c r="L63" s="1" t="str">
        <f t="shared" si="6"/>
        <v/>
      </c>
      <c r="M63" s="1" t="str">
        <f t="shared" si="6"/>
        <v/>
      </c>
      <c r="N63" s="1" t="str">
        <f t="shared" si="6"/>
        <v/>
      </c>
      <c r="O63" s="1" t="str">
        <f t="shared" si="6"/>
        <v/>
      </c>
      <c r="P63" s="1" t="str">
        <f t="shared" si="6"/>
        <v/>
      </c>
      <c r="Q63" s="1" t="str">
        <f t="shared" si="6"/>
        <v/>
      </c>
      <c r="R63" s="1" t="str">
        <f t="shared" si="6"/>
        <v/>
      </c>
      <c r="S63" s="1" t="str">
        <f t="shared" si="6"/>
        <v/>
      </c>
      <c r="T63" s="1" t="str">
        <f t="shared" si="6"/>
        <v/>
      </c>
      <c r="U63" s="1" t="str">
        <f t="shared" si="6"/>
        <v/>
      </c>
      <c r="V63" s="1" t="str">
        <f t="shared" si="6"/>
        <v/>
      </c>
      <c r="W63" s="1" t="str">
        <f t="shared" si="6"/>
        <v/>
      </c>
      <c r="X63" s="1" t="str">
        <f t="shared" si="9"/>
        <v/>
      </c>
      <c r="Y63" s="1" t="str">
        <f t="shared" si="9"/>
        <v/>
      </c>
      <c r="Z63" s="1" t="str">
        <f t="shared" si="9"/>
        <v/>
      </c>
      <c r="AA63" s="1" t="str">
        <f t="shared" si="9"/>
        <v/>
      </c>
      <c r="AB63" s="1" t="str">
        <f t="shared" si="9"/>
        <v/>
      </c>
      <c r="AC63" s="1" t="str">
        <f t="shared" si="9"/>
        <v/>
      </c>
      <c r="AD63" s="1" t="str">
        <f t="shared" si="9"/>
        <v/>
      </c>
      <c r="AE63" s="1" t="str">
        <f t="shared" si="8"/>
        <v/>
      </c>
      <c r="AF63" s="1" t="str">
        <f t="shared" si="8"/>
        <v/>
      </c>
    </row>
    <row r="64" spans="6:32" x14ac:dyDescent="0.25">
      <c r="F64" t="s">
        <v>7</v>
      </c>
      <c r="H64" s="1" t="str">
        <f t="shared" si="6"/>
        <v/>
      </c>
      <c r="AE64" s="1" t="str">
        <f t="shared" si="8"/>
        <v/>
      </c>
      <c r="AF64" s="1" t="str">
        <f t="shared" si="8"/>
        <v/>
      </c>
    </row>
    <row r="65" spans="2:32" x14ac:dyDescent="0.25">
      <c r="F65" t="s">
        <v>8</v>
      </c>
      <c r="H65" s="1" t="str">
        <f t="shared" si="6"/>
        <v/>
      </c>
      <c r="AE65" s="1" t="str">
        <f t="shared" si="8"/>
        <v/>
      </c>
      <c r="AF65" s="1" t="str">
        <f t="shared" si="8"/>
        <v/>
      </c>
    </row>
    <row r="66" spans="2:32" x14ac:dyDescent="0.25">
      <c r="F66" t="s">
        <v>9</v>
      </c>
      <c r="H66" s="1" t="str">
        <f t="shared" si="6"/>
        <v/>
      </c>
    </row>
    <row r="71" spans="2:32" s="1" customFormat="1" x14ac:dyDescent="0.25">
      <c r="B71"/>
      <c r="C71"/>
      <c r="E71"/>
      <c r="F71" t="str">
        <f>IF(C71&lt;&gt;"","Planned","")</f>
        <v/>
      </c>
    </row>
  </sheetData>
  <mergeCells count="3">
    <mergeCell ref="D4:H4"/>
    <mergeCell ref="D5:H5"/>
    <mergeCell ref="D3:AC3"/>
  </mergeCells>
  <conditionalFormatting sqref="B22:AF24 B27:AF65 B25 E25:AF26">
    <cfRule type="expression" dxfId="21" priority="7" stopIfTrue="1">
      <formula>$F22="Terminado"</formula>
    </cfRule>
    <cfRule type="expression" dxfId="20" priority="8" stopIfTrue="1">
      <formula>$F22="En Progreso"</formula>
    </cfRule>
  </conditionalFormatting>
  <conditionalFormatting sqref="L22:AF25 C27:AF65 E26:AF26">
    <cfRule type="expression" dxfId="19" priority="5" stopIfTrue="1">
      <formula>$F22="Done"</formula>
    </cfRule>
    <cfRule type="expression" dxfId="18" priority="6" stopIfTrue="1">
      <formula>$F22="Ongoing"</formula>
    </cfRule>
  </conditionalFormatting>
  <conditionalFormatting sqref="B22:D23">
    <cfRule type="expression" dxfId="17" priority="4" stopIfTrue="1">
      <formula>$F25="En Progreso"</formula>
    </cfRule>
  </conditionalFormatting>
  <conditionalFormatting sqref="B22:D23">
    <cfRule type="expression" dxfId="16" priority="3" stopIfTrue="1">
      <formula>$F25="Terminado"</formula>
    </cfRule>
  </conditionalFormatting>
  <conditionalFormatting sqref="C22:D23">
    <cfRule type="expression" dxfId="15" priority="1" stopIfTrue="1">
      <formula>$F25="Done"</formula>
    </cfRule>
    <cfRule type="expression" dxfId="14" priority="2" stopIfTrue="1">
      <formula>$F25="Ongoing"</formula>
    </cfRule>
  </conditionalFormatting>
  <dataValidations count="1">
    <dataValidation type="list" allowBlank="1" showInputMessage="1" sqref="F10:F15 F22:F71" xr:uid="{1E220416-4B6C-49E1-BBE7-725D7B41BD4E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B792-26D0-4996-BCD4-667D22DF02D4}">
  <dimension ref="B1:AF70"/>
  <sheetViews>
    <sheetView workbookViewId="0">
      <selection activeCell="D3" sqref="D3:AC5"/>
    </sheetView>
  </sheetViews>
  <sheetFormatPr baseColWidth="10" defaultColWidth="9.109375" defaultRowHeight="13.2" x14ac:dyDescent="0.25"/>
  <cols>
    <col min="1" max="1" width="3.33203125" customWidth="1"/>
    <col min="2" max="2" width="9.109375" customWidth="1"/>
    <col min="3" max="3" width="38.44140625" customWidth="1"/>
    <col min="4" max="4" width="10.6640625" style="1" customWidth="1"/>
    <col min="5" max="5" width="13.6640625" customWidth="1"/>
    <col min="6" max="6" width="10.88671875" customWidth="1"/>
    <col min="7" max="7" width="9.5546875" style="1" customWidth="1"/>
    <col min="8" max="32" width="4.44140625" style="1" customWidth="1"/>
  </cols>
  <sheetData>
    <row r="1" spans="2:32" ht="13.8" thickBot="1" x14ac:dyDescent="0.3"/>
    <row r="2" spans="2:32" ht="10.5" customHeight="1" x14ac:dyDescent="0.2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5">
      <c r="B3" s="17"/>
      <c r="C3" s="10" t="s">
        <v>32</v>
      </c>
      <c r="D3" s="26" t="s">
        <v>41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11"/>
      <c r="AE3" s="11"/>
      <c r="AF3" s="18"/>
    </row>
    <row r="4" spans="2:32" ht="15" customHeight="1" x14ac:dyDescent="0.25">
      <c r="B4" s="17"/>
      <c r="C4" s="10" t="s">
        <v>33</v>
      </c>
      <c r="D4" s="29" t="s">
        <v>42</v>
      </c>
      <c r="E4" s="29"/>
      <c r="F4" s="29"/>
      <c r="G4" s="29"/>
      <c r="H4" s="29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5">
      <c r="B5" s="17"/>
      <c r="C5" s="10" t="s">
        <v>34</v>
      </c>
      <c r="D5" s="29" t="s">
        <v>42</v>
      </c>
      <c r="E5" s="29"/>
      <c r="F5" s="29"/>
      <c r="G5" s="29"/>
      <c r="H5" s="29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3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7.399999999999999" x14ac:dyDescent="0.3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5">
      <c r="B16" s="4"/>
      <c r="C16" s="4" t="s">
        <v>11</v>
      </c>
      <c r="D16" s="1">
        <v>14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5">
      <c r="B17" s="4"/>
      <c r="C17" s="4" t="s">
        <v>12</v>
      </c>
      <c r="D17" s="1">
        <v>14</v>
      </c>
      <c r="E17" s="4" t="s">
        <v>13</v>
      </c>
      <c r="F17" s="4" t="s">
        <v>17</v>
      </c>
      <c r="G17" s="3">
        <f ca="1">SUM(OFFSET(G21,1,0,TaskRows,1))</f>
        <v>108</v>
      </c>
      <c r="H17" s="3">
        <f ca="1">IF(AND(SUM(OFFSET(H21,1,0,TaskRows,1))=0),0,SUM(OFFSET(H21,1,0,TaskRows,1)))</f>
        <v>101</v>
      </c>
      <c r="I17" s="3">
        <f ca="1">IF(AND(SUM(OFFSET(I21,1,0,TaskRows,1))=0),"",SUM(OFFSET(I21,1,0,TaskRows,1)))</f>
        <v>95</v>
      </c>
      <c r="J17" s="3">
        <f ca="1">IF(AND(SUM(OFFSET(J21,1,0,TaskRows,1))=0),"",SUM(OFFSET(J21,1,0,TaskRows,1)))</f>
        <v>88</v>
      </c>
      <c r="K17" s="3">
        <f ca="1">IF(AND(SUM(OFFSET(K21,1,0,TaskRows,1))=0),"",SUM(OFFSET(K21,1,0,TaskRows,1)))</f>
        <v>80</v>
      </c>
      <c r="L17" s="3">
        <f ca="1">IF(AND(SUM(OFFSET(L21,1,0,TaskRows,1))=0),"",SUM(OFFSET(L21,1,0,TaskRows,1)))</f>
        <v>72</v>
      </c>
      <c r="M17" s="3">
        <f ca="1">IF(AND(SUM(OFFSET(M21,1,0,TaskRows,1))=0),"",SUM(OFFSET(M21,1,0,TaskRows,1)))</f>
        <v>62</v>
      </c>
      <c r="N17" s="3">
        <f ca="1">IF(AND(SUM(OFFSET(N21,1,0,TaskRows,1))=0),"",SUM(OFFSET(N21,1,0,TaskRows,1)))</f>
        <v>53</v>
      </c>
      <c r="O17" s="3">
        <f ca="1">IF(AND(SUM(OFFSET(O21,1,0,TaskRows,1))=0),"",SUM(OFFSET(O21,1,0,TaskRows,1)))</f>
        <v>42</v>
      </c>
      <c r="P17" s="3">
        <f ca="1">IF(AND(SUM(OFFSET(P21,1,0,TaskRows,1))=0),"",SUM(OFFSET(P21,1,0,TaskRows,1)))</f>
        <v>32</v>
      </c>
      <c r="Q17" s="3">
        <f ca="1">IF(AND(SUM(OFFSET(Q21,1,0,TaskRows,1))=0),"",SUM(OFFSET(Q21,1,0,TaskRows,1)))</f>
        <v>24</v>
      </c>
      <c r="R17" s="3">
        <f ca="1">IF(AND(SUM(OFFSET(R21,1,0,TaskRows,1))=0),"",SUM(OFFSET(R21,1,0,TaskRows,1)))</f>
        <v>17</v>
      </c>
      <c r="S17" s="3">
        <f ca="1">IF(AND(SUM(OFFSET(S21,1,0,TaskRows,1))=0),"",SUM(OFFSET(S21,1,0,TaskRows,1)))</f>
        <v>11</v>
      </c>
      <c r="T17" s="3">
        <f ca="1">IF(AND(SUM(OFFSET(T21,1,0,TaskRows,1))=0),"",SUM(OFFSET(T21,1,0,TaskRows,1)))</f>
        <v>5</v>
      </c>
      <c r="U17" s="3" t="str">
        <f ca="1">IF(AND(SUM(OFFSET(U21,1,0,TaskRows,1))=0),"",SUM(OFFSET(U21,1,0,TaskRows,1)))</f>
        <v/>
      </c>
      <c r="V17" s="3" t="str">
        <f ca="1">IF(AND(SUM(OFFSET(V21,1,0,TaskRows,1))=0),"",SUM(OFFSET(V21,1,0,TaskRows,1)))</f>
        <v/>
      </c>
      <c r="W17" s="3" t="str">
        <f ca="1">IF(AND(SUM(OFFSET(W21,1,0,TaskRows,1))=0),"",SUM(OFFSET(W21,1,0,TaskRows,1)))</f>
        <v/>
      </c>
      <c r="X17" s="3" t="str">
        <f ca="1">IF(AND(SUM(OFFSET(X21,1,0,TaskRows,1))=0),"",SUM(OFFSET(X21,1,0,TaskRows,1)))</f>
        <v/>
      </c>
      <c r="Y17" s="3" t="str">
        <f ca="1">IF(AND(SUM(OFFSET(Y21,1,0,TaskRows,1))=0),"",SUM(OFFSET(Y21,1,0,TaskRows,1)))</f>
        <v/>
      </c>
      <c r="Z17" s="3" t="str">
        <f ca="1">IF(AND(SUM(OFFSET(Z21,1,0,TaskRows,1))=0),"",SUM(OFFSET(Z21,1,0,TaskRows,1)))</f>
        <v/>
      </c>
      <c r="AA17" s="3" t="str">
        <f ca="1">IF(AND(SUM(OFFSET(AA21,1,0,TaskRows,1))=0),"",SUM(OFFSET(AA21,1,0,TaskRows,1)))</f>
        <v/>
      </c>
      <c r="AB17" s="3" t="str">
        <f ca="1">IF(AND(SUM(OFFSET(AB21,1,0,TaskRows,1))=0),"",SUM(OFFSET(AB21,1,0,TaskRows,1)))</f>
        <v/>
      </c>
      <c r="AC17" s="3" t="str">
        <f ca="1">IF(AND(SUM(OFFSET(AC21,1,0,TaskRows,1))=0),"",SUM(OFFSET(AC21,1,0,TaskRows,1)))</f>
        <v/>
      </c>
      <c r="AD17" s="3" t="str">
        <f ca="1">IF(AND(SUM(OFFSET(AD21,1,0,TaskRows,1))=0),"",SUM(OFFSET(AD21,1,0,TaskRows,1)))</f>
        <v/>
      </c>
      <c r="AE17" s="3" t="str">
        <f ca="1">IF(AND(SUM(OFFSET(AE21,1,0,TaskRows,1))=0),"",SUM(OFFSET(AE21,1,0,TaskRows,1)))</f>
        <v/>
      </c>
      <c r="AF17" s="3" t="str">
        <f ca="1">IF(AND(SUM(OFFSET(AF21,1,0,TaskRows,1))=0),"",SUM(OFFSET(AF21,1,0,TaskRows,1)))</f>
        <v/>
      </c>
    </row>
    <row r="18" spans="2:32" hidden="1" x14ac:dyDescent="0.25">
      <c r="C18" t="s">
        <v>1</v>
      </c>
      <c r="D18" s="1">
        <f>IF(COUNTA(C22:C248)=0,1,COUNTA(C22:C248))</f>
        <v>3</v>
      </c>
      <c r="E18" t="s">
        <v>2</v>
      </c>
      <c r="F18" s="1">
        <f ca="1">IF(COUNTIF(H17:AF17,"&gt;0")=0,1,COUNTIF(H17:AF17,"&gt;0"))</f>
        <v>13</v>
      </c>
      <c r="H18" s="1">
        <f ca="1">IF(H21="","",$G17-$G17/($D16-1)*(H21-1))</f>
        <v>108</v>
      </c>
      <c r="I18" s="1">
        <f ca="1">IF(I21="","",TotalEffort-TotalEffort/(ImplementationDays)*(I21-1))</f>
        <v>100.28571428571429</v>
      </c>
      <c r="J18" s="1">
        <f ca="1">IF(J21="","",TotalEffort-TotalEffort/(ImplementationDays)*(J21-1))</f>
        <v>92.571428571428569</v>
      </c>
      <c r="K18" s="1">
        <f ca="1">IF(K21="","",TotalEffort-TotalEffort/(ImplementationDays)*(K21-1))</f>
        <v>84.857142857142861</v>
      </c>
      <c r="L18" s="1">
        <f ca="1">IF(L21="","",TotalEffort-TotalEffort/(ImplementationDays)*(L21-1))</f>
        <v>77.142857142857139</v>
      </c>
      <c r="M18" s="1">
        <f ca="1">IF(M21="","",TotalEffort-TotalEffort/(ImplementationDays)*(M21-1))</f>
        <v>69.428571428571431</v>
      </c>
      <c r="N18" s="1">
        <f ca="1">IF(N21="","",TotalEffort-TotalEffort/(ImplementationDays)*(N21-1))</f>
        <v>61.714285714285715</v>
      </c>
      <c r="O18" s="1">
        <f ca="1">IF(O21="","",TotalEffort-TotalEffort/(ImplementationDays)*(O21-1))</f>
        <v>54</v>
      </c>
      <c r="P18" s="1">
        <f ca="1">IF(P21="","",TotalEffort-TotalEffort/(ImplementationDays)*(P21-1))</f>
        <v>46.285714285714285</v>
      </c>
      <c r="Q18" s="1">
        <f ca="1">IF(Q21="","",TotalEffort-TotalEffort/(ImplementationDays)*(Q21-1))</f>
        <v>38.571428571428569</v>
      </c>
      <c r="R18" s="1">
        <f t="shared" ref="R18:AO18" ca="1" si="0">IF(R21="","",TotalEffort-TotalEffort/(ImplementationDays)*(R21-1))</f>
        <v>30.857142857142861</v>
      </c>
      <c r="S18" s="1">
        <f t="shared" ca="1" si="0"/>
        <v>23.142857142857139</v>
      </c>
      <c r="T18" s="1">
        <f t="shared" ca="1" si="0"/>
        <v>15.428571428571431</v>
      </c>
      <c r="U18" s="1">
        <f t="shared" ca="1" si="0"/>
        <v>7.7142857142857082</v>
      </c>
      <c r="V18" s="1" t="str">
        <f t="shared" si="0"/>
        <v/>
      </c>
      <c r="W18" s="1" t="str">
        <f t="shared" si="0"/>
        <v/>
      </c>
      <c r="X18" s="1" t="str">
        <f t="shared" si="0"/>
        <v/>
      </c>
      <c r="Y18" s="1" t="str">
        <f t="shared" si="0"/>
        <v/>
      </c>
      <c r="Z18" s="1" t="str">
        <f t="shared" si="0"/>
        <v/>
      </c>
      <c r="AA18" s="1" t="str">
        <f t="shared" si="0"/>
        <v/>
      </c>
      <c r="AB18" s="1" t="str">
        <f t="shared" si="0"/>
        <v/>
      </c>
      <c r="AC18" s="1" t="str">
        <f t="shared" si="0"/>
        <v/>
      </c>
      <c r="AD18" s="1" t="str">
        <f t="shared" si="0"/>
        <v/>
      </c>
      <c r="AE18" s="1" t="str">
        <f t="shared" si="0"/>
        <v/>
      </c>
      <c r="AF18" s="1" t="str">
        <f t="shared" si="0"/>
        <v/>
      </c>
    </row>
    <row r="19" spans="2:32" hidden="1" x14ac:dyDescent="0.25">
      <c r="C19" s="8" t="s">
        <v>5</v>
      </c>
      <c r="D19"/>
      <c r="E19" t="s">
        <v>3</v>
      </c>
      <c r="F19" s="1"/>
      <c r="H19" s="1">
        <f ca="1">IF(TREND(OFFSET($H17,0,DoneDays-TrendDays,1,TrendDays),OFFSET($H20,0,DoneDays-TrendDays,1,TrendDays),H20)&lt;0,"",TREND(OFFSET($H17,0,DoneDays-TrendDays,1,TrendDays),OFFSET($H20,0,DoneDays-TrendDays,1,TrendDays),H20))</f>
        <v>103.49450549450549</v>
      </c>
      <c r="I19" s="1">
        <f ca="1">IF(TREND(OFFSET($H17,0,DoneDays-TrendDays,1,TrendDays),OFFSET($H20,0,DoneDays-TrendDays,1,TrendDays),I20)&lt;0,"",TREND(OFFSET($H17,0,DoneDays-TrendDays,1,TrendDays),OFFSET($H20,0,DoneDays-TrendDays,1,TrendDays),I20))</f>
        <v>94.989010989010993</v>
      </c>
      <c r="J19" s="1">
        <f ca="1">IF(TREND(OFFSET($H17,0,DoneDays-TrendDays,1,TrendDays),OFFSET($H20,0,DoneDays-TrendDays,1,TrendDays),J20)&lt;0,"",TREND(OFFSET($H17,0,DoneDays-TrendDays,1,TrendDays),OFFSET($H20,0,DoneDays-TrendDays,1,TrendDays),J20))</f>
        <v>86.483516483516482</v>
      </c>
      <c r="K19" s="1">
        <f ca="1">IF(TREND(OFFSET($H17,0,DoneDays-TrendDays,1,TrendDays),OFFSET($H20,0,DoneDays-TrendDays,1,TrendDays),K20)&lt;0,"",TREND(OFFSET($H17,0,DoneDays-TrendDays,1,TrendDays),OFFSET($H20,0,DoneDays-TrendDays,1,TrendDays),K20))</f>
        <v>77.978021978021985</v>
      </c>
      <c r="L19" s="1">
        <f ca="1">IF(TREND(OFFSET($H17,0,DoneDays-TrendDays,1,TrendDays),OFFSET($H20,0,DoneDays-TrendDays,1,TrendDays),L20)&lt;0,"",TREND(OFFSET($H17,0,DoneDays-TrendDays,1,TrendDays),OFFSET($H20,0,DoneDays-TrendDays,1,TrendDays),L20))</f>
        <v>69.472527472527474</v>
      </c>
      <c r="M19" s="1">
        <f ca="1">IF(TREND(OFFSET($H17,0,DoneDays-TrendDays,1,TrendDays),OFFSET($H20,0,DoneDays-TrendDays,1,TrendDays),M20)&lt;0,"",TREND(OFFSET($H17,0,DoneDays-TrendDays,1,TrendDays),OFFSET($H20,0,DoneDays-TrendDays,1,TrendDays),M20))</f>
        <v>60.967032967032964</v>
      </c>
      <c r="N19" s="1">
        <f ca="1">IF(TREND(OFFSET($H17,0,DoneDays-TrendDays,1,TrendDays),OFFSET($H20,0,DoneDays-TrendDays,1,TrendDays),N20)&lt;0,"",TREND(OFFSET($H17,0,DoneDays-TrendDays,1,TrendDays),OFFSET($H20,0,DoneDays-TrendDays,1,TrendDays),N20))</f>
        <v>52.46153846153846</v>
      </c>
      <c r="O19" s="1">
        <f ca="1">IF(TREND(OFFSET($H17,0,DoneDays-TrendDays,1,TrendDays),OFFSET($H20,0,DoneDays-TrendDays,1,TrendDays),O20)&lt;0,"",TREND(OFFSET($H17,0,DoneDays-TrendDays,1,TrendDays),OFFSET($H20,0,DoneDays-TrendDays,1,TrendDays),O20))</f>
        <v>43.956043956043956</v>
      </c>
      <c r="P19" s="1">
        <f ca="1">IF(TREND(OFFSET($H17,0,DoneDays-TrendDays,1,TrendDays),OFFSET($H20,0,DoneDays-TrendDays,1,TrendDays),P20)&lt;0,"",TREND(OFFSET($H17,0,DoneDays-TrendDays,1,TrendDays),OFFSET($H20,0,DoneDays-TrendDays,1,TrendDays),P20))</f>
        <v>35.450549450549445</v>
      </c>
      <c r="Q19" s="1">
        <f ca="1">IF(TREND(OFFSET($H17,0,DoneDays-TrendDays,1,TrendDays),OFFSET($H20,0,DoneDays-TrendDays,1,TrendDays),Q20)&lt;0,"",TREND(OFFSET($H17,0,DoneDays-TrendDays,1,TrendDays),OFFSET($H20,0,DoneDays-TrendDays,1,TrendDays),Q20))</f>
        <v>26.945054945054949</v>
      </c>
      <c r="R19" s="1">
        <f ca="1">IF(TREND(OFFSET($H17,0,DoneDays-TrendDays,1,TrendDays),OFFSET($H20,0,DoneDays-TrendDays,1,TrendDays),R20)&lt;0,"",TREND(OFFSET($H17,0,DoneDays-TrendDays,1,TrendDays),OFFSET($H20,0,DoneDays-TrendDays,1,TrendDays),R20))</f>
        <v>18.439560439560438</v>
      </c>
      <c r="S19" s="1">
        <f ca="1">IF(TREND(OFFSET($H17,0,DoneDays-TrendDays,1,TrendDays),OFFSET($H20,0,DoneDays-TrendDays,1,TrendDays),S20)&lt;0,"",TREND(OFFSET($H17,0,DoneDays-TrendDays,1,TrendDays),OFFSET($H20,0,DoneDays-TrendDays,1,TrendDays),S20))</f>
        <v>9.9340659340659272</v>
      </c>
      <c r="T19" s="1">
        <f ca="1">IF(TREND(OFFSET($H17,0,DoneDays-TrendDays,1,TrendDays),OFFSET($H20,0,DoneDays-TrendDays,1,TrendDays),T20)&lt;0,"",TREND(OFFSET($H17,0,DoneDays-TrendDays,1,TrendDays),OFFSET($H20,0,DoneDays-TrendDays,1,TrendDays),T20))</f>
        <v>1.4285714285714306</v>
      </c>
      <c r="U19" s="1" t="str">
        <f ca="1">IF(TREND(OFFSET($H17,0,DoneDays-TrendDays,1,TrendDays),OFFSET($H20,0,DoneDays-TrendDays,1,TrendDays),U20)&lt;0,"",TREND(OFFSET($H17,0,DoneDays-TrendDays,1,TrendDays),OFFSET($H20,0,DoneDays-TrendDays,1,TrendDays),U20))</f>
        <v/>
      </c>
      <c r="V19" s="1" t="str">
        <f ca="1">IF(TREND(OFFSET($H17,0,DoneDays-TrendDays,1,TrendDays),OFFSET($H20,0,DoneDays-TrendDays,1,TrendDays),V20)&lt;0,"",TREND(OFFSET($H17,0,DoneDays-TrendDays,1,TrendDays),OFFSET($H20,0,DoneDays-TrendDays,1,TrendDays),V20))</f>
        <v/>
      </c>
      <c r="W19" s="1" t="str">
        <f ca="1">IF(TREND(OFFSET($H17,0,DoneDays-TrendDays,1,TrendDays),OFFSET($H20,0,DoneDays-TrendDays,1,TrendDays),W20)&lt;0,"",TREND(OFFSET($H17,0,DoneDays-TrendDays,1,TrendDays),OFFSET($H20,0,DoneDays-TrendDays,1,TrendDays),W20))</f>
        <v/>
      </c>
      <c r="X19" s="1" t="str">
        <f ca="1">IF(TREND(OFFSET($H17,0,DoneDays-TrendDays,1,TrendDays),OFFSET($H20,0,DoneDays-TrendDays,1,TrendDays),X20)&lt;0,"",TREND(OFFSET($H17,0,DoneDays-TrendDays,1,TrendDays),OFFSET($H20,0,DoneDays-TrendDays,1,TrendDays),X20))</f>
        <v/>
      </c>
      <c r="Y19" s="1" t="str">
        <f ca="1">IF(TREND(OFFSET($H17,0,DoneDays-TrendDays,1,TrendDays),OFFSET($H20,0,DoneDays-TrendDays,1,TrendDays),Y20)&lt;0,"",TREND(OFFSET($H17,0,DoneDays-TrendDays,1,TrendDays),OFFSET($H20,0,DoneDays-TrendDays,1,TrendDays),Y20))</f>
        <v/>
      </c>
      <c r="Z19" s="1" t="str">
        <f ca="1">IF(TREND(OFFSET($H17,0,DoneDays-TrendDays,1,TrendDays),OFFSET($H20,0,DoneDays-TrendDays,1,TrendDays),Z20)&lt;0,"",TREND(OFFSET($H17,0,DoneDays-TrendDays,1,TrendDays),OFFSET($H20,0,DoneDays-TrendDays,1,TrendDays),Z20))</f>
        <v/>
      </c>
      <c r="AA19" s="1" t="str">
        <f ca="1">IF(TREND(OFFSET($H17,0,DoneDays-TrendDays,1,TrendDays),OFFSET($H20,0,DoneDays-TrendDays,1,TrendDays),AA20)&lt;0,"",TREND(OFFSET($H17,0,DoneDays-TrendDays,1,TrendDays),OFFSET($H20,0,DoneDays-TrendDays,1,TrendDays),AA20))</f>
        <v/>
      </c>
      <c r="AB19" s="1" t="str">
        <f ca="1">IF(TREND(OFFSET($H17,0,DoneDays-TrendDays,1,TrendDays),OFFSET($H20,0,DoneDays-TrendDays,1,TrendDays),AB20)&lt;0,"",TREND(OFFSET($H17,0,DoneDays-TrendDays,1,TrendDays),OFFSET($H20,0,DoneDays-TrendDays,1,TrendDays),AB20))</f>
        <v/>
      </c>
      <c r="AC19" s="1" t="str">
        <f ca="1">IF(TREND(OFFSET($H17,0,DoneDays-TrendDays,1,TrendDays),OFFSET($H20,0,DoneDays-TrendDays,1,TrendDays),AC20)&lt;0,"",TREND(OFFSET($H17,0,DoneDays-TrendDays,1,TrendDays),OFFSET($H20,0,DoneDays-TrendDays,1,TrendDays),AC20))</f>
        <v/>
      </c>
      <c r="AD19" s="1" t="str">
        <f ca="1">IF(TREND(OFFSET($H17,0,DoneDays-TrendDays,1,TrendDays),OFFSET($H20,0,DoneDays-TrendDays,1,TrendDays),AD20)&lt;0,"",TREND(OFFSET($H17,0,DoneDays-TrendDays,1,TrendDays),OFFSET($H20,0,DoneDays-TrendDays,1,TrendDays),AD20))</f>
        <v/>
      </c>
      <c r="AE19" s="1" t="str">
        <f ca="1">IF(TREND(OFFSET($H17,0,DoneDays-TrendDays,1,TrendDays),OFFSET($H20,0,DoneDays-TrendDays,1,TrendDays),AE20)&lt;0,"",TREND(OFFSET($H17,0,DoneDays-TrendDays,1,TrendDays),OFFSET($H20,0,DoneDays-TrendDays,1,TrendDays),AE20))</f>
        <v/>
      </c>
      <c r="AF19" s="1" t="str">
        <f ca="1">IF(TREND(OFFSET($H17,0,DoneDays-TrendDays,1,TrendDays),OFFSET($H20,0,DoneDays-TrendDays,1,TrendDays),AF20)&lt;0,"",TREND(OFFSET($H17,0,DoneDays-TrendDays,1,TrendDays),OFFSET($H20,0,DoneDays-TrendDays,1,TrendDays),AF20))</f>
        <v/>
      </c>
    </row>
    <row r="20" spans="2:32" hidden="1" x14ac:dyDescent="0.25">
      <c r="C20" s="8" t="s">
        <v>6</v>
      </c>
      <c r="D20"/>
      <c r="E20" t="s">
        <v>4</v>
      </c>
      <c r="F20" s="1">
        <f ca="1">IF(DoneDays&gt;D17,D17,DoneDays)</f>
        <v>13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>IF($D$16&gt;H21,H21+1,"")</f>
        <v>2</v>
      </c>
      <c r="J21" s="5">
        <f>IF($D$16&gt;I21,I21+1,"")</f>
        <v>3</v>
      </c>
      <c r="K21" s="5">
        <f>IF($D$16&gt;J21,J21+1,"")</f>
        <v>4</v>
      </c>
      <c r="L21" s="5">
        <f>IF($D$16&gt;K21,K21+1,"")</f>
        <v>5</v>
      </c>
      <c r="M21" s="5">
        <f>IF($D$16&gt;L21,L21+1,"")</f>
        <v>6</v>
      </c>
      <c r="N21" s="5">
        <f>IF($D$16&gt;M21,M21+1,"")</f>
        <v>7</v>
      </c>
      <c r="O21" s="5">
        <f>IF($D$16&gt;N21,N21+1,"")</f>
        <v>8</v>
      </c>
      <c r="P21" s="5">
        <f>IF($D$16&gt;O21,O21+1,"")</f>
        <v>9</v>
      </c>
      <c r="Q21" s="5">
        <f>IF($D$16&gt;P21,P21+1,"")</f>
        <v>10</v>
      </c>
      <c r="R21" s="5">
        <f t="shared" ref="R21:U21" si="1">IF($D$16&gt;Q21,Q21+1,"")</f>
        <v>11</v>
      </c>
      <c r="S21" s="5">
        <f t="shared" si="1"/>
        <v>12</v>
      </c>
      <c r="T21" s="5">
        <f t="shared" si="1"/>
        <v>13</v>
      </c>
      <c r="U21" s="5">
        <f t="shared" si="1"/>
        <v>14</v>
      </c>
      <c r="V21" s="5" t="str">
        <f>IF($D$16&gt;U21,U21+1,"")</f>
        <v/>
      </c>
      <c r="W21" s="5" t="str">
        <f>IF($D$16&gt;V21,V21+1,"")</f>
        <v/>
      </c>
      <c r="X21" s="5" t="str">
        <f>IF($D$16&gt;W21,W21+1,"")</f>
        <v/>
      </c>
      <c r="Y21" s="5" t="str">
        <f>IF($D$16&gt;X21,X21+1,"")</f>
        <v/>
      </c>
      <c r="Z21" s="5" t="str">
        <f>IF($D$16&gt;Y21,Y21+1,"")</f>
        <v/>
      </c>
      <c r="AA21" s="5" t="str">
        <f>IF($D$16&gt;Z21,Z21+1,"")</f>
        <v/>
      </c>
      <c r="AB21" s="5" t="str">
        <f>IF($D$16&gt;AA21,AA21+1,"")</f>
        <v/>
      </c>
      <c r="AC21" s="5" t="str">
        <f>IF($D$16&gt;AB21,AB21+1,"")</f>
        <v/>
      </c>
      <c r="AD21" s="5" t="str">
        <f>IF($D$16&gt;AC21,AC21+1,"")</f>
        <v/>
      </c>
      <c r="AE21" s="5" t="str">
        <f>IF($D$16&gt;AD21,AD21+1,"")</f>
        <v/>
      </c>
      <c r="AF21" s="5" t="str">
        <f>IF($D$16&gt;AE21,AE21+1,"")</f>
        <v/>
      </c>
    </row>
    <row r="22" spans="2:32" ht="26.4" x14ac:dyDescent="0.25">
      <c r="B22" t="s">
        <v>91</v>
      </c>
      <c r="C22" s="30" t="s">
        <v>94</v>
      </c>
      <c r="D22" s="1" t="s">
        <v>97</v>
      </c>
      <c r="E22" t="s">
        <v>40</v>
      </c>
      <c r="F22" t="s">
        <v>23</v>
      </c>
      <c r="G22" s="1">
        <v>64</v>
      </c>
      <c r="H22" s="1">
        <v>60</v>
      </c>
      <c r="I22" s="1">
        <v>57</v>
      </c>
      <c r="J22" s="1">
        <v>53</v>
      </c>
      <c r="K22" s="1">
        <v>50</v>
      </c>
      <c r="L22" s="1">
        <v>47</v>
      </c>
      <c r="M22" s="1">
        <v>42</v>
      </c>
      <c r="N22" s="1">
        <v>38</v>
      </c>
      <c r="O22" s="1">
        <v>32</v>
      </c>
      <c r="P22" s="1">
        <v>25</v>
      </c>
      <c r="Q22" s="1">
        <v>20</v>
      </c>
      <c r="R22" s="1">
        <v>15</v>
      </c>
      <c r="S22" s="1">
        <v>10</v>
      </c>
      <c r="T22" s="1">
        <v>5</v>
      </c>
      <c r="U22" s="1">
        <v>0</v>
      </c>
      <c r="AE22" s="1" t="str">
        <f t="shared" ref="AE22:AF37" si="2">IF(OR(AE$21="",$G22=""),"",AD22)</f>
        <v/>
      </c>
      <c r="AF22" s="1" t="str">
        <f t="shared" si="2"/>
        <v/>
      </c>
    </row>
    <row r="23" spans="2:32" ht="39.6" x14ac:dyDescent="0.25">
      <c r="B23" t="s">
        <v>92</v>
      </c>
      <c r="C23" s="30" t="s">
        <v>95</v>
      </c>
      <c r="D23" s="1" t="s">
        <v>98</v>
      </c>
      <c r="E23" t="s">
        <v>38</v>
      </c>
      <c r="F23" t="s">
        <v>23</v>
      </c>
      <c r="G23" s="1">
        <v>20</v>
      </c>
      <c r="H23" s="1">
        <v>19</v>
      </c>
      <c r="I23" s="1">
        <v>17</v>
      </c>
      <c r="J23" s="1">
        <v>15</v>
      </c>
      <c r="K23" s="1">
        <v>12</v>
      </c>
      <c r="L23" s="1">
        <v>9</v>
      </c>
      <c r="M23" s="1">
        <v>7</v>
      </c>
      <c r="N23" s="1">
        <v>5</v>
      </c>
      <c r="O23" s="1">
        <v>3</v>
      </c>
      <c r="P23" s="1">
        <v>2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AE23" s="1" t="str">
        <f t="shared" si="2"/>
        <v/>
      </c>
      <c r="AF23" s="1" t="str">
        <f t="shared" si="2"/>
        <v/>
      </c>
    </row>
    <row r="24" spans="2:32" ht="39.6" x14ac:dyDescent="0.25">
      <c r="B24" t="s">
        <v>93</v>
      </c>
      <c r="C24" s="30" t="s">
        <v>96</v>
      </c>
      <c r="D24" s="1" t="s">
        <v>99</v>
      </c>
      <c r="E24" t="s">
        <v>39</v>
      </c>
      <c r="F24" t="s">
        <v>23</v>
      </c>
      <c r="G24" s="1">
        <v>24</v>
      </c>
      <c r="H24" s="1">
        <v>22</v>
      </c>
      <c r="I24" s="1">
        <v>21</v>
      </c>
      <c r="J24" s="1">
        <v>20</v>
      </c>
      <c r="K24" s="1">
        <v>18</v>
      </c>
      <c r="L24" s="1">
        <v>16</v>
      </c>
      <c r="M24" s="1">
        <v>13</v>
      </c>
      <c r="N24" s="1">
        <v>10</v>
      </c>
      <c r="O24" s="1">
        <v>7</v>
      </c>
      <c r="P24" s="1">
        <v>5</v>
      </c>
      <c r="Q24" s="1">
        <v>3</v>
      </c>
      <c r="R24" s="1">
        <v>2</v>
      </c>
      <c r="S24" s="1">
        <v>1</v>
      </c>
      <c r="T24" s="1">
        <v>0</v>
      </c>
      <c r="U24" s="1">
        <v>0</v>
      </c>
      <c r="AE24" s="1" t="str">
        <f t="shared" si="2"/>
        <v/>
      </c>
      <c r="AF24" s="1" t="str">
        <f t="shared" si="2"/>
        <v/>
      </c>
    </row>
    <row r="25" spans="2:32" x14ac:dyDescent="0.25">
      <c r="C25" s="30"/>
      <c r="AE25" s="1" t="str">
        <f t="shared" si="2"/>
        <v/>
      </c>
      <c r="AF25" s="1" t="str">
        <f t="shared" si="2"/>
        <v/>
      </c>
    </row>
    <row r="26" spans="2:32" x14ac:dyDescent="0.25">
      <c r="C26" s="30"/>
      <c r="AE26" s="1" t="str">
        <f t="shared" si="2"/>
        <v/>
      </c>
      <c r="AF26" s="1" t="str">
        <f t="shared" si="2"/>
        <v/>
      </c>
    </row>
    <row r="27" spans="2:32" x14ac:dyDescent="0.25">
      <c r="C27" s="30"/>
      <c r="AE27" s="1" t="str">
        <f t="shared" si="2"/>
        <v/>
      </c>
      <c r="AF27" s="1" t="str">
        <f t="shared" si="2"/>
        <v/>
      </c>
    </row>
    <row r="28" spans="2:32" x14ac:dyDescent="0.25">
      <c r="C28" s="30"/>
      <c r="AE28" s="1" t="str">
        <f t="shared" si="2"/>
        <v/>
      </c>
      <c r="AF28" s="1" t="str">
        <f t="shared" si="2"/>
        <v/>
      </c>
    </row>
    <row r="29" spans="2:32" x14ac:dyDescent="0.25">
      <c r="C29" s="30"/>
      <c r="AE29" s="1" t="str">
        <f t="shared" si="2"/>
        <v/>
      </c>
      <c r="AF29" s="1" t="str">
        <f t="shared" si="2"/>
        <v/>
      </c>
    </row>
    <row r="30" spans="2:32" x14ac:dyDescent="0.25">
      <c r="AE30" s="1" t="str">
        <f t="shared" si="2"/>
        <v/>
      </c>
      <c r="AF30" s="1" t="str">
        <f t="shared" si="2"/>
        <v/>
      </c>
    </row>
    <row r="31" spans="2:32" x14ac:dyDescent="0.25">
      <c r="AE31" s="1" t="str">
        <f t="shared" si="2"/>
        <v/>
      </c>
      <c r="AF31" s="1" t="str">
        <f t="shared" si="2"/>
        <v/>
      </c>
    </row>
    <row r="32" spans="2:32" x14ac:dyDescent="0.25">
      <c r="AE32" s="1" t="str">
        <f t="shared" si="2"/>
        <v/>
      </c>
      <c r="AF32" s="1" t="str">
        <f t="shared" si="2"/>
        <v/>
      </c>
    </row>
    <row r="33" spans="6:32" x14ac:dyDescent="0.25">
      <c r="AE33" s="1" t="str">
        <f t="shared" si="2"/>
        <v/>
      </c>
      <c r="AF33" s="1" t="str">
        <f t="shared" si="2"/>
        <v/>
      </c>
    </row>
    <row r="34" spans="6:32" x14ac:dyDescent="0.25">
      <c r="AE34" s="1" t="str">
        <f t="shared" si="2"/>
        <v/>
      </c>
      <c r="AF34" s="1" t="str">
        <f t="shared" si="2"/>
        <v/>
      </c>
    </row>
    <row r="35" spans="6:32" x14ac:dyDescent="0.25">
      <c r="AE35" s="1" t="str">
        <f t="shared" si="2"/>
        <v/>
      </c>
      <c r="AF35" s="1" t="str">
        <f t="shared" si="2"/>
        <v/>
      </c>
    </row>
    <row r="36" spans="6:32" x14ac:dyDescent="0.25">
      <c r="AE36" s="1" t="str">
        <f t="shared" si="2"/>
        <v/>
      </c>
      <c r="AF36" s="1" t="str">
        <f t="shared" si="2"/>
        <v/>
      </c>
    </row>
    <row r="37" spans="6:32" x14ac:dyDescent="0.25">
      <c r="F37" t="str">
        <f>IF(C37&lt;&gt;"","Planned","")</f>
        <v/>
      </c>
      <c r="H37" s="1" t="str">
        <f>IF(OR(H$21="",$G37=""),"",G37)</f>
        <v/>
      </c>
      <c r="AE37" s="1" t="str">
        <f t="shared" si="2"/>
        <v/>
      </c>
      <c r="AF37" s="1" t="str">
        <f t="shared" si="2"/>
        <v/>
      </c>
    </row>
    <row r="38" spans="6:32" x14ac:dyDescent="0.25">
      <c r="F38" t="str">
        <f>IF(C38&lt;&gt;"","Planned","")</f>
        <v/>
      </c>
      <c r="H38" s="1" t="str">
        <f>IF(OR(H$21="",$G38=""),"",G38)</f>
        <v/>
      </c>
      <c r="AE38" s="1" t="str">
        <f t="shared" ref="AE38:AF53" si="3">IF(OR(AE$21="",$G38=""),"",AD38)</f>
        <v/>
      </c>
      <c r="AF38" s="1" t="str">
        <f t="shared" si="3"/>
        <v/>
      </c>
    </row>
    <row r="39" spans="6:32" x14ac:dyDescent="0.25">
      <c r="F39" t="str">
        <f>IF(C39&lt;&gt;"","Planned","")</f>
        <v/>
      </c>
      <c r="H39" s="1" t="str">
        <f>IF(OR(H$21="",$G39=""),"",G39)</f>
        <v/>
      </c>
      <c r="AE39" s="1" t="str">
        <f t="shared" si="3"/>
        <v/>
      </c>
      <c r="AF39" s="1" t="str">
        <f t="shared" si="3"/>
        <v/>
      </c>
    </row>
    <row r="40" spans="6:32" x14ac:dyDescent="0.25">
      <c r="F40" t="str">
        <f>IF(C40&lt;&gt;"","Planned","")</f>
        <v/>
      </c>
      <c r="H40" s="1" t="str">
        <f>IF(OR(H$21="",$G40=""),"",G40)</f>
        <v/>
      </c>
      <c r="AE40" s="1" t="str">
        <f t="shared" si="3"/>
        <v/>
      </c>
      <c r="AF40" s="1" t="str">
        <f t="shared" si="3"/>
        <v/>
      </c>
    </row>
    <row r="41" spans="6:32" x14ac:dyDescent="0.25">
      <c r="F41" t="str">
        <f>IF(C41&lt;&gt;"","Planned","")</f>
        <v/>
      </c>
      <c r="H41" s="1" t="str">
        <f>IF(OR(H$21="",$G41=""),"",G41)</f>
        <v/>
      </c>
      <c r="AE41" s="1" t="str">
        <f t="shared" si="3"/>
        <v/>
      </c>
      <c r="AF41" s="1" t="str">
        <f t="shared" si="3"/>
        <v/>
      </c>
    </row>
    <row r="42" spans="6:32" x14ac:dyDescent="0.25">
      <c r="F42" t="str">
        <f>IF(C42&lt;&gt;"","Planned","")</f>
        <v/>
      </c>
      <c r="H42" s="1" t="str">
        <f>IF(OR(H$21="",$G42=""),"",G42)</f>
        <v/>
      </c>
      <c r="AE42" s="1" t="str">
        <f t="shared" si="3"/>
        <v/>
      </c>
      <c r="AF42" s="1" t="str">
        <f t="shared" si="3"/>
        <v/>
      </c>
    </row>
    <row r="43" spans="6:32" x14ac:dyDescent="0.25">
      <c r="F43" t="str">
        <f>IF(C43&lt;&gt;"","Planned","")</f>
        <v/>
      </c>
      <c r="H43" s="1" t="str">
        <f>IF(OR(H$21="",$G43=""),"",G43)</f>
        <v/>
      </c>
      <c r="AE43" s="1" t="str">
        <f t="shared" si="3"/>
        <v/>
      </c>
      <c r="AF43" s="1" t="str">
        <f t="shared" si="3"/>
        <v/>
      </c>
    </row>
    <row r="44" spans="6:32" x14ac:dyDescent="0.25">
      <c r="F44" t="str">
        <f>IF(C44&lt;&gt;"","Planned","")</f>
        <v/>
      </c>
      <c r="H44" s="1" t="str">
        <f>IF(OR(H$21="",$G44=""),"",G44)</f>
        <v/>
      </c>
      <c r="AE44" s="1" t="str">
        <f t="shared" si="3"/>
        <v/>
      </c>
      <c r="AF44" s="1" t="str">
        <f t="shared" si="3"/>
        <v/>
      </c>
    </row>
    <row r="45" spans="6:32" x14ac:dyDescent="0.25">
      <c r="F45" t="str">
        <f>IF(C45&lt;&gt;"","Planned","")</f>
        <v/>
      </c>
      <c r="H45" s="1" t="str">
        <f>IF(OR(H$21="",$G45=""),"",G45)</f>
        <v/>
      </c>
      <c r="AE45" s="1" t="str">
        <f t="shared" si="3"/>
        <v/>
      </c>
      <c r="AF45" s="1" t="str">
        <f t="shared" si="3"/>
        <v/>
      </c>
    </row>
    <row r="46" spans="6:32" x14ac:dyDescent="0.25">
      <c r="F46" t="str">
        <f>IF(C46&lt;&gt;"","Planned","")</f>
        <v/>
      </c>
      <c r="H46" s="1" t="str">
        <f>IF(OR(H$21="",$G46=""),"",G46)</f>
        <v/>
      </c>
      <c r="AE46" s="1" t="str">
        <f t="shared" si="3"/>
        <v/>
      </c>
      <c r="AF46" s="1" t="str">
        <f t="shared" si="3"/>
        <v/>
      </c>
    </row>
    <row r="47" spans="6:32" x14ac:dyDescent="0.25">
      <c r="F47" t="str">
        <f>IF(C47&lt;&gt;"","Planned","")</f>
        <v/>
      </c>
      <c r="H47" s="1" t="str">
        <f>IF(OR(H$21="",$G47=""),"",G47)</f>
        <v/>
      </c>
      <c r="AE47" s="1" t="str">
        <f t="shared" si="3"/>
        <v/>
      </c>
      <c r="AF47" s="1" t="str">
        <f t="shared" si="3"/>
        <v/>
      </c>
    </row>
    <row r="48" spans="6:32" x14ac:dyDescent="0.25">
      <c r="F48" t="str">
        <f>IF(C48&lt;&gt;"","Planned","")</f>
        <v/>
      </c>
      <c r="H48" s="1" t="str">
        <f>IF(OR(H$21="",$G48=""),"",G48)</f>
        <v/>
      </c>
      <c r="AE48" s="1" t="str">
        <f t="shared" si="3"/>
        <v/>
      </c>
      <c r="AF48" s="1" t="str">
        <f t="shared" si="3"/>
        <v/>
      </c>
    </row>
    <row r="49" spans="6:32" x14ac:dyDescent="0.25">
      <c r="F49" t="str">
        <f>IF(C49&lt;&gt;"","Planned","")</f>
        <v/>
      </c>
      <c r="H49" s="1" t="str">
        <f>IF(OR(H$21="",$G49=""),"",G49)</f>
        <v/>
      </c>
      <c r="AE49" s="1" t="str">
        <f t="shared" si="3"/>
        <v/>
      </c>
      <c r="AF49" s="1" t="str">
        <f t="shared" si="3"/>
        <v/>
      </c>
    </row>
    <row r="50" spans="6:32" x14ac:dyDescent="0.25">
      <c r="F50" t="str">
        <f>IF(C50&lt;&gt;"","Planned","")</f>
        <v/>
      </c>
      <c r="H50" s="1" t="str">
        <f>IF(OR(H$21="",$G50=""),"",G50)</f>
        <v/>
      </c>
      <c r="AE50" s="1" t="str">
        <f t="shared" si="3"/>
        <v/>
      </c>
      <c r="AF50" s="1" t="str">
        <f t="shared" si="3"/>
        <v/>
      </c>
    </row>
    <row r="51" spans="6:32" x14ac:dyDescent="0.25">
      <c r="F51" t="str">
        <f>IF(C51&lt;&gt;"","Planned","")</f>
        <v/>
      </c>
      <c r="H51" s="1" t="str">
        <f>IF(OR(H$21="",$G51=""),"",G51)</f>
        <v/>
      </c>
      <c r="AE51" s="1" t="str">
        <f t="shared" si="3"/>
        <v/>
      </c>
      <c r="AF51" s="1" t="str">
        <f t="shared" si="3"/>
        <v/>
      </c>
    </row>
    <row r="52" spans="6:32" x14ac:dyDescent="0.25">
      <c r="F52" t="str">
        <f>IF(C52&lt;&gt;"","Planned","")</f>
        <v/>
      </c>
      <c r="H52" s="1" t="str">
        <f>IF(OR(H$21="",$G52=""),"",G52)</f>
        <v/>
      </c>
      <c r="AE52" s="1" t="str">
        <f t="shared" si="3"/>
        <v/>
      </c>
      <c r="AF52" s="1" t="str">
        <f t="shared" si="3"/>
        <v/>
      </c>
    </row>
    <row r="53" spans="6:32" x14ac:dyDescent="0.25">
      <c r="F53" t="str">
        <f>IF(C53&lt;&gt;"","Planned","")</f>
        <v/>
      </c>
      <c r="H53" s="1" t="str">
        <f>IF(OR(H$21="",$G53=""),"",G53)</f>
        <v/>
      </c>
      <c r="AE53" s="1" t="str">
        <f t="shared" si="3"/>
        <v/>
      </c>
      <c r="AF53" s="1" t="str">
        <f t="shared" si="3"/>
        <v/>
      </c>
    </row>
    <row r="54" spans="6:32" x14ac:dyDescent="0.25">
      <c r="F54" t="str">
        <f>IF(C54&lt;&gt;"","Planned","")</f>
        <v/>
      </c>
      <c r="H54" s="1" t="str">
        <f>IF(OR(H$21="",$G54=""),"",G54)</f>
        <v/>
      </c>
      <c r="AE54" s="1" t="str">
        <f t="shared" ref="AE54:AF65" si="4">IF(OR(AE$21="",$G54=""),"",AD54)</f>
        <v/>
      </c>
      <c r="AF54" s="1" t="str">
        <f t="shared" si="4"/>
        <v/>
      </c>
    </row>
    <row r="55" spans="6:32" x14ac:dyDescent="0.25">
      <c r="F55" t="str">
        <f>IF(C55&lt;&gt;"","Planned","")</f>
        <v/>
      </c>
      <c r="H55" s="1" t="str">
        <f>IF(OR(H$21="",$G55=""),"",G55)</f>
        <v/>
      </c>
      <c r="AE55" s="1" t="str">
        <f t="shared" si="4"/>
        <v/>
      </c>
      <c r="AF55" s="1" t="str">
        <f t="shared" si="4"/>
        <v/>
      </c>
    </row>
    <row r="56" spans="6:32" x14ac:dyDescent="0.25">
      <c r="F56" t="str">
        <f>IF(C56&lt;&gt;"","Planned","")</f>
        <v/>
      </c>
      <c r="H56" s="1" t="str">
        <f>IF(OR(H$21="",$G56=""),"",G56)</f>
        <v/>
      </c>
      <c r="AE56" s="1" t="str">
        <f t="shared" si="4"/>
        <v/>
      </c>
      <c r="AF56" s="1" t="str">
        <f t="shared" si="4"/>
        <v/>
      </c>
    </row>
    <row r="57" spans="6:32" x14ac:dyDescent="0.25">
      <c r="F57" t="str">
        <f>IF(C57&lt;&gt;"","Planned","")</f>
        <v/>
      </c>
      <c r="H57" s="1" t="str">
        <f>IF(OR(H$21="",$G57=""),"",G57)</f>
        <v/>
      </c>
      <c r="AE57" s="1" t="str">
        <f t="shared" si="4"/>
        <v/>
      </c>
      <c r="AF57" s="1" t="str">
        <f t="shared" si="4"/>
        <v/>
      </c>
    </row>
    <row r="58" spans="6:32" x14ac:dyDescent="0.25">
      <c r="F58" t="str">
        <f>IF(C58&lt;&gt;"","Planned","")</f>
        <v/>
      </c>
      <c r="H58" s="1" t="str">
        <f>IF(OR(H$21="",$G58=""),"",G58)</f>
        <v/>
      </c>
      <c r="AE58" s="1" t="str">
        <f t="shared" si="4"/>
        <v/>
      </c>
      <c r="AF58" s="1" t="str">
        <f t="shared" si="4"/>
        <v/>
      </c>
    </row>
    <row r="59" spans="6:32" x14ac:dyDescent="0.25">
      <c r="F59" t="str">
        <f>IF(C59&lt;&gt;"","Planned","")</f>
        <v/>
      </c>
      <c r="H59" s="1" t="str">
        <f>IF(OR(H$21="",$G59=""),"",G59)</f>
        <v/>
      </c>
      <c r="AE59" s="1" t="str">
        <f t="shared" si="4"/>
        <v/>
      </c>
      <c r="AF59" s="1" t="str">
        <f t="shared" si="4"/>
        <v/>
      </c>
    </row>
    <row r="60" spans="6:32" x14ac:dyDescent="0.25">
      <c r="F60" t="str">
        <f>IF(C60&lt;&gt;"","Planned","")</f>
        <v/>
      </c>
      <c r="H60" s="1" t="str">
        <f>IF(OR(H$21="",$G60=""),"",G60)</f>
        <v/>
      </c>
      <c r="AE60" s="1" t="str">
        <f t="shared" si="4"/>
        <v/>
      </c>
      <c r="AF60" s="1" t="str">
        <f t="shared" si="4"/>
        <v/>
      </c>
    </row>
    <row r="61" spans="6:32" x14ac:dyDescent="0.25">
      <c r="F61" t="str">
        <f>IF(C61&lt;&gt;"","Planned","")</f>
        <v/>
      </c>
      <c r="H61" s="1" t="str">
        <f>IF(OR(H$21="",$G61=""),"",G61)</f>
        <v/>
      </c>
      <c r="I61" s="1" t="str">
        <f t="shared" ref="I61:AD62" si="5">IF(OR(I$21="",$G61=""),"",H61)</f>
        <v/>
      </c>
      <c r="J61" s="1" t="str">
        <f t="shared" si="5"/>
        <v/>
      </c>
      <c r="K61" s="1" t="str">
        <f t="shared" si="5"/>
        <v/>
      </c>
      <c r="L61" s="1" t="str">
        <f t="shared" si="5"/>
        <v/>
      </c>
      <c r="M61" s="1" t="str">
        <f t="shared" si="5"/>
        <v/>
      </c>
      <c r="N61" s="1" t="str">
        <f t="shared" si="5"/>
        <v/>
      </c>
      <c r="O61" s="1" t="str">
        <f t="shared" si="5"/>
        <v/>
      </c>
      <c r="P61" s="1" t="str">
        <f t="shared" si="5"/>
        <v/>
      </c>
      <c r="Q61" s="1" t="str">
        <f t="shared" si="5"/>
        <v/>
      </c>
      <c r="R61" s="1" t="str">
        <f t="shared" si="5"/>
        <v/>
      </c>
      <c r="S61" s="1" t="str">
        <f t="shared" si="5"/>
        <v/>
      </c>
      <c r="T61" s="1" t="str">
        <f t="shared" si="5"/>
        <v/>
      </c>
      <c r="U61" s="1" t="str">
        <f t="shared" si="5"/>
        <v/>
      </c>
      <c r="V61" s="1" t="str">
        <f t="shared" si="5"/>
        <v/>
      </c>
      <c r="W61" s="1" t="str">
        <f t="shared" si="5"/>
        <v/>
      </c>
      <c r="X61" s="1" t="str">
        <f t="shared" si="5"/>
        <v/>
      </c>
      <c r="Y61" s="1" t="str">
        <f t="shared" si="5"/>
        <v/>
      </c>
      <c r="Z61" s="1" t="str">
        <f t="shared" si="5"/>
        <v/>
      </c>
      <c r="AA61" s="1" t="str">
        <f t="shared" si="5"/>
        <v/>
      </c>
      <c r="AB61" s="1" t="str">
        <f t="shared" si="5"/>
        <v/>
      </c>
      <c r="AC61" s="1" t="str">
        <f t="shared" si="5"/>
        <v/>
      </c>
      <c r="AD61" s="1" t="str">
        <f t="shared" si="5"/>
        <v/>
      </c>
      <c r="AE61" s="1" t="str">
        <f t="shared" si="4"/>
        <v/>
      </c>
      <c r="AF61" s="1" t="str">
        <f t="shared" si="4"/>
        <v/>
      </c>
    </row>
    <row r="62" spans="6:32" x14ac:dyDescent="0.25">
      <c r="F62" t="str">
        <f>IF(C62&lt;&gt;"","Planned","")</f>
        <v/>
      </c>
      <c r="H62" s="1" t="str">
        <f>IF(OR(H$21="",$G62=""),"",G62)</f>
        <v/>
      </c>
      <c r="I62" s="1" t="str">
        <f t="shared" si="5"/>
        <v/>
      </c>
      <c r="J62" s="1" t="str">
        <f t="shared" si="5"/>
        <v/>
      </c>
      <c r="K62" s="1" t="str">
        <f t="shared" si="5"/>
        <v/>
      </c>
      <c r="L62" s="1" t="str">
        <f t="shared" si="5"/>
        <v/>
      </c>
      <c r="M62" s="1" t="str">
        <f t="shared" si="5"/>
        <v/>
      </c>
      <c r="N62" s="1" t="str">
        <f t="shared" si="5"/>
        <v/>
      </c>
      <c r="O62" s="1" t="str">
        <f t="shared" si="5"/>
        <v/>
      </c>
      <c r="P62" s="1" t="str">
        <f t="shared" si="5"/>
        <v/>
      </c>
      <c r="Q62" s="1" t="str">
        <f t="shared" si="5"/>
        <v/>
      </c>
      <c r="R62" s="1" t="str">
        <f t="shared" si="5"/>
        <v/>
      </c>
      <c r="S62" s="1" t="str">
        <f t="shared" si="5"/>
        <v/>
      </c>
      <c r="T62" s="1" t="str">
        <f t="shared" si="5"/>
        <v/>
      </c>
      <c r="U62" s="1" t="str">
        <f t="shared" si="5"/>
        <v/>
      </c>
      <c r="V62" s="1" t="str">
        <f t="shared" si="5"/>
        <v/>
      </c>
      <c r="W62" s="1" t="str">
        <f t="shared" si="5"/>
        <v/>
      </c>
      <c r="X62" s="1" t="str">
        <f t="shared" si="5"/>
        <v/>
      </c>
      <c r="Y62" s="1" t="str">
        <f t="shared" si="5"/>
        <v/>
      </c>
      <c r="Z62" s="1" t="str">
        <f t="shared" si="5"/>
        <v/>
      </c>
      <c r="AA62" s="1" t="str">
        <f t="shared" si="5"/>
        <v/>
      </c>
      <c r="AB62" s="1" t="str">
        <f t="shared" si="5"/>
        <v/>
      </c>
      <c r="AC62" s="1" t="str">
        <f t="shared" si="5"/>
        <v/>
      </c>
      <c r="AD62" s="1" t="str">
        <f t="shared" si="5"/>
        <v/>
      </c>
      <c r="AE62" s="1" t="str">
        <f t="shared" si="4"/>
        <v/>
      </c>
      <c r="AF62" s="1" t="str">
        <f t="shared" si="4"/>
        <v/>
      </c>
    </row>
    <row r="63" spans="6:32" x14ac:dyDescent="0.25">
      <c r="F63" t="s">
        <v>7</v>
      </c>
      <c r="H63" s="1" t="str">
        <f>IF(OR(H$21="",$G63=""),"",G63)</f>
        <v/>
      </c>
      <c r="AE63" s="1" t="str">
        <f t="shared" si="4"/>
        <v/>
      </c>
      <c r="AF63" s="1" t="str">
        <f t="shared" si="4"/>
        <v/>
      </c>
    </row>
    <row r="64" spans="6:32" x14ac:dyDescent="0.25">
      <c r="F64" t="s">
        <v>8</v>
      </c>
      <c r="H64" s="1" t="str">
        <f>IF(OR(H$21="",$G64=""),"",G64)</f>
        <v/>
      </c>
      <c r="AE64" s="1" t="str">
        <f t="shared" si="4"/>
        <v/>
      </c>
      <c r="AF64" s="1" t="str">
        <f t="shared" si="4"/>
        <v/>
      </c>
    </row>
    <row r="65" spans="6:8" x14ac:dyDescent="0.25">
      <c r="F65" t="s">
        <v>9</v>
      </c>
      <c r="H65" s="1" t="str">
        <f>IF(OR(H$21="",$G65=""),"",G65)</f>
        <v/>
      </c>
    </row>
    <row r="70" spans="6:8" x14ac:dyDescent="0.25">
      <c r="F70" t="str">
        <f>IF(C70&lt;&gt;"","Planned","")</f>
        <v/>
      </c>
    </row>
  </sheetData>
  <mergeCells count="3">
    <mergeCell ref="D3:AC3"/>
    <mergeCell ref="D4:H4"/>
    <mergeCell ref="D5:H5"/>
  </mergeCells>
  <conditionalFormatting sqref="B32:AF64 E30:AF31 B22:AF29">
    <cfRule type="expression" dxfId="13" priority="7" stopIfTrue="1">
      <formula>$F22="En Progreso"</formula>
    </cfRule>
  </conditionalFormatting>
  <conditionalFormatting sqref="B32:AF64 E30:AF31 B22:AF29">
    <cfRule type="expression" dxfId="9" priority="6" stopIfTrue="1">
      <formula>$F22="Terminado"</formula>
    </cfRule>
  </conditionalFormatting>
  <conditionalFormatting sqref="L22:AF24 C25:AF29 C32:AF64 E30:AF31">
    <cfRule type="expression" dxfId="8" priority="4" stopIfTrue="1">
      <formula>$F22="Done"</formula>
    </cfRule>
    <cfRule type="expression" dxfId="7" priority="5" stopIfTrue="1">
      <formula>$F22="Ongoing"</formula>
    </cfRule>
  </conditionalFormatting>
  <dataValidations count="1">
    <dataValidation type="list" allowBlank="1" showInputMessage="1" sqref="F10:F15 F22:F70" xr:uid="{586FF99F-5E7F-4C78-88DE-20CEDA5D16CB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9E1C-9DC5-4AA1-A745-B368C3A2BDFD}">
  <dimension ref="B1:AF70"/>
  <sheetViews>
    <sheetView workbookViewId="0">
      <selection activeCell="U26" sqref="U26"/>
    </sheetView>
  </sheetViews>
  <sheetFormatPr baseColWidth="10" defaultColWidth="9.109375" defaultRowHeight="13.2" x14ac:dyDescent="0.25"/>
  <cols>
    <col min="1" max="1" width="3.33203125" customWidth="1"/>
    <col min="2" max="2" width="9.109375" customWidth="1"/>
    <col min="3" max="3" width="38.44140625" customWidth="1"/>
    <col min="4" max="4" width="10.6640625" style="1" customWidth="1"/>
    <col min="5" max="5" width="13.6640625" customWidth="1"/>
    <col min="6" max="6" width="10.88671875" customWidth="1"/>
    <col min="7" max="7" width="9.5546875" style="1" customWidth="1"/>
    <col min="8" max="32" width="4.44140625" style="1" customWidth="1"/>
  </cols>
  <sheetData>
    <row r="1" spans="2:32" ht="13.8" thickBot="1" x14ac:dyDescent="0.3"/>
    <row r="2" spans="2:32" ht="10.5" customHeight="1" x14ac:dyDescent="0.25">
      <c r="B2" s="12"/>
      <c r="C2" s="13"/>
      <c r="D2" s="14"/>
      <c r="E2" s="15"/>
      <c r="F2" s="15"/>
      <c r="G2" s="15"/>
      <c r="H2" s="15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6"/>
    </row>
    <row r="3" spans="2:32" ht="15" customHeight="1" x14ac:dyDescent="0.25">
      <c r="B3" s="17"/>
      <c r="C3" s="10" t="s">
        <v>32</v>
      </c>
      <c r="D3" s="26" t="s">
        <v>41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11"/>
      <c r="AE3" s="11"/>
      <c r="AF3" s="18"/>
    </row>
    <row r="4" spans="2:32" ht="15" customHeight="1" x14ac:dyDescent="0.25">
      <c r="B4" s="17"/>
      <c r="C4" s="10" t="s">
        <v>33</v>
      </c>
      <c r="D4" s="29" t="s">
        <v>42</v>
      </c>
      <c r="E4" s="29"/>
      <c r="F4" s="29"/>
      <c r="G4" s="29"/>
      <c r="H4" s="29"/>
      <c r="I4" s="9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9"/>
      <c r="W4" s="11"/>
      <c r="X4" s="11"/>
      <c r="Y4" s="11"/>
      <c r="Z4" s="11"/>
      <c r="AA4" s="11"/>
      <c r="AB4" s="11"/>
      <c r="AC4" s="11"/>
      <c r="AD4" s="11"/>
      <c r="AE4" s="11"/>
      <c r="AF4" s="18"/>
    </row>
    <row r="5" spans="2:32" ht="15" customHeight="1" x14ac:dyDescent="0.25">
      <c r="B5" s="17"/>
      <c r="C5" s="10" t="s">
        <v>34</v>
      </c>
      <c r="D5" s="29" t="s">
        <v>42</v>
      </c>
      <c r="E5" s="29"/>
      <c r="F5" s="29"/>
      <c r="G5" s="29"/>
      <c r="H5" s="29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9"/>
      <c r="W5" s="11"/>
      <c r="X5" s="11"/>
      <c r="Y5" s="11"/>
      <c r="Z5" s="11"/>
      <c r="AA5" s="11"/>
      <c r="AB5" s="11"/>
      <c r="AC5" s="11"/>
      <c r="AD5" s="11"/>
      <c r="AE5" s="11"/>
      <c r="AF5" s="18"/>
    </row>
    <row r="6" spans="2:32" ht="15" customHeight="1" thickBot="1" x14ac:dyDescent="0.3">
      <c r="B6" s="19"/>
      <c r="C6" s="20"/>
      <c r="D6" s="21"/>
      <c r="E6" s="21"/>
      <c r="F6" s="21"/>
      <c r="G6" s="21"/>
      <c r="H6" s="21"/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2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8" spans="2:32" ht="17.399999999999999" x14ac:dyDescent="0.3">
      <c r="C8" s="6">
        <v>1</v>
      </c>
      <c r="D8" s="7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2:32" x14ac:dyDescent="0.25"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6" spans="2:32" x14ac:dyDescent="0.25">
      <c r="B16" s="4"/>
      <c r="C16" s="4" t="s">
        <v>11</v>
      </c>
      <c r="D16" s="1">
        <v>14</v>
      </c>
      <c r="E16" s="4"/>
      <c r="F16" s="2"/>
      <c r="G16" s="4" t="s">
        <v>19</v>
      </c>
      <c r="H16" s="4" t="s">
        <v>20</v>
      </c>
      <c r="I16" s="4"/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2:32" x14ac:dyDescent="0.25">
      <c r="B17" s="4"/>
      <c r="C17" s="4" t="s">
        <v>12</v>
      </c>
      <c r="D17" s="1">
        <v>14</v>
      </c>
      <c r="E17" s="4" t="s">
        <v>13</v>
      </c>
      <c r="F17" s="4" t="s">
        <v>17</v>
      </c>
      <c r="G17" s="3">
        <f ca="1">SUM(OFFSET(G21,1,0,TaskRows,1))</f>
        <v>102</v>
      </c>
      <c r="H17" s="3">
        <f ca="1">IF(AND(SUM(OFFSET(H21,1,0,TaskRows,1))=0),0,SUM(OFFSET(H21,1,0,TaskRows,1)))</f>
        <v>95</v>
      </c>
      <c r="I17" s="3">
        <f ca="1">IF(AND(SUM(OFFSET(I21,1,0,TaskRows,1))=0),"",SUM(OFFSET(I21,1,0,TaskRows,1)))</f>
        <v>86</v>
      </c>
      <c r="J17" s="3">
        <f ca="1">IF(AND(SUM(OFFSET(J21,1,0,TaskRows,1))=0),"",SUM(OFFSET(J21,1,0,TaskRows,1)))</f>
        <v>79</v>
      </c>
      <c r="K17" s="3">
        <f ca="1">IF(AND(SUM(OFFSET(K21,1,0,TaskRows,1))=0),"",SUM(OFFSET(K21,1,0,TaskRows,1)))</f>
        <v>68</v>
      </c>
      <c r="L17" s="3">
        <f ca="1">IF(AND(SUM(OFFSET(L21,1,0,TaskRows,1))=0),"",SUM(OFFSET(L21,1,0,TaskRows,1)))</f>
        <v>61</v>
      </c>
      <c r="M17" s="3">
        <f ca="1">IF(AND(SUM(OFFSET(M21,1,0,TaskRows,1))=0),"",SUM(OFFSET(M21,1,0,TaskRows,1)))</f>
        <v>51</v>
      </c>
      <c r="N17" s="3">
        <f ca="1">IF(AND(SUM(OFFSET(N21,1,0,TaskRows,1))=0),"",SUM(OFFSET(N21,1,0,TaskRows,1)))</f>
        <v>42</v>
      </c>
      <c r="O17" s="3">
        <f ca="1">IF(AND(SUM(OFFSET(O21,1,0,TaskRows,1))=0),"",SUM(OFFSET(O21,1,0,TaskRows,1)))</f>
        <v>34</v>
      </c>
      <c r="P17" s="3">
        <f ca="1">IF(AND(SUM(OFFSET(P21,1,0,TaskRows,1))=0),"",SUM(OFFSET(P21,1,0,TaskRows,1)))</f>
        <v>25</v>
      </c>
      <c r="Q17" s="3">
        <f ca="1">IF(AND(SUM(OFFSET(Q21,1,0,TaskRows,1))=0),"",SUM(OFFSET(Q21,1,0,TaskRows,1)))</f>
        <v>15</v>
      </c>
      <c r="R17" s="3">
        <f ca="1">IF(AND(SUM(OFFSET(R21,1,0,TaskRows,1))=0),"",SUM(OFFSET(R21,1,0,TaskRows,1)))</f>
        <v>8</v>
      </c>
      <c r="S17" s="3">
        <f ca="1">IF(AND(SUM(OFFSET(S21,1,0,TaskRows,1))=0),"",SUM(OFFSET(S21,1,0,TaskRows,1)))</f>
        <v>5</v>
      </c>
      <c r="T17" s="3">
        <f ca="1">IF(AND(SUM(OFFSET(T21,1,0,TaskRows,1))=0),"",SUM(OFFSET(T21,1,0,TaskRows,1)))</f>
        <v>2</v>
      </c>
      <c r="U17" s="3" t="str">
        <f ca="1">IF(AND(SUM(OFFSET(U21,1,0,TaskRows,1))=0),"",SUM(OFFSET(U21,1,0,TaskRows,1)))</f>
        <v/>
      </c>
      <c r="V17" s="3" t="str">
        <f ca="1">IF(AND(SUM(OFFSET(V21,1,0,TaskRows,1))=0),"",SUM(OFFSET(V21,1,0,TaskRows,1)))</f>
        <v/>
      </c>
      <c r="W17" s="3" t="str">
        <f ca="1">IF(AND(SUM(OFFSET(W21,1,0,TaskRows,1))=0),"",SUM(OFFSET(W21,1,0,TaskRows,1)))</f>
        <v/>
      </c>
      <c r="X17" s="3" t="str">
        <f ca="1">IF(AND(SUM(OFFSET(X21,1,0,TaskRows,1))=0),"",SUM(OFFSET(X21,1,0,TaskRows,1)))</f>
        <v/>
      </c>
      <c r="Y17" s="3" t="str">
        <f ca="1">IF(AND(SUM(OFFSET(Y21,1,0,TaskRows,1))=0),"",SUM(OFFSET(Y21,1,0,TaskRows,1)))</f>
        <v/>
      </c>
      <c r="Z17" s="3" t="str">
        <f ca="1">IF(AND(SUM(OFFSET(Z21,1,0,TaskRows,1))=0),"",SUM(OFFSET(Z21,1,0,TaskRows,1)))</f>
        <v/>
      </c>
      <c r="AA17" s="3" t="str">
        <f ca="1">IF(AND(SUM(OFFSET(AA21,1,0,TaskRows,1))=0),"",SUM(OFFSET(AA21,1,0,TaskRows,1)))</f>
        <v/>
      </c>
      <c r="AB17" s="3" t="str">
        <f ca="1">IF(AND(SUM(OFFSET(AB21,1,0,TaskRows,1))=0),"",SUM(OFFSET(AB21,1,0,TaskRows,1)))</f>
        <v/>
      </c>
      <c r="AC17" s="3" t="str">
        <f ca="1">IF(AND(SUM(OFFSET(AC21,1,0,TaskRows,1))=0),"",SUM(OFFSET(AC21,1,0,TaskRows,1)))</f>
        <v/>
      </c>
      <c r="AD17" s="3" t="str">
        <f ca="1">IF(AND(SUM(OFFSET(AD21,1,0,TaskRows,1))=0),"",SUM(OFFSET(AD21,1,0,TaskRows,1)))</f>
        <v/>
      </c>
      <c r="AE17" s="3" t="str">
        <f ca="1">IF(AND(SUM(OFFSET(AE21,1,0,TaskRows,1))=0),"",SUM(OFFSET(AE21,1,0,TaskRows,1)))</f>
        <v/>
      </c>
      <c r="AF17" s="3" t="str">
        <f ca="1">IF(AND(SUM(OFFSET(AF21,1,0,TaskRows,1))=0),"",SUM(OFFSET(AF21,1,0,TaskRows,1)))</f>
        <v/>
      </c>
    </row>
    <row r="18" spans="2:32" hidden="1" x14ac:dyDescent="0.25">
      <c r="C18" t="s">
        <v>1</v>
      </c>
      <c r="D18" s="1">
        <f>IF(COUNTA(C22:C248)=0,1,COUNTA(C22:C248))</f>
        <v>4</v>
      </c>
      <c r="E18" t="s">
        <v>2</v>
      </c>
      <c r="F18" s="1">
        <f ca="1">IF(COUNTIF(H17:AF17,"&gt;0")=0,1,COUNTIF(H17:AF17,"&gt;0"))</f>
        <v>13</v>
      </c>
      <c r="H18" s="1">
        <f ca="1">IF(H21="","",$G17-$G17/($D16-1)*(H21-1))</f>
        <v>102</v>
      </c>
      <c r="I18" s="1">
        <f ca="1">IF(I21="","",TotalEffort-TotalEffort/(ImplementationDays)*(I21-1))</f>
        <v>94.714285714285708</v>
      </c>
      <c r="J18" s="1">
        <f ca="1">IF(J21="","",TotalEffort-TotalEffort/(ImplementationDays)*(J21-1))</f>
        <v>87.428571428571431</v>
      </c>
      <c r="K18" s="1">
        <f ca="1">IF(K21="","",TotalEffort-TotalEffort/(ImplementationDays)*(K21-1))</f>
        <v>80.142857142857139</v>
      </c>
      <c r="L18" s="1">
        <f ca="1">IF(L21="","",TotalEffort-TotalEffort/(ImplementationDays)*(L21-1))</f>
        <v>72.857142857142861</v>
      </c>
      <c r="M18" s="1">
        <f ca="1">IF(M21="","",TotalEffort-TotalEffort/(ImplementationDays)*(M21-1))</f>
        <v>65.571428571428569</v>
      </c>
      <c r="N18" s="1">
        <f ca="1">IF(N21="","",TotalEffort-TotalEffort/(ImplementationDays)*(N21-1))</f>
        <v>58.285714285714285</v>
      </c>
      <c r="O18" s="1">
        <f ca="1">IF(O21="","",TotalEffort-TotalEffort/(ImplementationDays)*(O21-1))</f>
        <v>51</v>
      </c>
      <c r="P18" s="1">
        <f ca="1">IF(P21="","",TotalEffort-TotalEffort/(ImplementationDays)*(P21-1))</f>
        <v>43.714285714285715</v>
      </c>
      <c r="Q18" s="1">
        <f ca="1">IF(Q21="","",TotalEffort-TotalEffort/(ImplementationDays)*(Q21-1))</f>
        <v>36.428571428571431</v>
      </c>
      <c r="R18" s="1">
        <f t="shared" ref="R18:AO18" ca="1" si="0">IF(R21="","",TotalEffort-TotalEffort/(ImplementationDays)*(R21-1))</f>
        <v>29.142857142857139</v>
      </c>
      <c r="S18" s="1">
        <f t="shared" ca="1" si="0"/>
        <v>21.857142857142861</v>
      </c>
      <c r="T18" s="1">
        <f t="shared" ca="1" si="0"/>
        <v>14.571428571428569</v>
      </c>
      <c r="U18" s="1">
        <f t="shared" ca="1" si="0"/>
        <v>7.2857142857142918</v>
      </c>
      <c r="V18" s="1" t="str">
        <f t="shared" si="0"/>
        <v/>
      </c>
      <c r="W18" s="1" t="str">
        <f t="shared" si="0"/>
        <v/>
      </c>
      <c r="X18" s="1" t="str">
        <f t="shared" si="0"/>
        <v/>
      </c>
      <c r="Y18" s="1" t="str">
        <f t="shared" si="0"/>
        <v/>
      </c>
      <c r="Z18" s="1" t="str">
        <f t="shared" si="0"/>
        <v/>
      </c>
      <c r="AA18" s="1" t="str">
        <f t="shared" si="0"/>
        <v/>
      </c>
      <c r="AB18" s="1" t="str">
        <f t="shared" si="0"/>
        <v/>
      </c>
      <c r="AC18" s="1" t="str">
        <f t="shared" si="0"/>
        <v/>
      </c>
      <c r="AD18" s="1" t="str">
        <f t="shared" si="0"/>
        <v/>
      </c>
      <c r="AE18" s="1" t="str">
        <f t="shared" si="0"/>
        <v/>
      </c>
      <c r="AF18" s="1" t="str">
        <f t="shared" si="0"/>
        <v/>
      </c>
    </row>
    <row r="19" spans="2:32" hidden="1" x14ac:dyDescent="0.25">
      <c r="C19" s="8" t="s">
        <v>5</v>
      </c>
      <c r="D19"/>
      <c r="E19" t="s">
        <v>3</v>
      </c>
      <c r="F19" s="1"/>
      <c r="H19" s="1">
        <f ca="1">IF(TREND(OFFSET($H17,0,DoneDays-TrendDays,1,TrendDays),OFFSET($H20,0,DoneDays-TrendDays,1,TrendDays),H20)&lt;0,"",TREND(OFFSET($H17,0,DoneDays-TrendDays,1,TrendDays),OFFSET($H20,0,DoneDays-TrendDays,1,TrendDays),H20))</f>
        <v>93.208791208791212</v>
      </c>
      <c r="I19" s="1">
        <f ca="1">IF(TREND(OFFSET($H17,0,DoneDays-TrendDays,1,TrendDays),OFFSET($H20,0,DoneDays-TrendDays,1,TrendDays),I20)&lt;0,"",TREND(OFFSET($H17,0,DoneDays-TrendDays,1,TrendDays),OFFSET($H20,0,DoneDays-TrendDays,1,TrendDays),I20))</f>
        <v>84.994505494505503</v>
      </c>
      <c r="J19" s="1">
        <f ca="1">IF(TREND(OFFSET($H17,0,DoneDays-TrendDays,1,TrendDays),OFFSET($H20,0,DoneDays-TrendDays,1,TrendDays),J20)&lt;0,"",TREND(OFFSET($H17,0,DoneDays-TrendDays,1,TrendDays),OFFSET($H20,0,DoneDays-TrendDays,1,TrendDays),J20))</f>
        <v>76.780219780219781</v>
      </c>
      <c r="K19" s="1">
        <f ca="1">IF(TREND(OFFSET($H17,0,DoneDays-TrendDays,1,TrendDays),OFFSET($H20,0,DoneDays-TrendDays,1,TrendDays),K20)&lt;0,"",TREND(OFFSET($H17,0,DoneDays-TrendDays,1,TrendDays),OFFSET($H20,0,DoneDays-TrendDays,1,TrendDays),K20))</f>
        <v>68.565934065934073</v>
      </c>
      <c r="L19" s="1">
        <f ca="1">IF(TREND(OFFSET($H17,0,DoneDays-TrendDays,1,TrendDays),OFFSET($H20,0,DoneDays-TrendDays,1,TrendDays),L20)&lt;0,"",TREND(OFFSET($H17,0,DoneDays-TrendDays,1,TrendDays),OFFSET($H20,0,DoneDays-TrendDays,1,TrendDays),L20))</f>
        <v>60.35164835164835</v>
      </c>
      <c r="M19" s="1">
        <f ca="1">IF(TREND(OFFSET($H17,0,DoneDays-TrendDays,1,TrendDays),OFFSET($H20,0,DoneDays-TrendDays,1,TrendDays),M20)&lt;0,"",TREND(OFFSET($H17,0,DoneDays-TrendDays,1,TrendDays),OFFSET($H20,0,DoneDays-TrendDays,1,TrendDays),M20))</f>
        <v>52.137362637362628</v>
      </c>
      <c r="N19" s="1">
        <f ca="1">IF(TREND(OFFSET($H17,0,DoneDays-TrendDays,1,TrendDays),OFFSET($H20,0,DoneDays-TrendDays,1,TrendDays),N20)&lt;0,"",TREND(OFFSET($H17,0,DoneDays-TrendDays,1,TrendDays),OFFSET($H20,0,DoneDays-TrendDays,1,TrendDays),N20))</f>
        <v>43.923076923076913</v>
      </c>
      <c r="O19" s="1">
        <f ca="1">IF(TREND(OFFSET($H17,0,DoneDays-TrendDays,1,TrendDays),OFFSET($H20,0,DoneDays-TrendDays,1,TrendDays),O20)&lt;0,"",TREND(OFFSET($H17,0,DoneDays-TrendDays,1,TrendDays),OFFSET($H20,0,DoneDays-TrendDays,1,TrendDays),O20))</f>
        <v>35.708791208791197</v>
      </c>
      <c r="P19" s="1">
        <f ca="1">IF(TREND(OFFSET($H17,0,DoneDays-TrendDays,1,TrendDays),OFFSET($H20,0,DoneDays-TrendDays,1,TrendDays),P20)&lt;0,"",TREND(OFFSET($H17,0,DoneDays-TrendDays,1,TrendDays),OFFSET($H20,0,DoneDays-TrendDays,1,TrendDays),P20))</f>
        <v>27.494505494505475</v>
      </c>
      <c r="Q19" s="1">
        <f ca="1">IF(TREND(OFFSET($H17,0,DoneDays-TrendDays,1,TrendDays),OFFSET($H20,0,DoneDays-TrendDays,1,TrendDays),Q20)&lt;0,"",TREND(OFFSET($H17,0,DoneDays-TrendDays,1,TrendDays),OFFSET($H20,0,DoneDays-TrendDays,1,TrendDays),Q20))</f>
        <v>19.280219780219767</v>
      </c>
      <c r="R19" s="1">
        <f ca="1">IF(TREND(OFFSET($H17,0,DoneDays-TrendDays,1,TrendDays),OFFSET($H20,0,DoneDays-TrendDays,1,TrendDays),R20)&lt;0,"",TREND(OFFSET($H17,0,DoneDays-TrendDays,1,TrendDays),OFFSET($H20,0,DoneDays-TrendDays,1,TrendDays),R20))</f>
        <v>11.065934065934044</v>
      </c>
      <c r="S19" s="1">
        <f ca="1">IF(TREND(OFFSET($H17,0,DoneDays-TrendDays,1,TrendDays),OFFSET($H20,0,DoneDays-TrendDays,1,TrendDays),S20)&lt;0,"",TREND(OFFSET($H17,0,DoneDays-TrendDays,1,TrendDays),OFFSET($H20,0,DoneDays-TrendDays,1,TrendDays),S20))</f>
        <v>2.851648351648322</v>
      </c>
      <c r="T19" s="1" t="str">
        <f ca="1">IF(TREND(OFFSET($H17,0,DoneDays-TrendDays,1,TrendDays),OFFSET($H20,0,DoneDays-TrendDays,1,TrendDays),T20)&lt;0,"",TREND(OFFSET($H17,0,DoneDays-TrendDays,1,TrendDays),OFFSET($H20,0,DoneDays-TrendDays,1,TrendDays),T20))</f>
        <v/>
      </c>
      <c r="U19" s="1" t="str">
        <f ca="1">IF(TREND(OFFSET($H17,0,DoneDays-TrendDays,1,TrendDays),OFFSET($H20,0,DoneDays-TrendDays,1,TrendDays),U20)&lt;0,"",TREND(OFFSET($H17,0,DoneDays-TrendDays,1,TrendDays),OFFSET($H20,0,DoneDays-TrendDays,1,TrendDays),U20))</f>
        <v/>
      </c>
      <c r="V19" s="1" t="str">
        <f ca="1">IF(TREND(OFFSET($H17,0,DoneDays-TrendDays,1,TrendDays),OFFSET($H20,0,DoneDays-TrendDays,1,TrendDays),V20)&lt;0,"",TREND(OFFSET($H17,0,DoneDays-TrendDays,1,TrendDays),OFFSET($H20,0,DoneDays-TrendDays,1,TrendDays),V20))</f>
        <v/>
      </c>
      <c r="W19" s="1" t="str">
        <f ca="1">IF(TREND(OFFSET($H17,0,DoneDays-TrendDays,1,TrendDays),OFFSET($H20,0,DoneDays-TrendDays,1,TrendDays),W20)&lt;0,"",TREND(OFFSET($H17,0,DoneDays-TrendDays,1,TrendDays),OFFSET($H20,0,DoneDays-TrendDays,1,TrendDays),W20))</f>
        <v/>
      </c>
      <c r="X19" s="1" t="str">
        <f ca="1">IF(TREND(OFFSET($H17,0,DoneDays-TrendDays,1,TrendDays),OFFSET($H20,0,DoneDays-TrendDays,1,TrendDays),X20)&lt;0,"",TREND(OFFSET($H17,0,DoneDays-TrendDays,1,TrendDays),OFFSET($H20,0,DoneDays-TrendDays,1,TrendDays),X20))</f>
        <v/>
      </c>
      <c r="Y19" s="1" t="str">
        <f ca="1">IF(TREND(OFFSET($H17,0,DoneDays-TrendDays,1,TrendDays),OFFSET($H20,0,DoneDays-TrendDays,1,TrendDays),Y20)&lt;0,"",TREND(OFFSET($H17,0,DoneDays-TrendDays,1,TrendDays),OFFSET($H20,0,DoneDays-TrendDays,1,TrendDays),Y20))</f>
        <v/>
      </c>
      <c r="Z19" s="1" t="str">
        <f ca="1">IF(TREND(OFFSET($H17,0,DoneDays-TrendDays,1,TrendDays),OFFSET($H20,0,DoneDays-TrendDays,1,TrendDays),Z20)&lt;0,"",TREND(OFFSET($H17,0,DoneDays-TrendDays,1,TrendDays),OFFSET($H20,0,DoneDays-TrendDays,1,TrendDays),Z20))</f>
        <v/>
      </c>
      <c r="AA19" s="1" t="str">
        <f ca="1">IF(TREND(OFFSET($H17,0,DoneDays-TrendDays,1,TrendDays),OFFSET($H20,0,DoneDays-TrendDays,1,TrendDays),AA20)&lt;0,"",TREND(OFFSET($H17,0,DoneDays-TrendDays,1,TrendDays),OFFSET($H20,0,DoneDays-TrendDays,1,TrendDays),AA20))</f>
        <v/>
      </c>
      <c r="AB19" s="1" t="str">
        <f ca="1">IF(TREND(OFFSET($H17,0,DoneDays-TrendDays,1,TrendDays),OFFSET($H20,0,DoneDays-TrendDays,1,TrendDays),AB20)&lt;0,"",TREND(OFFSET($H17,0,DoneDays-TrendDays,1,TrendDays),OFFSET($H20,0,DoneDays-TrendDays,1,TrendDays),AB20))</f>
        <v/>
      </c>
      <c r="AC19" s="1" t="str">
        <f ca="1">IF(TREND(OFFSET($H17,0,DoneDays-TrendDays,1,TrendDays),OFFSET($H20,0,DoneDays-TrendDays,1,TrendDays),AC20)&lt;0,"",TREND(OFFSET($H17,0,DoneDays-TrendDays,1,TrendDays),OFFSET($H20,0,DoneDays-TrendDays,1,TrendDays),AC20))</f>
        <v/>
      </c>
      <c r="AD19" s="1" t="str">
        <f ca="1">IF(TREND(OFFSET($H17,0,DoneDays-TrendDays,1,TrendDays),OFFSET($H20,0,DoneDays-TrendDays,1,TrendDays),AD20)&lt;0,"",TREND(OFFSET($H17,0,DoneDays-TrendDays,1,TrendDays),OFFSET($H20,0,DoneDays-TrendDays,1,TrendDays),AD20))</f>
        <v/>
      </c>
      <c r="AE19" s="1" t="str">
        <f ca="1">IF(TREND(OFFSET($H17,0,DoneDays-TrendDays,1,TrendDays),OFFSET($H20,0,DoneDays-TrendDays,1,TrendDays),AE20)&lt;0,"",TREND(OFFSET($H17,0,DoneDays-TrendDays,1,TrendDays),OFFSET($H20,0,DoneDays-TrendDays,1,TrendDays),AE20))</f>
        <v/>
      </c>
      <c r="AF19" s="1" t="str">
        <f ca="1">IF(TREND(OFFSET($H17,0,DoneDays-TrendDays,1,TrendDays),OFFSET($H20,0,DoneDays-TrendDays,1,TrendDays),AF20)&lt;0,"",TREND(OFFSET($H17,0,DoneDays-TrendDays,1,TrendDays),OFFSET($H20,0,DoneDays-TrendDays,1,TrendDays),AF20))</f>
        <v/>
      </c>
    </row>
    <row r="20" spans="2:32" hidden="1" x14ac:dyDescent="0.25">
      <c r="C20" s="8" t="s">
        <v>6</v>
      </c>
      <c r="D20"/>
      <c r="E20" t="s">
        <v>4</v>
      </c>
      <c r="F20" s="1">
        <f ca="1">IF(DoneDays&gt;D17,D17,DoneDays)</f>
        <v>13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5">
      <c r="B21" s="4" t="s">
        <v>10</v>
      </c>
      <c r="C21" s="5" t="s">
        <v>14</v>
      </c>
      <c r="D21" s="5" t="s">
        <v>15</v>
      </c>
      <c r="E21" s="5" t="s">
        <v>16</v>
      </c>
      <c r="F21" s="5" t="s">
        <v>18</v>
      </c>
      <c r="G21" s="5" t="s">
        <v>0</v>
      </c>
      <c r="H21" s="5">
        <v>1</v>
      </c>
      <c r="I21" s="5">
        <f>IF($D$16&gt;H21,H21+1,"")</f>
        <v>2</v>
      </c>
      <c r="J21" s="5">
        <f>IF($D$16&gt;I21,I21+1,"")</f>
        <v>3</v>
      </c>
      <c r="K21" s="5">
        <f>IF($D$16&gt;J21,J21+1,"")</f>
        <v>4</v>
      </c>
      <c r="L21" s="5">
        <f>IF($D$16&gt;K21,K21+1,"")</f>
        <v>5</v>
      </c>
      <c r="M21" s="5">
        <f>IF($D$16&gt;L21,L21+1,"")</f>
        <v>6</v>
      </c>
      <c r="N21" s="5">
        <f>IF($D$16&gt;M21,M21+1,"")</f>
        <v>7</v>
      </c>
      <c r="O21" s="5">
        <f>IF($D$16&gt;N21,N21+1,"")</f>
        <v>8</v>
      </c>
      <c r="P21" s="5">
        <f>IF($D$16&gt;O21,O21+1,"")</f>
        <v>9</v>
      </c>
      <c r="Q21" s="5">
        <f>IF($D$16&gt;P21,P21+1,"")</f>
        <v>10</v>
      </c>
      <c r="R21" s="5">
        <f>IF($D$16&gt;Q21,Q21+1,"")</f>
        <v>11</v>
      </c>
      <c r="S21" s="5">
        <f>IF($D$16&gt;R21,R21+1,"")</f>
        <v>12</v>
      </c>
      <c r="T21" s="5">
        <f>IF($D$16&gt;S21,S21+1,"")</f>
        <v>13</v>
      </c>
      <c r="U21" s="5">
        <f>IF($D$16&gt;T21,T21+1,"")</f>
        <v>14</v>
      </c>
      <c r="V21" s="5" t="str">
        <f>IF($D$16&gt;U21,U21+1,"")</f>
        <v/>
      </c>
      <c r="W21" s="5" t="str">
        <f>IF($D$16&gt;V21,V21+1,"")</f>
        <v/>
      </c>
      <c r="X21" s="5" t="str">
        <f>IF($D$16&gt;W21,W21+1,"")</f>
        <v/>
      </c>
      <c r="Y21" s="5" t="str">
        <f>IF($D$16&gt;X21,X21+1,"")</f>
        <v/>
      </c>
      <c r="Z21" s="5" t="str">
        <f>IF($D$16&gt;Y21,Y21+1,"")</f>
        <v/>
      </c>
      <c r="AA21" s="5" t="str">
        <f>IF($D$16&gt;Z21,Z21+1,"")</f>
        <v/>
      </c>
      <c r="AB21" s="5" t="str">
        <f>IF($D$16&gt;AA21,AA21+1,"")</f>
        <v/>
      </c>
      <c r="AC21" s="5" t="str">
        <f>IF($D$16&gt;AB21,AB21+1,"")</f>
        <v/>
      </c>
      <c r="AD21" s="5" t="str">
        <f>IF($D$16&gt;AC21,AC21+1,"")</f>
        <v/>
      </c>
      <c r="AE21" s="5" t="str">
        <f>IF($D$16&gt;AD21,AD21+1,"")</f>
        <v/>
      </c>
      <c r="AF21" s="5" t="str">
        <f>IF($D$16&gt;AE21,AE21+1,"")</f>
        <v/>
      </c>
    </row>
    <row r="22" spans="2:32" ht="26.4" x14ac:dyDescent="0.25">
      <c r="B22" t="s">
        <v>100</v>
      </c>
      <c r="C22" s="30" t="s">
        <v>103</v>
      </c>
      <c r="D22" s="1" t="s">
        <v>107</v>
      </c>
      <c r="E22" t="s">
        <v>40</v>
      </c>
      <c r="F22" t="s">
        <v>23</v>
      </c>
      <c r="G22" s="1">
        <v>20</v>
      </c>
      <c r="H22" s="1">
        <v>18</v>
      </c>
      <c r="I22" s="1">
        <v>16</v>
      </c>
      <c r="J22" s="1">
        <v>14</v>
      </c>
      <c r="K22" s="1">
        <v>12</v>
      </c>
      <c r="L22" s="1">
        <v>11</v>
      </c>
      <c r="M22" s="1">
        <v>9</v>
      </c>
      <c r="N22" s="1">
        <v>8</v>
      </c>
      <c r="O22" s="1">
        <v>6</v>
      </c>
      <c r="P22" s="1">
        <v>4</v>
      </c>
      <c r="Q22" s="1">
        <v>2</v>
      </c>
      <c r="R22" s="1">
        <v>0</v>
      </c>
      <c r="S22" s="1">
        <v>0</v>
      </c>
      <c r="T22" s="1">
        <v>0</v>
      </c>
      <c r="U22" s="1">
        <v>0</v>
      </c>
      <c r="AE22" s="1" t="str">
        <f t="shared" ref="AE22:AF37" si="1">IF(OR(AE$21="",$G22=""),"",AD22)</f>
        <v/>
      </c>
      <c r="AF22" s="1" t="str">
        <f t="shared" si="1"/>
        <v/>
      </c>
    </row>
    <row r="23" spans="2:32" ht="26.4" x14ac:dyDescent="0.25">
      <c r="B23" t="s">
        <v>72</v>
      </c>
      <c r="C23" s="30" t="s">
        <v>104</v>
      </c>
      <c r="D23" s="1" t="s">
        <v>108</v>
      </c>
      <c r="E23" t="s">
        <v>38</v>
      </c>
      <c r="F23" t="s">
        <v>23</v>
      </c>
      <c r="G23" s="1">
        <v>20</v>
      </c>
      <c r="H23" s="1">
        <v>19</v>
      </c>
      <c r="I23" s="1">
        <v>16</v>
      </c>
      <c r="J23" s="1">
        <v>15</v>
      </c>
      <c r="K23" s="1">
        <v>13</v>
      </c>
      <c r="L23" s="1">
        <v>12</v>
      </c>
      <c r="M23" s="1">
        <v>10</v>
      </c>
      <c r="N23" s="1">
        <v>8</v>
      </c>
      <c r="O23" s="1">
        <v>7</v>
      </c>
      <c r="P23" s="1">
        <v>5</v>
      </c>
      <c r="Q23" s="1">
        <v>3</v>
      </c>
      <c r="R23" s="1">
        <v>1</v>
      </c>
      <c r="S23" s="1">
        <v>0</v>
      </c>
      <c r="T23" s="1">
        <v>0</v>
      </c>
      <c r="U23" s="1">
        <v>0</v>
      </c>
      <c r="AE23" s="1" t="str">
        <f t="shared" si="1"/>
        <v/>
      </c>
      <c r="AF23" s="1" t="str">
        <f t="shared" si="1"/>
        <v/>
      </c>
    </row>
    <row r="24" spans="2:32" ht="26.4" x14ac:dyDescent="0.25">
      <c r="B24" t="s">
        <v>101</v>
      </c>
      <c r="C24" s="30" t="s">
        <v>105</v>
      </c>
      <c r="D24" s="1" t="s">
        <v>109</v>
      </c>
      <c r="E24" t="s">
        <v>39</v>
      </c>
      <c r="F24" t="s">
        <v>23</v>
      </c>
      <c r="G24" s="1">
        <v>42</v>
      </c>
      <c r="H24" s="1">
        <v>40</v>
      </c>
      <c r="I24" s="1">
        <v>37</v>
      </c>
      <c r="J24" s="1">
        <v>34</v>
      </c>
      <c r="K24" s="1">
        <v>30</v>
      </c>
      <c r="L24" s="1">
        <v>27</v>
      </c>
      <c r="M24" s="1">
        <v>24</v>
      </c>
      <c r="N24" s="1">
        <v>20</v>
      </c>
      <c r="O24" s="1">
        <v>17</v>
      </c>
      <c r="P24" s="1">
        <v>14</v>
      </c>
      <c r="Q24" s="1">
        <v>10</v>
      </c>
      <c r="R24" s="1">
        <v>7</v>
      </c>
      <c r="S24" s="1">
        <v>5</v>
      </c>
      <c r="T24" s="1">
        <v>2</v>
      </c>
      <c r="U24" s="1">
        <v>0</v>
      </c>
      <c r="AE24" s="1" t="str">
        <f t="shared" si="1"/>
        <v/>
      </c>
      <c r="AF24" s="1" t="str">
        <f t="shared" si="1"/>
        <v/>
      </c>
    </row>
    <row r="25" spans="2:32" ht="26.4" x14ac:dyDescent="0.25">
      <c r="B25" t="s">
        <v>102</v>
      </c>
      <c r="C25" s="30" t="s">
        <v>106</v>
      </c>
      <c r="D25" s="1" t="s">
        <v>110</v>
      </c>
      <c r="F25" t="s">
        <v>23</v>
      </c>
      <c r="G25" s="1">
        <v>20</v>
      </c>
      <c r="H25" s="1">
        <v>18</v>
      </c>
      <c r="I25" s="1">
        <v>17</v>
      </c>
      <c r="J25" s="1">
        <v>16</v>
      </c>
      <c r="K25" s="1">
        <v>13</v>
      </c>
      <c r="L25" s="1">
        <v>11</v>
      </c>
      <c r="M25" s="1">
        <v>8</v>
      </c>
      <c r="N25" s="1">
        <v>6</v>
      </c>
      <c r="O25" s="1">
        <v>4</v>
      </c>
      <c r="P25" s="1">
        <v>2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AE25" s="1" t="str">
        <f t="shared" si="1"/>
        <v/>
      </c>
      <c r="AF25" s="1" t="str">
        <f t="shared" si="1"/>
        <v/>
      </c>
    </row>
    <row r="26" spans="2:32" x14ac:dyDescent="0.25">
      <c r="C26" s="30"/>
      <c r="AE26" s="1" t="str">
        <f t="shared" si="1"/>
        <v/>
      </c>
      <c r="AF26" s="1" t="str">
        <f t="shared" si="1"/>
        <v/>
      </c>
    </row>
    <row r="27" spans="2:32" x14ac:dyDescent="0.25">
      <c r="C27" s="30"/>
      <c r="AE27" s="1" t="str">
        <f t="shared" si="1"/>
        <v/>
      </c>
      <c r="AF27" s="1" t="str">
        <f t="shared" si="1"/>
        <v/>
      </c>
    </row>
    <row r="28" spans="2:32" x14ac:dyDescent="0.25">
      <c r="C28" s="30"/>
      <c r="AE28" s="1" t="str">
        <f t="shared" si="1"/>
        <v/>
      </c>
      <c r="AF28" s="1" t="str">
        <f t="shared" si="1"/>
        <v/>
      </c>
    </row>
    <row r="29" spans="2:32" x14ac:dyDescent="0.25">
      <c r="C29" s="30"/>
      <c r="AE29" s="1" t="str">
        <f t="shared" si="1"/>
        <v/>
      </c>
      <c r="AF29" s="1" t="str">
        <f t="shared" si="1"/>
        <v/>
      </c>
    </row>
    <row r="30" spans="2:32" x14ac:dyDescent="0.25">
      <c r="AE30" s="1" t="str">
        <f t="shared" si="1"/>
        <v/>
      </c>
      <c r="AF30" s="1" t="str">
        <f t="shared" si="1"/>
        <v/>
      </c>
    </row>
    <row r="31" spans="2:32" x14ac:dyDescent="0.25">
      <c r="AE31" s="1" t="str">
        <f t="shared" si="1"/>
        <v/>
      </c>
      <c r="AF31" s="1" t="str">
        <f t="shared" si="1"/>
        <v/>
      </c>
    </row>
    <row r="32" spans="2:32" x14ac:dyDescent="0.25">
      <c r="AE32" s="1" t="str">
        <f t="shared" si="1"/>
        <v/>
      </c>
      <c r="AF32" s="1" t="str">
        <f t="shared" si="1"/>
        <v/>
      </c>
    </row>
    <row r="33" spans="31:32" x14ac:dyDescent="0.25">
      <c r="AE33" s="1" t="str">
        <f t="shared" si="1"/>
        <v/>
      </c>
      <c r="AF33" s="1" t="str">
        <f t="shared" si="1"/>
        <v/>
      </c>
    </row>
    <row r="34" spans="31:32" x14ac:dyDescent="0.25">
      <c r="AE34" s="1" t="str">
        <f t="shared" si="1"/>
        <v/>
      </c>
      <c r="AF34" s="1" t="str">
        <f t="shared" si="1"/>
        <v/>
      </c>
    </row>
    <row r="35" spans="31:32" x14ac:dyDescent="0.25">
      <c r="AE35" s="1" t="str">
        <f t="shared" si="1"/>
        <v/>
      </c>
      <c r="AF35" s="1" t="str">
        <f t="shared" si="1"/>
        <v/>
      </c>
    </row>
    <row r="36" spans="31:32" x14ac:dyDescent="0.25">
      <c r="AE36" s="1" t="str">
        <f t="shared" si="1"/>
        <v/>
      </c>
      <c r="AF36" s="1" t="str">
        <f t="shared" si="1"/>
        <v/>
      </c>
    </row>
    <row r="37" spans="31:32" x14ac:dyDescent="0.25">
      <c r="AE37" s="1" t="str">
        <f t="shared" si="1"/>
        <v/>
      </c>
      <c r="AF37" s="1" t="str">
        <f t="shared" si="1"/>
        <v/>
      </c>
    </row>
    <row r="38" spans="31:32" x14ac:dyDescent="0.25">
      <c r="AE38" s="1" t="str">
        <f t="shared" ref="AE38:AF53" si="2">IF(OR(AE$21="",$G38=""),"",AD38)</f>
        <v/>
      </c>
      <c r="AF38" s="1" t="str">
        <f t="shared" si="2"/>
        <v/>
      </c>
    </row>
    <row r="39" spans="31:32" x14ac:dyDescent="0.25">
      <c r="AE39" s="1" t="str">
        <f t="shared" si="2"/>
        <v/>
      </c>
      <c r="AF39" s="1" t="str">
        <f t="shared" si="2"/>
        <v/>
      </c>
    </row>
    <row r="40" spans="31:32" x14ac:dyDescent="0.25">
      <c r="AE40" s="1" t="str">
        <f t="shared" si="2"/>
        <v/>
      </c>
      <c r="AF40" s="1" t="str">
        <f t="shared" si="2"/>
        <v/>
      </c>
    </row>
    <row r="41" spans="31:32" x14ac:dyDescent="0.25">
      <c r="AE41" s="1" t="str">
        <f t="shared" si="2"/>
        <v/>
      </c>
      <c r="AF41" s="1" t="str">
        <f t="shared" si="2"/>
        <v/>
      </c>
    </row>
    <row r="42" spans="31:32" x14ac:dyDescent="0.25">
      <c r="AE42" s="1" t="str">
        <f t="shared" si="2"/>
        <v/>
      </c>
      <c r="AF42" s="1" t="str">
        <f t="shared" si="2"/>
        <v/>
      </c>
    </row>
    <row r="43" spans="31:32" x14ac:dyDescent="0.25">
      <c r="AE43" s="1" t="str">
        <f t="shared" si="2"/>
        <v/>
      </c>
      <c r="AF43" s="1" t="str">
        <f t="shared" si="2"/>
        <v/>
      </c>
    </row>
    <row r="44" spans="31:32" x14ac:dyDescent="0.25">
      <c r="AE44" s="1" t="str">
        <f t="shared" si="2"/>
        <v/>
      </c>
      <c r="AF44" s="1" t="str">
        <f t="shared" si="2"/>
        <v/>
      </c>
    </row>
    <row r="45" spans="31:32" x14ac:dyDescent="0.25">
      <c r="AE45" s="1" t="str">
        <f t="shared" si="2"/>
        <v/>
      </c>
      <c r="AF45" s="1" t="str">
        <f t="shared" si="2"/>
        <v/>
      </c>
    </row>
    <row r="46" spans="31:32" x14ac:dyDescent="0.25">
      <c r="AE46" s="1" t="str">
        <f t="shared" si="2"/>
        <v/>
      </c>
      <c r="AF46" s="1" t="str">
        <f t="shared" si="2"/>
        <v/>
      </c>
    </row>
    <row r="47" spans="31:32" x14ac:dyDescent="0.25">
      <c r="AE47" s="1" t="str">
        <f t="shared" si="2"/>
        <v/>
      </c>
      <c r="AF47" s="1" t="str">
        <f t="shared" si="2"/>
        <v/>
      </c>
    </row>
    <row r="48" spans="31:32" x14ac:dyDescent="0.25">
      <c r="AE48" s="1" t="str">
        <f t="shared" si="2"/>
        <v/>
      </c>
      <c r="AF48" s="1" t="str">
        <f t="shared" si="2"/>
        <v/>
      </c>
    </row>
    <row r="49" spans="6:32" x14ac:dyDescent="0.25">
      <c r="AE49" s="1" t="str">
        <f t="shared" si="2"/>
        <v/>
      </c>
      <c r="AF49" s="1" t="str">
        <f t="shared" si="2"/>
        <v/>
      </c>
    </row>
    <row r="50" spans="6:32" x14ac:dyDescent="0.25">
      <c r="F50" t="str">
        <f>IF(C50&lt;&gt;"","Planned","")</f>
        <v/>
      </c>
      <c r="H50" s="1" t="str">
        <f>IF(OR(H$21="",$G50=""),"",G50)</f>
        <v/>
      </c>
      <c r="AE50" s="1" t="str">
        <f t="shared" si="2"/>
        <v/>
      </c>
      <c r="AF50" s="1" t="str">
        <f t="shared" si="2"/>
        <v/>
      </c>
    </row>
    <row r="51" spans="6:32" x14ac:dyDescent="0.25">
      <c r="F51" t="str">
        <f>IF(C51&lt;&gt;"","Planned","")</f>
        <v/>
      </c>
      <c r="H51" s="1" t="str">
        <f>IF(OR(H$21="",$G51=""),"",G51)</f>
        <v/>
      </c>
      <c r="AE51" s="1" t="str">
        <f t="shared" si="2"/>
        <v/>
      </c>
      <c r="AF51" s="1" t="str">
        <f t="shared" si="2"/>
        <v/>
      </c>
    </row>
    <row r="52" spans="6:32" x14ac:dyDescent="0.25">
      <c r="F52" t="str">
        <f>IF(C52&lt;&gt;"","Planned","")</f>
        <v/>
      </c>
      <c r="H52" s="1" t="str">
        <f>IF(OR(H$21="",$G52=""),"",G52)</f>
        <v/>
      </c>
      <c r="AE52" s="1" t="str">
        <f t="shared" si="2"/>
        <v/>
      </c>
      <c r="AF52" s="1" t="str">
        <f t="shared" si="2"/>
        <v/>
      </c>
    </row>
    <row r="53" spans="6:32" x14ac:dyDescent="0.25">
      <c r="F53" t="str">
        <f>IF(C53&lt;&gt;"","Planned","")</f>
        <v/>
      </c>
      <c r="H53" s="1" t="str">
        <f>IF(OR(H$21="",$G53=""),"",G53)</f>
        <v/>
      </c>
      <c r="AE53" s="1" t="str">
        <f t="shared" si="2"/>
        <v/>
      </c>
      <c r="AF53" s="1" t="str">
        <f t="shared" si="2"/>
        <v/>
      </c>
    </row>
    <row r="54" spans="6:32" x14ac:dyDescent="0.25">
      <c r="F54" t="str">
        <f>IF(C54&lt;&gt;"","Planned","")</f>
        <v/>
      </c>
      <c r="H54" s="1" t="str">
        <f>IF(OR(H$21="",$G54=""),"",G54)</f>
        <v/>
      </c>
      <c r="AE54" s="1" t="str">
        <f t="shared" ref="AE54:AF65" si="3">IF(OR(AE$21="",$G54=""),"",AD54)</f>
        <v/>
      </c>
      <c r="AF54" s="1" t="str">
        <f t="shared" si="3"/>
        <v/>
      </c>
    </row>
    <row r="55" spans="6:32" x14ac:dyDescent="0.25">
      <c r="F55" t="str">
        <f>IF(C55&lt;&gt;"","Planned","")</f>
        <v/>
      </c>
      <c r="H55" s="1" t="str">
        <f>IF(OR(H$21="",$G55=""),"",G55)</f>
        <v/>
      </c>
      <c r="AE55" s="1" t="str">
        <f t="shared" si="3"/>
        <v/>
      </c>
      <c r="AF55" s="1" t="str">
        <f t="shared" si="3"/>
        <v/>
      </c>
    </row>
    <row r="56" spans="6:32" x14ac:dyDescent="0.25">
      <c r="F56" t="str">
        <f>IF(C56&lt;&gt;"","Planned","")</f>
        <v/>
      </c>
      <c r="H56" s="1" t="str">
        <f>IF(OR(H$21="",$G56=""),"",G56)</f>
        <v/>
      </c>
      <c r="AE56" s="1" t="str">
        <f t="shared" si="3"/>
        <v/>
      </c>
      <c r="AF56" s="1" t="str">
        <f t="shared" si="3"/>
        <v/>
      </c>
    </row>
    <row r="57" spans="6:32" x14ac:dyDescent="0.25">
      <c r="F57" t="str">
        <f>IF(C57&lt;&gt;"","Planned","")</f>
        <v/>
      </c>
      <c r="H57" s="1" t="str">
        <f>IF(OR(H$21="",$G57=""),"",G57)</f>
        <v/>
      </c>
      <c r="AE57" s="1" t="str">
        <f t="shared" si="3"/>
        <v/>
      </c>
      <c r="AF57" s="1" t="str">
        <f t="shared" si="3"/>
        <v/>
      </c>
    </row>
    <row r="58" spans="6:32" x14ac:dyDescent="0.25">
      <c r="F58" t="str">
        <f>IF(C58&lt;&gt;"","Planned","")</f>
        <v/>
      </c>
      <c r="H58" s="1" t="str">
        <f>IF(OR(H$21="",$G58=""),"",G58)</f>
        <v/>
      </c>
      <c r="AE58" s="1" t="str">
        <f t="shared" si="3"/>
        <v/>
      </c>
      <c r="AF58" s="1" t="str">
        <f t="shared" si="3"/>
        <v/>
      </c>
    </row>
    <row r="59" spans="6:32" x14ac:dyDescent="0.25">
      <c r="F59" t="str">
        <f>IF(C59&lt;&gt;"","Planned","")</f>
        <v/>
      </c>
      <c r="H59" s="1" t="str">
        <f>IF(OR(H$21="",$G59=""),"",G59)</f>
        <v/>
      </c>
      <c r="AE59" s="1" t="str">
        <f t="shared" si="3"/>
        <v/>
      </c>
      <c r="AF59" s="1" t="str">
        <f t="shared" si="3"/>
        <v/>
      </c>
    </row>
    <row r="60" spans="6:32" x14ac:dyDescent="0.25">
      <c r="F60" t="str">
        <f>IF(C60&lt;&gt;"","Planned","")</f>
        <v/>
      </c>
      <c r="H60" s="1" t="str">
        <f>IF(OR(H$21="",$G60=""),"",G60)</f>
        <v/>
      </c>
      <c r="AE60" s="1" t="str">
        <f t="shared" si="3"/>
        <v/>
      </c>
      <c r="AF60" s="1" t="str">
        <f t="shared" si="3"/>
        <v/>
      </c>
    </row>
    <row r="61" spans="6:32" x14ac:dyDescent="0.25">
      <c r="F61" t="str">
        <f>IF(C61&lt;&gt;"","Planned","")</f>
        <v/>
      </c>
      <c r="H61" s="1" t="str">
        <f>IF(OR(H$21="",$G61=""),"",G61)</f>
        <v/>
      </c>
      <c r="I61" s="1" t="str">
        <f t="shared" ref="I61:X62" si="4">IF(OR(I$21="",$G61=""),"",H61)</f>
        <v/>
      </c>
      <c r="J61" s="1" t="str">
        <f t="shared" si="4"/>
        <v/>
      </c>
      <c r="K61" s="1" t="str">
        <f t="shared" si="4"/>
        <v/>
      </c>
      <c r="L61" s="1" t="str">
        <f t="shared" si="4"/>
        <v/>
      </c>
      <c r="M61" s="1" t="str">
        <f t="shared" si="4"/>
        <v/>
      </c>
      <c r="N61" s="1" t="str">
        <f t="shared" si="4"/>
        <v/>
      </c>
      <c r="O61" s="1" t="str">
        <f t="shared" si="4"/>
        <v/>
      </c>
      <c r="P61" s="1" t="str">
        <f t="shared" si="4"/>
        <v/>
      </c>
      <c r="Q61" s="1" t="str">
        <f t="shared" si="4"/>
        <v/>
      </c>
      <c r="R61" s="1" t="str">
        <f t="shared" si="4"/>
        <v/>
      </c>
      <c r="S61" s="1" t="str">
        <f t="shared" si="4"/>
        <v/>
      </c>
      <c r="T61" s="1" t="str">
        <f t="shared" si="4"/>
        <v/>
      </c>
      <c r="U61" s="1" t="str">
        <f t="shared" si="4"/>
        <v/>
      </c>
      <c r="V61" s="1" t="str">
        <f t="shared" si="4"/>
        <v/>
      </c>
      <c r="W61" s="1" t="str">
        <f t="shared" si="4"/>
        <v/>
      </c>
      <c r="X61" s="1" t="str">
        <f t="shared" si="4"/>
        <v/>
      </c>
      <c r="Y61" s="1" t="str">
        <f t="shared" ref="Y61:AD62" si="5">IF(OR(Y$21="",$G61=""),"",X61)</f>
        <v/>
      </c>
      <c r="Z61" s="1" t="str">
        <f t="shared" si="5"/>
        <v/>
      </c>
      <c r="AA61" s="1" t="str">
        <f t="shared" si="5"/>
        <v/>
      </c>
      <c r="AB61" s="1" t="str">
        <f t="shared" si="5"/>
        <v/>
      </c>
      <c r="AC61" s="1" t="str">
        <f t="shared" si="5"/>
        <v/>
      </c>
      <c r="AD61" s="1" t="str">
        <f t="shared" si="5"/>
        <v/>
      </c>
      <c r="AE61" s="1" t="str">
        <f t="shared" si="3"/>
        <v/>
      </c>
      <c r="AF61" s="1" t="str">
        <f t="shared" si="3"/>
        <v/>
      </c>
    </row>
    <row r="62" spans="6:32" x14ac:dyDescent="0.25">
      <c r="F62" t="str">
        <f>IF(C62&lt;&gt;"","Planned","")</f>
        <v/>
      </c>
      <c r="H62" s="1" t="str">
        <f>IF(OR(H$21="",$G62=""),"",G62)</f>
        <v/>
      </c>
      <c r="I62" s="1" t="str">
        <f t="shared" si="4"/>
        <v/>
      </c>
      <c r="J62" s="1" t="str">
        <f t="shared" si="4"/>
        <v/>
      </c>
      <c r="K62" s="1" t="str">
        <f t="shared" si="4"/>
        <v/>
      </c>
      <c r="L62" s="1" t="str">
        <f t="shared" si="4"/>
        <v/>
      </c>
      <c r="M62" s="1" t="str">
        <f t="shared" si="4"/>
        <v/>
      </c>
      <c r="N62" s="1" t="str">
        <f t="shared" si="4"/>
        <v/>
      </c>
      <c r="O62" s="1" t="str">
        <f t="shared" si="4"/>
        <v/>
      </c>
      <c r="P62" s="1" t="str">
        <f t="shared" si="4"/>
        <v/>
      </c>
      <c r="Q62" s="1" t="str">
        <f t="shared" si="4"/>
        <v/>
      </c>
      <c r="R62" s="1" t="str">
        <f t="shared" si="4"/>
        <v/>
      </c>
      <c r="S62" s="1" t="str">
        <f t="shared" si="4"/>
        <v/>
      </c>
      <c r="T62" s="1" t="str">
        <f t="shared" si="4"/>
        <v/>
      </c>
      <c r="U62" s="1" t="str">
        <f t="shared" si="4"/>
        <v/>
      </c>
      <c r="V62" s="1" t="str">
        <f t="shared" si="4"/>
        <v/>
      </c>
      <c r="W62" s="1" t="str">
        <f t="shared" si="4"/>
        <v/>
      </c>
      <c r="X62" s="1" t="str">
        <f t="shared" si="4"/>
        <v/>
      </c>
      <c r="Y62" s="1" t="str">
        <f t="shared" si="5"/>
        <v/>
      </c>
      <c r="Z62" s="1" t="str">
        <f t="shared" si="5"/>
        <v/>
      </c>
      <c r="AA62" s="1" t="str">
        <f t="shared" si="5"/>
        <v/>
      </c>
      <c r="AB62" s="1" t="str">
        <f t="shared" si="5"/>
        <v/>
      </c>
      <c r="AC62" s="1" t="str">
        <f t="shared" si="5"/>
        <v/>
      </c>
      <c r="AD62" s="1" t="str">
        <f t="shared" si="5"/>
        <v/>
      </c>
      <c r="AE62" s="1" t="str">
        <f t="shared" si="3"/>
        <v/>
      </c>
      <c r="AF62" s="1" t="str">
        <f t="shared" si="3"/>
        <v/>
      </c>
    </row>
    <row r="63" spans="6:32" x14ac:dyDescent="0.25">
      <c r="F63" t="s">
        <v>7</v>
      </c>
      <c r="H63" s="1" t="str">
        <f>IF(OR(H$21="",$G63=""),"",G63)</f>
        <v/>
      </c>
      <c r="AE63" s="1" t="str">
        <f t="shared" si="3"/>
        <v/>
      </c>
      <c r="AF63" s="1" t="str">
        <f t="shared" si="3"/>
        <v/>
      </c>
    </row>
    <row r="64" spans="6:32" x14ac:dyDescent="0.25">
      <c r="F64" t="s">
        <v>8</v>
      </c>
      <c r="H64" s="1" t="str">
        <f>IF(OR(H$21="",$G64=""),"",G64)</f>
        <v/>
      </c>
      <c r="AE64" s="1" t="str">
        <f t="shared" si="3"/>
        <v/>
      </c>
      <c r="AF64" s="1" t="str">
        <f t="shared" si="3"/>
        <v/>
      </c>
    </row>
    <row r="65" spans="6:8" x14ac:dyDescent="0.25">
      <c r="F65" t="s">
        <v>9</v>
      </c>
      <c r="H65" s="1" t="str">
        <f>IF(OR(H$21="",$G65=""),"",G65)</f>
        <v/>
      </c>
    </row>
    <row r="70" spans="6:8" x14ac:dyDescent="0.25">
      <c r="F70" t="str">
        <f>IF(C70&lt;&gt;"","Planned","")</f>
        <v/>
      </c>
    </row>
  </sheetData>
  <mergeCells count="3">
    <mergeCell ref="D3:AC3"/>
    <mergeCell ref="D4:H4"/>
    <mergeCell ref="D5:H5"/>
  </mergeCells>
  <phoneticPr fontId="7" type="noConversion"/>
  <conditionalFormatting sqref="B32:AF64 E30:AF31 B22:AF29">
    <cfRule type="expression" dxfId="6" priority="7" stopIfTrue="1">
      <formula>$F22="En Progreso"</formula>
    </cfRule>
  </conditionalFormatting>
  <conditionalFormatting sqref="B32:AF64 E30:AF31 B22:AF29">
    <cfRule type="expression" dxfId="2" priority="6" stopIfTrue="1">
      <formula>$F22="Terminado"</formula>
    </cfRule>
  </conditionalFormatting>
  <conditionalFormatting sqref="L22:AF24 C25:AF29 C32:AF64 E30:AF31">
    <cfRule type="expression" dxfId="1" priority="4" stopIfTrue="1">
      <formula>$F22="Done"</formula>
    </cfRule>
    <cfRule type="expression" dxfId="0" priority="5" stopIfTrue="1">
      <formula>$F22="Ongoing"</formula>
    </cfRule>
  </conditionalFormatting>
  <dataValidations count="1">
    <dataValidation type="list" allowBlank="1" showInputMessage="1" sqref="F10:F15 F22:F70" xr:uid="{A7FB8786-447D-4F56-8C86-744A636E36D7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24E24CAF14D46B2DD609ACFD84C07" ma:contentTypeVersion="0" ma:contentTypeDescription="Crear nuevo documento." ma:contentTypeScope="" ma:versionID="de664effb0a23aec775b6884083f1507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d8ef9ce5e2f992f4a0d6f8aeafc38bc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D36031E8-9CA1-417E-B558-74DEFEC6B8F9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F6B976E-19D9-4A12-8B5E-B576F4080915}">
  <ds:schemaRefs>
    <ds:schemaRef ds:uri="http://purl.org/dc/elements/1.1/"/>
    <ds:schemaRef ds:uri="01eb4bd6-a8ff-4439-b7eb-fe0a650fbd8a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C65E0F1F-D51E-4C07-A1AE-AA43A65D3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48</vt:i4>
      </vt:variant>
    </vt:vector>
  </HeadingPairs>
  <TitlesOfParts>
    <vt:vector size="54" baseType="lpstr">
      <vt:lpstr>Ejemplode Sprint</vt:lpstr>
      <vt:lpstr>Sprint 1</vt:lpstr>
      <vt:lpstr>Sprint 2</vt:lpstr>
      <vt:lpstr>Sprint 3</vt:lpstr>
      <vt:lpstr>Sprint 4</vt:lpstr>
      <vt:lpstr>Sprint 5</vt:lpstr>
      <vt:lpstr>'Ejemplode Sprint'!DoneDays</vt:lpstr>
      <vt:lpstr>'Sprint 1'!DoneDays</vt:lpstr>
      <vt:lpstr>'Sprint 2'!DoneDays</vt:lpstr>
      <vt:lpstr>'Sprint 3'!DoneDays</vt:lpstr>
      <vt:lpstr>'Sprint 4'!DoneDays</vt:lpstr>
      <vt:lpstr>'Sprint 5'!DoneDays</vt:lpstr>
      <vt:lpstr>'Ejemplode Sprint'!ImplementationDays</vt:lpstr>
      <vt:lpstr>'Sprint 1'!ImplementationDays</vt:lpstr>
      <vt:lpstr>'Sprint 2'!ImplementationDays</vt:lpstr>
      <vt:lpstr>'Sprint 3'!ImplementationDays</vt:lpstr>
      <vt:lpstr>'Sprint 4'!ImplementationDays</vt:lpstr>
      <vt:lpstr>'Sprint 5'!ImplementationDays</vt:lpstr>
      <vt:lpstr>'Ejemplode Sprint'!SprintTasks</vt:lpstr>
      <vt:lpstr>'Sprint 1'!SprintTasks</vt:lpstr>
      <vt:lpstr>'Sprint 2'!SprintTasks</vt:lpstr>
      <vt:lpstr>'Sprint 3'!SprintTasks</vt:lpstr>
      <vt:lpstr>'Sprint 4'!SprintTasks</vt:lpstr>
      <vt:lpstr>'Sprint 5'!SprintTasks</vt:lpstr>
      <vt:lpstr>'Ejemplode Sprint'!TaskRows</vt:lpstr>
      <vt:lpstr>'Sprint 1'!TaskRows</vt:lpstr>
      <vt:lpstr>'Sprint 2'!TaskRows</vt:lpstr>
      <vt:lpstr>'Sprint 3'!TaskRows</vt:lpstr>
      <vt:lpstr>'Sprint 4'!TaskRows</vt:lpstr>
      <vt:lpstr>'Sprint 5'!TaskRows</vt:lpstr>
      <vt:lpstr>'Ejemplode Sprint'!TaskStatus</vt:lpstr>
      <vt:lpstr>'Sprint 1'!TaskStatus</vt:lpstr>
      <vt:lpstr>'Sprint 2'!TaskStatus</vt:lpstr>
      <vt:lpstr>'Sprint 3'!TaskStatus</vt:lpstr>
      <vt:lpstr>'Sprint 4'!TaskStatus</vt:lpstr>
      <vt:lpstr>'Sprint 5'!TaskStatus</vt:lpstr>
      <vt:lpstr>'Ejemplode Sprint'!TaskStoryID</vt:lpstr>
      <vt:lpstr>'Sprint 1'!TaskStoryID</vt:lpstr>
      <vt:lpstr>'Sprint 2'!TaskStoryID</vt:lpstr>
      <vt:lpstr>'Sprint 3'!TaskStoryID</vt:lpstr>
      <vt:lpstr>'Sprint 4'!TaskStoryID</vt:lpstr>
      <vt:lpstr>'Sprint 5'!TaskStoryID</vt:lpstr>
      <vt:lpstr>'Ejemplode Sprint'!TotalEffort</vt:lpstr>
      <vt:lpstr>'Sprint 1'!TotalEffort</vt:lpstr>
      <vt:lpstr>'Sprint 2'!TotalEffort</vt:lpstr>
      <vt:lpstr>'Sprint 3'!TotalEffort</vt:lpstr>
      <vt:lpstr>'Sprint 4'!TotalEffort</vt:lpstr>
      <vt:lpstr>'Sprint 5'!TotalEffort</vt:lpstr>
      <vt:lpstr>'Ejemplode Sprint'!TrendDays</vt:lpstr>
      <vt:lpstr>'Sprint 1'!TrendDays</vt:lpstr>
      <vt:lpstr>'Sprint 2'!TrendDays</vt:lpstr>
      <vt:lpstr>'Sprint 3'!TrendDays</vt:lpstr>
      <vt:lpstr>'Sprint 4'!TrendDays</vt:lpstr>
      <vt:lpstr>'Sprint 5'!TrendDays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bryan bello cuyubamba</cp:lastModifiedBy>
  <cp:revision>1</cp:revision>
  <cp:lastPrinted>2006-09-01T14:59:00Z</cp:lastPrinted>
  <dcterms:created xsi:type="dcterms:W3CDTF">1998-06-05T11:20:44Z</dcterms:created>
  <dcterms:modified xsi:type="dcterms:W3CDTF">2024-09-17T20:18:54Z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</Properties>
</file>