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ure\OneDrive\Desktop\Checks VBA\Other\"/>
    </mc:Choice>
  </mc:AlternateContent>
  <xr:revisionPtr revIDLastSave="0" documentId="13_ncr:1_{E0A6B8D5-0535-4D01-815A-7A2809B089C4}" xr6:coauthVersionLast="47" xr6:coauthVersionMax="47" xr10:uidLastSave="{00000000-0000-0000-0000-000000000000}"/>
  <bookViews>
    <workbookView xWindow="-120" yWindow="-120" windowWidth="29040" windowHeight="15840" tabRatio="743" activeTab="3" xr2:uid="{00000000-000D-0000-FFFF-FFFF00000000}"/>
  </bookViews>
  <sheets>
    <sheet name="Home" sheetId="2" r:id="rId1"/>
    <sheet name="Check " sheetId="4" r:id="rId2"/>
    <sheet name="Database" sheetId="3" r:id="rId3"/>
    <sheet name="Database_Printed Checks" sheetId="6" r:id="rId4"/>
    <sheet name="Vendor List" sheetId="5" r:id="rId5"/>
  </sheets>
  <functionGroups builtInGroupCount="19"/>
  <definedNames>
    <definedName name="_xlnm.Print_Area" localSheetId="1">'Check '!$A$1:$Q$18</definedName>
    <definedName name="Vendors">'Vendor List'!$A:$A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5" l="1"/>
  <c r="R2" i="4"/>
  <c r="N2" i="4" s="1"/>
  <c r="B11" i="5"/>
  <c r="B10" i="5"/>
  <c r="B9" i="5"/>
  <c r="B8" i="5"/>
  <c r="B7" i="5"/>
  <c r="B6" i="5"/>
  <c r="B3" i="5"/>
  <c r="B4" i="5"/>
  <c r="B5" i="5"/>
  <c r="B2" i="5"/>
  <c r="B8" i="4"/>
  <c r="B16" i="4"/>
  <c r="P8" i="4"/>
  <c r="P10" i="4" s="1"/>
  <c r="B10" i="4"/>
  <c r="O2" i="4" l="1"/>
  <c r="L2" i="4"/>
  <c r="M2" i="4"/>
  <c r="K2" i="4"/>
  <c r="J2" i="4"/>
  <c r="I2" i="4"/>
  <c r="H2" i="4"/>
</calcChain>
</file>

<file path=xl/sharedStrings.xml><?xml version="1.0" encoding="utf-8"?>
<sst xmlns="http://schemas.openxmlformats.org/spreadsheetml/2006/main" count="262" uniqueCount="70">
  <si>
    <t>S.No</t>
  </si>
  <si>
    <t>Submitted By</t>
  </si>
  <si>
    <t>Submitted On</t>
  </si>
  <si>
    <t>Print Check</t>
  </si>
  <si>
    <t>Check No.</t>
  </si>
  <si>
    <t>Payable to the Order of</t>
  </si>
  <si>
    <t>Date</t>
  </si>
  <si>
    <t>Amount</t>
  </si>
  <si>
    <t>Memo</t>
  </si>
  <si>
    <t>Vendor Type</t>
  </si>
  <si>
    <t>Supplier</t>
  </si>
  <si>
    <t>Invoice 06</t>
  </si>
  <si>
    <t>Employee</t>
  </si>
  <si>
    <t>Administrator</t>
  </si>
  <si>
    <t>Payroll</t>
  </si>
  <si>
    <t>Google</t>
  </si>
  <si>
    <t>Kevin Smith</t>
  </si>
  <si>
    <t>Microsoft</t>
  </si>
  <si>
    <t>Invoice 05</t>
  </si>
  <si>
    <t>Invoice 07</t>
  </si>
  <si>
    <t>Invoice 08</t>
  </si>
  <si>
    <t>Invoice 09</t>
  </si>
  <si>
    <t>Invoice 10</t>
  </si>
  <si>
    <t>Invoice 11</t>
  </si>
  <si>
    <t>Invoice 12</t>
  </si>
  <si>
    <t>Invoice 13</t>
  </si>
  <si>
    <t>Invoice 14</t>
  </si>
  <si>
    <t>Invoice 15</t>
  </si>
  <si>
    <t>Invoice 16</t>
  </si>
  <si>
    <t>Invoice 17</t>
  </si>
  <si>
    <t>Invoice 18</t>
  </si>
  <si>
    <t>Invoice 19</t>
  </si>
  <si>
    <t>Invoice 20</t>
  </si>
  <si>
    <t>Invoice 21</t>
  </si>
  <si>
    <t>Invoice 35</t>
  </si>
  <si>
    <t>Invoice 36</t>
  </si>
  <si>
    <t>Invoice 37</t>
  </si>
  <si>
    <t>Invoice 38</t>
  </si>
  <si>
    <t>Invoice 39</t>
  </si>
  <si>
    <t>Invoice 40</t>
  </si>
  <si>
    <t>Invoice 41</t>
  </si>
  <si>
    <t>Invoice 42</t>
  </si>
  <si>
    <t>Invoice 43</t>
  </si>
  <si>
    <t>Invoice 44</t>
  </si>
  <si>
    <t>Invoice 45</t>
  </si>
  <si>
    <t>Invoice 46</t>
  </si>
  <si>
    <t>Invoice 47</t>
  </si>
  <si>
    <t>Invoice 48</t>
  </si>
  <si>
    <t>Invoice 49</t>
  </si>
  <si>
    <t>Invoice 50</t>
  </si>
  <si>
    <t>Invoice 51</t>
  </si>
  <si>
    <t>Invoice 52</t>
  </si>
  <si>
    <t>Invoice 53</t>
  </si>
  <si>
    <t>Invoice 54</t>
  </si>
  <si>
    <t>Invoice 55</t>
  </si>
  <si>
    <t>ID NO.</t>
  </si>
  <si>
    <t>Oracle</t>
  </si>
  <si>
    <t>Sygma</t>
  </si>
  <si>
    <t>Electronic Components</t>
  </si>
  <si>
    <t>Bytes Inc</t>
  </si>
  <si>
    <t>X</t>
  </si>
  <si>
    <t>Resto Diner</t>
  </si>
  <si>
    <t>VENDOR LIST</t>
  </si>
  <si>
    <t>Xero</t>
  </si>
  <si>
    <t>Auto Parts</t>
  </si>
  <si>
    <t>Invoice 988</t>
  </si>
  <si>
    <t>Inv 66</t>
  </si>
  <si>
    <t>Invoice 3</t>
  </si>
  <si>
    <t>Canadian Shop Inc.</t>
  </si>
  <si>
    <t>Invoice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</si>
</sst>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;@"/>
  </numFmts>
  <fonts count="7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4" fontId="0" fillId="0" borderId="0" xfId="0" applyNumberFormat="1" applyBorder="1" applyAlignment="1">
      <alignment horizontal="right"/>
    </xf>
    <xf numFmtId="4" fontId="0" fillId="0" borderId="0" xfId="0" applyNumberFormat="1" applyAlignment="1">
      <alignment horizontal="right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 applyAlignment="1">
      <alignment horizontal="right"/>
    </xf>
    <xf numFmtId="0" fontId="5" fillId="0" borderId="0" xfId="0" applyFont="1"/>
    <xf numFmtId="0" fontId="6" fillId="0" borderId="0" xfId="0" applyFont="1" applyProtection="1"/>
    <xf numFmtId="0" fontId="1" fillId="2" borderId="2" xfId="0" applyFont="1" applyFill="1" applyBorder="1" applyAlignment="1">
      <alignment horizontal="center" vertical="center"/>
    </xf>
    <xf numFmtId="14" fontId="1" fillId="2" borderId="2" xfId="0" applyNumberFormat="1" applyFont="1" applyFill="1" applyBorder="1" applyAlignment="1">
      <alignment horizontal="center" vertical="center"/>
    </xf>
    <xf numFmtId="4" fontId="1" fillId="2" borderId="2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/>
    <xf numFmtId="2" fontId="6" fillId="0" borderId="0" xfId="0" applyNumberFormat="1" applyFont="1" applyAlignment="1">
      <alignment horizontal="left"/>
    </xf>
    <xf numFmtId="2" fontId="6" fillId="0" borderId="0" xfId="0" applyNumberFormat="1" applyFont="1"/>
    <xf numFmtId="4" fontId="6" fillId="0" borderId="0" xfId="0" applyNumberFormat="1" applyFont="1"/>
    <xf numFmtId="1" fontId="6" fillId="0" borderId="0" xfId="0" applyNumberFormat="1" applyFont="1" applyAlignment="1">
      <alignment horizontal="right"/>
    </xf>
    <xf numFmtId="22" fontId="0" fillId="0" borderId="0" xfId="0" applyNumberFormat="1" applyBorder="1" applyAlignment="1">
      <alignment horizontal="center"/>
    </xf>
  </cellXfs>
  <cellStyles count="1">
    <cellStyle name="Normal" xfId="0" builtinId="0"/>
  </cellStyles>
  <dxfs count="28">
    <dxf>
      <numFmt numFmtId="19" formatCode="yyyy/mm/dd"/>
      <alignment horizontal="center" vertical="bottom" textRotation="0" wrapText="0" indent="0" justifyLastLine="0" shrinkToFit="0" readingOrder="0"/>
    </dxf>
    <dxf>
      <fill>
        <patternFill>
          <bgColor rgb="FFFF0000"/>
        </patternFill>
      </fill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4" formatCode="#,##0.00"/>
      <alignment horizontal="right" vertical="bottom" textRotation="0" wrapText="0" indent="0" justifyLastLine="0" shrinkToFit="0" readingOrder="0"/>
    </dxf>
    <dxf>
      <numFmt numFmtId="19" formatCode="yyyy/mm/dd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4" formatCode="#,##0.00"/>
      <alignment horizontal="right" vertical="bottom" textRotation="0" wrapText="0" indent="0" justifyLastLine="0" shrinkToFit="0" readingOrder="0"/>
    </dxf>
    <dxf>
      <numFmt numFmtId="19" formatCode="yyyy/mm/dd"/>
      <alignment horizontal="center" vertical="bottom" textRotation="0" wrapText="0" indent="0" justifyLastLine="0" shrinkToFit="0" readingOrder="0"/>
    </dxf>
    <dxf>
      <numFmt numFmtId="19" formatCode="yyyy/mm/dd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1990726</xdr:colOff>
      <xdr:row>1</xdr:row>
      <xdr:rowOff>114300</xdr:rowOff>
    </xdr:from>
    <xdr:to>
      <xdr:col>1</xdr:col>
      <xdr:colOff>571500</xdr:colOff>
      <xdr:row>7</xdr:row>
      <xdr:rowOff>123826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90726" y="1657350"/>
          <a:ext cx="3133724" cy="1152526"/>
        </a:xfrm>
        <a:prstGeom prst="roundRect">
          <a:avLst/>
        </a:prstGeom>
        <a:ln>
          <a:noFill/>
        </a:ln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800"/>
            <a:t>Launch</a:t>
          </a:r>
          <a:r>
            <a:rPr lang="en-CA" sz="2800" baseline="0"/>
            <a:t> Vendor Payment Form</a:t>
          </a:r>
          <a:endParaRPr lang="en-CA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257175</xdr:colOff>
      <xdr:row>26</xdr:row>
      <xdr:rowOff>180975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505575" y="5133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CA" sz="1100"/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16</xdr:col>
      <xdr:colOff>505557</xdr:colOff>
      <xdr:row>15</xdr:row>
      <xdr:rowOff>75953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480788" cy="2933453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PrintsWithSheet="0"/>
  </xdr:twoCellAnchor>
  <xdr:twoCellAnchor>
    <xdr:from>
      <xdr:col>13</xdr:col>
      <xdr:colOff>43964</xdr:colOff>
      <xdr:row>2</xdr:row>
      <xdr:rowOff>4396</xdr:rowOff>
    </xdr:from>
    <xdr:to>
      <xdr:col>16</xdr:col>
      <xdr:colOff>359019</xdr:colOff>
      <xdr:row>3</xdr:row>
      <xdr:rowOff>70339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5627079" y="385396"/>
          <a:ext cx="1707171" cy="256443"/>
          <a:chOff x="5854213" y="2451588"/>
          <a:chExt cx="1784837" cy="256443"/>
        </a:xfrm>
      </xdr:grpSpPr>
      <xdr:sp macro="" textlink="$H$2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5854213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A827857-FC89-4E9B-B5DC-B357EED9F29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2</a:t>
            </a:fld>
            <a:endParaRPr lang="en-CA" sz="1100"/>
          </a:p>
        </xdr:txBody>
      </xdr:sp>
      <xdr:sp macro="" textlink="$I$2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6072556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B67BC93-1062-4899-985C-CEF7A6C39395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0</a:t>
            </a:fld>
            <a:endParaRPr lang="en-CA" sz="1100"/>
          </a:p>
        </xdr:txBody>
      </xdr:sp>
      <xdr:sp macro="" textlink="$J$2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6298225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5123F74-E8A6-44B5-8C66-DF2BE88D14C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2</a:t>
            </a:fld>
            <a:endParaRPr lang="en-CA" sz="1100"/>
          </a:p>
        </xdr:txBody>
      </xdr:sp>
      <xdr:sp macro="" textlink="$K$2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6509241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D429F1D-F656-4D81-99CC-5CF395DB7B3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0</a:t>
            </a:fld>
            <a:endParaRPr lang="en-CA" sz="1100"/>
          </a:p>
        </xdr:txBody>
      </xdr:sp>
      <xdr:sp macro="" textlink="$L$2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 txBox="1"/>
        </xdr:nvSpPr>
        <xdr:spPr>
          <a:xfrm>
            <a:off x="6749564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424109F-71B1-4AB7-B19A-37A05EFDD55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0</a:t>
            </a:fld>
            <a:endParaRPr lang="en-CA" sz="1100"/>
          </a:p>
        </xdr:txBody>
      </xdr:sp>
      <xdr:sp macro="" textlink="$M$2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6967906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5052A74A-682A-4D84-96BC-F34A1BEE126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3</a:t>
            </a:fld>
            <a:endParaRPr lang="en-CA" sz="1100"/>
          </a:p>
        </xdr:txBody>
      </xdr:sp>
      <xdr:sp macro="" textlink="$N$2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/>
        </xdr:nvSpPr>
        <xdr:spPr>
          <a:xfrm>
            <a:off x="7200902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B2FE65B-B437-42CC-A921-F7297383B82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1</a:t>
            </a:fld>
            <a:endParaRPr lang="en-CA" sz="1100"/>
          </a:p>
        </xdr:txBody>
      </xdr:sp>
      <xdr:sp macro="" textlink="$O$2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7419244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30AD07A-4445-4BE2-A72C-05D0C8B311F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8</a:t>
            </a:fld>
            <a:endParaRPr lang="en-CA" sz="1100"/>
          </a:p>
        </xdr:txBody>
      </xdr:sp>
    </xdr:grpSp>
    <xdr:clientData/>
  </xdr:twoCellAnchor>
  <xdr:twoCellAnchor>
    <xdr:from>
      <xdr:col>15</xdr:col>
      <xdr:colOff>344365</xdr:colOff>
      <xdr:row>4</xdr:row>
      <xdr:rowOff>190499</xdr:rowOff>
    </xdr:from>
    <xdr:to>
      <xdr:col>16</xdr:col>
      <xdr:colOff>395653</xdr:colOff>
      <xdr:row>6</xdr:row>
      <xdr:rowOff>29307</xdr:rowOff>
    </xdr:to>
    <xdr:sp macro="" textlink="$P$8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6249865" y="952499"/>
          <a:ext cx="1121019" cy="21980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DFD7797-E9AE-4017-8721-982D8FEDA0C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2,600.05</a:t>
          </a:fld>
          <a:endParaRPr lang="en-CA" sz="1100"/>
        </a:p>
      </xdr:txBody>
    </xdr:sp>
    <xdr:clientData/>
  </xdr:twoCellAnchor>
  <xdr:twoCellAnchor>
    <xdr:from>
      <xdr:col>1</xdr:col>
      <xdr:colOff>168519</xdr:colOff>
      <xdr:row>5</xdr:row>
      <xdr:rowOff>14655</xdr:rowOff>
    </xdr:from>
    <xdr:to>
      <xdr:col>14</xdr:col>
      <xdr:colOff>36634</xdr:colOff>
      <xdr:row>6</xdr:row>
      <xdr:rowOff>29308</xdr:rowOff>
    </xdr:to>
    <xdr:sp macro="" textlink="$B$8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776654" y="967155"/>
          <a:ext cx="5004288" cy="205153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696CF0D-CB36-4515-A240-172B1C6ED64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Canadian Shop Inc.</a:t>
          </a:fld>
          <a:endParaRPr lang="en-CA" sz="1100"/>
        </a:p>
      </xdr:txBody>
    </xdr:sp>
    <xdr:clientData/>
  </xdr:twoCellAnchor>
  <xdr:twoCellAnchor>
    <xdr:from>
      <xdr:col>0</xdr:col>
      <xdr:colOff>329712</xdr:colOff>
      <xdr:row>6</xdr:row>
      <xdr:rowOff>161191</xdr:rowOff>
    </xdr:from>
    <xdr:to>
      <xdr:col>14</xdr:col>
      <xdr:colOff>14654</xdr:colOff>
      <xdr:row>7</xdr:row>
      <xdr:rowOff>175844</xdr:rowOff>
    </xdr:to>
    <xdr:sp macro="" textlink="$B$10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329712" y="1304191"/>
          <a:ext cx="5429250" cy="205153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001D00-88B4-4EC0-AF13-CF02AD7BCF3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Two Thousand Six Hundred  Dollars and Five Cents</a:t>
          </a:fld>
          <a:endParaRPr lang="en-CA" sz="1100"/>
        </a:p>
      </xdr:txBody>
    </xdr:sp>
    <xdr:clientData/>
  </xdr:twoCellAnchor>
  <xdr:twoCellAnchor>
    <xdr:from>
      <xdr:col>13</xdr:col>
      <xdr:colOff>27843</xdr:colOff>
      <xdr:row>6</xdr:row>
      <xdr:rowOff>152400</xdr:rowOff>
    </xdr:from>
    <xdr:to>
      <xdr:col>15</xdr:col>
      <xdr:colOff>87921</xdr:colOff>
      <xdr:row>7</xdr:row>
      <xdr:rowOff>167053</xdr:rowOff>
    </xdr:to>
    <xdr:sp macro="" textlink="$P$10">
      <xdr:nvSpPr>
        <xdr:cNvPr id="25" name="TextBox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5610958" y="1295400"/>
          <a:ext cx="382463" cy="205153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F2EBF40-1B29-46BE-A2D4-256E28885B3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05</a:t>
          </a:fld>
          <a:endParaRPr lang="en-CA" sz="1100"/>
        </a:p>
      </xdr:txBody>
    </xdr:sp>
    <xdr:clientData/>
  </xdr:twoCellAnchor>
  <xdr:twoCellAnchor>
    <xdr:from>
      <xdr:col>0</xdr:col>
      <xdr:colOff>430823</xdr:colOff>
      <xdr:row>10</xdr:row>
      <xdr:rowOff>181708</xdr:rowOff>
    </xdr:from>
    <xdr:to>
      <xdr:col>6</xdr:col>
      <xdr:colOff>153865</xdr:colOff>
      <xdr:row>12</xdr:row>
      <xdr:rowOff>5861</xdr:rowOff>
    </xdr:to>
    <xdr:sp macro="" textlink="$B$16">
      <xdr:nvSpPr>
        <xdr:cNvPr id="26" name="TextBox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430823" y="2086708"/>
          <a:ext cx="3371850" cy="205153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C17F5EA-8934-49BC-B3F8-825626EB11D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Invoice 6</a:t>
          </a:fld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85726</xdr:colOff>
      <xdr:row>0</xdr:row>
      <xdr:rowOff>66674</xdr:rowOff>
    </xdr:from>
    <xdr:to>
      <xdr:col>10</xdr:col>
      <xdr:colOff>1504950</xdr:colOff>
      <xdr:row>0</xdr:row>
      <xdr:rowOff>981075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4973301" y="66674"/>
          <a:ext cx="1419224" cy="914401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bg1"/>
              </a:solidFill>
            </a:rPr>
            <a:t>Return to Vendor Payment Form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171452</xdr:colOff>
      <xdr:row>0</xdr:row>
      <xdr:rowOff>85724</xdr:rowOff>
    </xdr:from>
    <xdr:to>
      <xdr:col>10</xdr:col>
      <xdr:colOff>1552576</xdr:colOff>
      <xdr:row>0</xdr:row>
      <xdr:rowOff>1000125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696452" y="85724"/>
          <a:ext cx="1381124" cy="914401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bg1"/>
              </a:solidFill>
            </a:rPr>
            <a:t>Return to Vendor Payment Form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123824</xdr:colOff>
      <xdr:row>0</xdr:row>
      <xdr:rowOff>95251</xdr:rowOff>
    </xdr:from>
    <xdr:to>
      <xdr:col>4</xdr:col>
      <xdr:colOff>19050</xdr:colOff>
      <xdr:row>0</xdr:row>
      <xdr:rowOff>885825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562224" y="95251"/>
          <a:ext cx="1114426" cy="790574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/>
            <a:t>Return to Vendor Payment Form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152400</xdr:rowOff>
        </xdr:from>
        <xdr:to>
          <xdr:col>5</xdr:col>
          <xdr:colOff>295275</xdr:colOff>
          <xdr:row>0</xdr:row>
          <xdr:rowOff>838200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1638A8-6FE8-4223-9E8B-4C635C298FC3}" name="Database" displayName="Database" ref="A1:J53" totalsRowShown="0" headerRowDxfId="27" dataDxfId="26" tableBorderDxfId="25">
  <autoFilter ref="A1:J53" xr:uid="{A81638A8-6FE8-4223-9E8B-4C635C298FC3}"/>
  <tableColumns count="10">
    <tableColumn id="1" xr3:uid="{A99997E5-2FE3-4B31-87EF-9963E2EBBBFF}" name="S.No" dataDxfId="24"/>
    <tableColumn id="2" xr3:uid="{0DF9B1CB-1D72-4C08-96BE-FFC2666E54FA}" name="Print Check" dataDxfId="23"/>
    <tableColumn id="3" xr3:uid="{2128CDF7-AFCE-4480-9AB4-14277116245E}" name="Check No." dataDxfId="22"/>
    <tableColumn id="4" xr3:uid="{DF2CCAD2-B6AA-45CF-B92D-94CE10CD353C}" name="Payable to the Order of" dataDxfId="21"/>
    <tableColumn id="5" xr3:uid="{D1689BDA-9CA5-4A49-A893-17A75610B709}" name="Vendor Type" dataDxfId="20"/>
    <tableColumn id="6" xr3:uid="{F2814F20-84DA-481D-B414-8FF912DB6E8A}" name="Date" dataDxfId="19"/>
    <tableColumn id="7" xr3:uid="{19CABE52-363B-48F1-8250-8A29593A2BB3}" name="Amount" dataDxfId="18"/>
    <tableColumn id="8" xr3:uid="{2611F835-9727-45D7-B10E-6BBEE9326C6F}" name="Memo" dataDxfId="17"/>
    <tableColumn id="9" xr3:uid="{0C6C9A34-928F-40C3-9B91-BEF2404BA3E1}" name="Submitted By" dataDxfId="16"/>
    <tableColumn id="10" xr3:uid="{7F5FED70-7456-4AE4-9923-2A34B9784C14}" name="Submitted On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801017-2F83-4E09-875B-07BDD9C67DA5}" name="PrintedChecks" displayName="PrintedChecks" ref="A1:J5" totalsRowShown="0" headerRowDxfId="14">
  <autoFilter ref="A1:J5" xr:uid="{46801017-2F83-4E09-875B-07BDD9C67DA5}"/>
  <tableColumns count="10">
    <tableColumn id="1" xr3:uid="{9077AF5A-65FE-4005-B3A4-9D59B36E8A2F}" name="S.No" dataDxfId="13"/>
    <tableColumn id="2" xr3:uid="{56582E07-A203-4375-83E4-623B4D4509C4}" name="Print Check" dataDxfId="12"/>
    <tableColumn id="3" xr3:uid="{119D8A2E-73F0-4A34-A485-72D34D8AF414}" name="Check No." dataDxfId="11"/>
    <tableColumn id="4" xr3:uid="{ACF55BE3-4317-45A9-83AD-D94C9A01AE15}" name="Payable to the Order of" dataDxfId="10"/>
    <tableColumn id="5" xr3:uid="{BB47DC59-BCD1-4C8C-97FF-32341F088E6B}" name="Vendor Type" dataDxfId="9"/>
    <tableColumn id="6" xr3:uid="{C6371E89-8C9D-4088-BC88-4DDDC3DBDE1B}" name="Date" dataDxfId="0"/>
    <tableColumn id="7" xr3:uid="{7590472E-148D-4235-A547-86B137CC0EBB}" name="Amount" dataDxfId="8"/>
    <tableColumn id="8" xr3:uid="{6ED3BF09-FB05-48F7-A528-609115A48FA7}" name="Memo" dataDxfId="7"/>
    <tableColumn id="9" xr3:uid="{14B5EA6E-A83C-422D-BBFA-9074628857B5}" name="Submitted By" dataDxfId="6"/>
    <tableColumn id="10" xr3:uid="{AAFFC807-14E0-4DDC-AC65-AEA0778F3C23}" name="Submitted 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A52211-2E8E-443A-A419-5D80EE33661C}" name="VendorsList" displayName="VendorsList" ref="A1:B12" totalsRowShown="0" headerRowDxfId="5" headerRowBorderDxfId="4">
  <autoFilter ref="A1:B12" xr:uid="{30A52211-2E8E-443A-A419-5D80EE33661C}"/>
  <tableColumns count="2">
    <tableColumn id="1" xr3:uid="{EFDEA3A1-2634-4EEE-972D-4009684F8B7B}" name="VENDOR LIST" dataDxfId="3"/>
    <tableColumn id="2" xr3:uid="{5A5B38DB-72A1-4B60-A382-17ACCDB4C32F}" name="ID NO." dataDxfId="2">
      <calculatedColumnFormula>ROWS($B$2:VendorsList[[#This Row],[VENDOR LIST]])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7C816-4C7B-4BA0-B606-3366253ACE8B}">
  <sheetPr codeName="Sheet1"/>
  <dimension ref="A1"/>
  <sheetViews>
    <sheetView showGridLines="0" workbookViewId="0">
      <selection activeCell="K14" sqref="K14"/>
    </sheetView>
  </sheetViews>
  <sheetFormatPr defaultRowHeight="15" x14ac:dyDescent="0.25"/>
  <cols>
    <col min="1" max="1" width="68.28515625" customWidth="1"/>
  </cols>
  <sheetData>
    <row r="1" ht="121.5" customHeight="1" x14ac:dyDescent="0.25"/>
  </sheetData>
  <pageMargins left="0.7" right="0.7" top="0.75" bottom="0.75" header="0.3" footer="0.3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C8D-11F2-490B-A436-9A2FD737CEA7}">
  <sheetPr codeName="Sheet4"/>
  <dimension ref="B1:R18"/>
  <sheetViews>
    <sheetView showGridLines="0" zoomScale="130" zoomScaleNormal="130" workbookViewId="0">
      <selection activeCell="T12" sqref="T12"/>
    </sheetView>
  </sheetViews>
  <sheetFormatPr defaultRowHeight="15" x14ac:dyDescent="0.25"/>
  <cols>
    <col min="7" max="7" width="14.7109375" customWidth="1"/>
    <col min="8" max="8" width="2.140625" bestFit="1" customWidth="1"/>
    <col min="9" max="15" width="2.42578125" customWidth="1"/>
    <col min="16" max="16" width="16" customWidth="1"/>
    <col min="17" max="17" width="9.140625" customWidth="1"/>
    <col min="18" max="18" width="11.140625" bestFit="1" customWidth="1"/>
  </cols>
  <sheetData>
    <row r="1" spans="2:18" x14ac:dyDescent="0.25">
      <c r="R1" s="8"/>
    </row>
    <row r="2" spans="2:18" x14ac:dyDescent="0.25">
      <c r="H2" s="17" t="str">
        <f>MID($R$2,1,1)</f>
        <v>2</v>
      </c>
      <c r="I2" s="17" t="str">
        <f>MID($R$2,2,1)</f>
        <v>0</v>
      </c>
      <c r="J2" s="17" t="str">
        <f>MID($R$2,3,1)</f>
        <v>2</v>
      </c>
      <c r="K2" s="17" t="str">
        <f>MID($R$2,4,1)</f>
        <v>0</v>
      </c>
      <c r="L2" s="17" t="str">
        <f>MID($R$2,6,1)</f>
        <v>0</v>
      </c>
      <c r="M2" s="17" t="str">
        <f>MID($R$2,7,1)</f>
        <v>3</v>
      </c>
      <c r="N2" s="17" t="str">
        <f>MID($R$2,9,1)</f>
        <v>1</v>
      </c>
      <c r="O2" s="17" t="str">
        <f>MID($R$2,10,1)</f>
        <v>8</v>
      </c>
      <c r="R2" s="11" t="str">
        <f>TEXT(VLOOKUP("X",Database!B:J,5,FALSE),"YYYY-MM-DD")</f>
        <v>2020-03-18</v>
      </c>
    </row>
    <row r="6" spans="2:18" x14ac:dyDescent="0.25">
      <c r="C6" s="7"/>
    </row>
    <row r="8" spans="2:18" x14ac:dyDescent="0.25">
      <c r="B8" s="18" t="str">
        <f>VLOOKUP("X",Database!B:J,3,FALSE)</f>
        <v>Canadian Shop Inc.</v>
      </c>
      <c r="P8" s="20">
        <f>VLOOKUP("X",Database!B:J,6,FALSE)</f>
        <v>2600.0500000000002</v>
      </c>
    </row>
    <row r="10" spans="2:18" x14ac:dyDescent="0.25">
      <c r="B10" s="17" t="str">
        <f>Spellnumber(P8)</f>
        <v>Two Thousand Six Hundred  Dollars and Five Cents</v>
      </c>
      <c r="P10" s="21" t="str">
        <f>RIGHT(P8,2)</f>
        <v>05</v>
      </c>
    </row>
    <row r="11" spans="2:18" x14ac:dyDescent="0.25">
      <c r="P11" s="9"/>
    </row>
    <row r="16" spans="2:18" ht="9" customHeight="1" x14ac:dyDescent="0.25">
      <c r="B16" s="19" t="str">
        <f>VLOOKUP("X",Database!B:J,7,FALSE)</f>
        <v>Invoice 6</v>
      </c>
    </row>
    <row r="17" ht="7.5" customHeight="1" x14ac:dyDescent="0.25"/>
    <row r="18" ht="0.75" customHeight="1" x14ac:dyDescent="0.25"/>
  </sheetData>
  <sheetProtection formatCells="0" formatColumns="0" formatRows="0" insertColumns="0" insertRows="0" insertHyperlinks="0" deleteColumns="0" deleteRows="0" sort="0" autoFilter="0" pivotTables="0"/>
  <printOptions horizontalCentered="1" verticalCentered="1"/>
  <pageMargins left="0.98425196850393704" right="0.98425196850393704" top="0.98425196850393704" bottom="0.98425196850393704" header="0.51181102362204722" footer="0.51181102362204722"/>
  <pageSetup paperSize="11" scale="6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48369-1919-463C-BF59-AB85BC2A8EFA}">
  <sheetPr codeName="Sheet2">
    <pageSetUpPr fitToPage="1"/>
  </sheetPr>
  <dimension ref="A1:J53"/>
  <sheetViews>
    <sheetView showGridLines="0" workbookViewId="0">
      <pane ySplit="1" topLeftCell="A26" activePane="bottomLeft" state="frozen"/>
      <selection pane="bottomLeft" activeCell="K38" sqref="K38"/>
    </sheetView>
  </sheetViews>
  <sheetFormatPr defaultColWidth="30.5703125" defaultRowHeight="15" x14ac:dyDescent="0.25"/>
  <cols>
    <col min="1" max="1" width="10.140625" style="1" bestFit="1" customWidth="1"/>
    <col min="2" max="2" width="16.7109375" style="1" bestFit="1" customWidth="1"/>
    <col min="3" max="3" width="15.28515625" style="1" bestFit="1" customWidth="1"/>
    <col min="4" max="4" width="29.140625" style="1" bestFit="1" customWidth="1"/>
    <col min="5" max="5" width="18.140625" style="1" bestFit="1" customWidth="1"/>
    <col min="6" max="6" width="10.42578125" style="4" bestFit="1" customWidth="1"/>
    <col min="7" max="7" width="13.5703125" style="6" bestFit="1" customWidth="1"/>
    <col min="8" max="8" width="11.85546875" style="1" bestFit="1" customWidth="1"/>
    <col min="9" max="9" width="19" style="1" bestFit="1" customWidth="1"/>
    <col min="10" max="10" width="19.42578125" style="1" bestFit="1" customWidth="1"/>
    <col min="11" max="16384" width="30.5703125" style="1"/>
  </cols>
  <sheetData>
    <row r="1" spans="1:10" ht="85.5" customHeight="1" x14ac:dyDescent="0.25">
      <c r="A1" s="12" t="s">
        <v>0</v>
      </c>
      <c r="B1" s="12" t="s">
        <v>3</v>
      </c>
      <c r="C1" s="12" t="s">
        <v>4</v>
      </c>
      <c r="D1" s="12" t="s">
        <v>5</v>
      </c>
      <c r="E1" s="12" t="s">
        <v>9</v>
      </c>
      <c r="F1" s="13" t="s">
        <v>6</v>
      </c>
      <c r="G1" s="14" t="s">
        <v>7</v>
      </c>
      <c r="H1" s="12" t="s">
        <v>8</v>
      </c>
      <c r="I1" s="12" t="s">
        <v>1</v>
      </c>
      <c r="J1" s="12" t="s">
        <v>2</v>
      </c>
    </row>
    <row r="2" spans="1:10" x14ac:dyDescent="0.25">
      <c r="A2" s="2">
        <v>1</v>
      </c>
      <c r="B2" s="2"/>
      <c r="C2" s="2">
        <v>10056</v>
      </c>
      <c r="D2" s="2" t="s">
        <v>68</v>
      </c>
      <c r="E2" s="3" t="s">
        <v>10</v>
      </c>
      <c r="F2" s="3">
        <v>44190</v>
      </c>
      <c r="G2" s="5">
        <v>3000.56</v>
      </c>
      <c r="H2" s="2" t="s">
        <v>18</v>
      </c>
      <c r="I2" s="2" t="s">
        <v>13</v>
      </c>
      <c r="J2" s="22">
        <v>43857.525694444441</v>
      </c>
    </row>
    <row r="3" spans="1:10" x14ac:dyDescent="0.25">
      <c r="A3" s="2">
        <v>3</v>
      </c>
      <c r="B3" s="2"/>
      <c r="C3" s="2">
        <v>10058</v>
      </c>
      <c r="D3" s="2" t="s">
        <v>59</v>
      </c>
      <c r="E3" s="3" t="s">
        <v>10</v>
      </c>
      <c r="F3" s="3">
        <v>44194</v>
      </c>
      <c r="G3" s="5">
        <v>3258.32</v>
      </c>
      <c r="H3" s="2" t="s">
        <v>11</v>
      </c>
      <c r="I3" s="2" t="s">
        <v>13</v>
      </c>
      <c r="J3" s="22">
        <v>43858.527083333334</v>
      </c>
    </row>
    <row r="4" spans="1:10" x14ac:dyDescent="0.25">
      <c r="A4" s="2">
        <v>4</v>
      </c>
      <c r="B4" s="2"/>
      <c r="C4" s="2">
        <v>10059</v>
      </c>
      <c r="D4" s="2" t="s">
        <v>58</v>
      </c>
      <c r="E4" s="3" t="s">
        <v>10</v>
      </c>
      <c r="F4" s="3">
        <v>44195</v>
      </c>
      <c r="G4" s="5">
        <v>35000.33</v>
      </c>
      <c r="H4" s="2" t="s">
        <v>19</v>
      </c>
      <c r="I4" s="2" t="s">
        <v>13</v>
      </c>
      <c r="J4" s="22">
        <v>43859.527083333334</v>
      </c>
    </row>
    <row r="5" spans="1:10" x14ac:dyDescent="0.25">
      <c r="A5" s="2">
        <v>5</v>
      </c>
      <c r="B5" s="2"/>
      <c r="C5" s="2">
        <v>10060</v>
      </c>
      <c r="D5" s="2" t="s">
        <v>58</v>
      </c>
      <c r="E5" s="3" t="s">
        <v>10</v>
      </c>
      <c r="F5" s="3">
        <v>44196</v>
      </c>
      <c r="G5" s="5">
        <v>35001.33</v>
      </c>
      <c r="H5" s="2" t="s">
        <v>20</v>
      </c>
      <c r="I5" s="2" t="s">
        <v>13</v>
      </c>
      <c r="J5" s="22">
        <v>43860.527083333334</v>
      </c>
    </row>
    <row r="6" spans="1:10" x14ac:dyDescent="0.25">
      <c r="A6" s="2">
        <v>6</v>
      </c>
      <c r="B6" s="2"/>
      <c r="C6" s="2">
        <v>10061</v>
      </c>
      <c r="D6" s="2" t="s">
        <v>58</v>
      </c>
      <c r="E6" s="3" t="s">
        <v>10</v>
      </c>
      <c r="F6" s="3">
        <v>43831</v>
      </c>
      <c r="G6" s="5">
        <v>35002.33</v>
      </c>
      <c r="H6" s="2" t="s">
        <v>21</v>
      </c>
      <c r="I6" s="2" t="s">
        <v>13</v>
      </c>
      <c r="J6" s="22">
        <v>43861.527083333334</v>
      </c>
    </row>
    <row r="7" spans="1:10" x14ac:dyDescent="0.25">
      <c r="A7" s="2">
        <v>7</v>
      </c>
      <c r="B7" s="2"/>
      <c r="C7" s="2">
        <v>10062</v>
      </c>
      <c r="D7" s="2" t="s">
        <v>58</v>
      </c>
      <c r="E7" s="3" t="s">
        <v>10</v>
      </c>
      <c r="F7" s="3">
        <v>43832</v>
      </c>
      <c r="G7" s="5">
        <v>35003.33</v>
      </c>
      <c r="H7" s="2" t="s">
        <v>22</v>
      </c>
      <c r="I7" s="2" t="s">
        <v>13</v>
      </c>
      <c r="J7" s="22">
        <v>43862.527083333334</v>
      </c>
    </row>
    <row r="8" spans="1:10" x14ac:dyDescent="0.25">
      <c r="A8" s="2">
        <v>8</v>
      </c>
      <c r="B8" s="2"/>
      <c r="C8" s="2">
        <v>10063</v>
      </c>
      <c r="D8" s="2" t="s">
        <v>58</v>
      </c>
      <c r="E8" s="3" t="s">
        <v>10</v>
      </c>
      <c r="F8" s="3">
        <v>43833</v>
      </c>
      <c r="G8" s="5">
        <v>35004.33</v>
      </c>
      <c r="H8" s="2" t="s">
        <v>23</v>
      </c>
      <c r="I8" s="2" t="s">
        <v>13</v>
      </c>
      <c r="J8" s="22">
        <v>43863.527083333334</v>
      </c>
    </row>
    <row r="9" spans="1:10" x14ac:dyDescent="0.25">
      <c r="A9" s="2">
        <v>9</v>
      </c>
      <c r="B9" s="2"/>
      <c r="C9" s="2">
        <v>10064</v>
      </c>
      <c r="D9" s="2" t="s">
        <v>58</v>
      </c>
      <c r="E9" s="3" t="s">
        <v>10</v>
      </c>
      <c r="F9" s="3">
        <v>43834</v>
      </c>
      <c r="G9" s="5">
        <v>35005.33</v>
      </c>
      <c r="H9" s="2" t="s">
        <v>24</v>
      </c>
      <c r="I9" s="2" t="s">
        <v>13</v>
      </c>
      <c r="J9" s="22">
        <v>43864.527083333334</v>
      </c>
    </row>
    <row r="10" spans="1:10" x14ac:dyDescent="0.25">
      <c r="A10" s="2">
        <v>10</v>
      </c>
      <c r="B10" s="2"/>
      <c r="C10" s="2">
        <v>10065</v>
      </c>
      <c r="D10" s="2" t="s">
        <v>58</v>
      </c>
      <c r="E10" s="3" t="s">
        <v>10</v>
      </c>
      <c r="F10" s="3">
        <v>43835</v>
      </c>
      <c r="G10" s="5">
        <v>35006.33</v>
      </c>
      <c r="H10" s="2" t="s">
        <v>25</v>
      </c>
      <c r="I10" s="2" t="s">
        <v>13</v>
      </c>
      <c r="J10" s="22">
        <v>43865.527083333334</v>
      </c>
    </row>
    <row r="11" spans="1:10" x14ac:dyDescent="0.25">
      <c r="A11" s="2">
        <v>11</v>
      </c>
      <c r="B11" s="2"/>
      <c r="C11" s="2">
        <v>10066</v>
      </c>
      <c r="D11" s="2" t="s">
        <v>58</v>
      </c>
      <c r="E11" s="3" t="s">
        <v>10</v>
      </c>
      <c r="F11" s="3">
        <v>43836</v>
      </c>
      <c r="G11" s="5">
        <v>35007.33</v>
      </c>
      <c r="H11" s="2" t="s">
        <v>26</v>
      </c>
      <c r="I11" s="2" t="s">
        <v>13</v>
      </c>
      <c r="J11" s="22">
        <v>43866.527083333334</v>
      </c>
    </row>
    <row r="12" spans="1:10" x14ac:dyDescent="0.25">
      <c r="A12" s="2">
        <v>12</v>
      </c>
      <c r="B12" s="2"/>
      <c r="C12" s="2">
        <v>10067</v>
      </c>
      <c r="D12" s="2" t="s">
        <v>58</v>
      </c>
      <c r="E12" s="3" t="s">
        <v>10</v>
      </c>
      <c r="F12" s="3">
        <v>43837</v>
      </c>
      <c r="G12" s="5">
        <v>35008.33</v>
      </c>
      <c r="H12" s="2" t="s">
        <v>27</v>
      </c>
      <c r="I12" s="2" t="s">
        <v>13</v>
      </c>
      <c r="J12" s="22">
        <v>43867.527083333334</v>
      </c>
    </row>
    <row r="13" spans="1:10" x14ac:dyDescent="0.25">
      <c r="A13" s="2">
        <v>13</v>
      </c>
      <c r="B13" s="2"/>
      <c r="C13" s="2">
        <v>10068</v>
      </c>
      <c r="D13" s="2" t="s">
        <v>58</v>
      </c>
      <c r="E13" s="3" t="s">
        <v>10</v>
      </c>
      <c r="F13" s="3">
        <v>43838</v>
      </c>
      <c r="G13" s="5">
        <v>35009.33</v>
      </c>
      <c r="H13" s="2" t="s">
        <v>28</v>
      </c>
      <c r="I13" s="2" t="s">
        <v>13</v>
      </c>
      <c r="J13" s="22">
        <v>43868.527083333334</v>
      </c>
    </row>
    <row r="14" spans="1:10" x14ac:dyDescent="0.25">
      <c r="A14" s="2">
        <v>14</v>
      </c>
      <c r="B14" s="2"/>
      <c r="C14" s="2">
        <v>10069</v>
      </c>
      <c r="D14" s="2" t="s">
        <v>58</v>
      </c>
      <c r="E14" s="3" t="s">
        <v>10</v>
      </c>
      <c r="F14" s="3">
        <v>43839</v>
      </c>
      <c r="G14" s="5">
        <v>35010.33</v>
      </c>
      <c r="H14" s="2" t="s">
        <v>29</v>
      </c>
      <c r="I14" s="2" t="s">
        <v>13</v>
      </c>
      <c r="J14" s="22">
        <v>43869.527083333334</v>
      </c>
    </row>
    <row r="15" spans="1:10" x14ac:dyDescent="0.25">
      <c r="A15" s="2">
        <v>15</v>
      </c>
      <c r="B15" s="2"/>
      <c r="C15" s="2">
        <v>10070</v>
      </c>
      <c r="D15" s="2" t="s">
        <v>58</v>
      </c>
      <c r="E15" s="3" t="s">
        <v>10</v>
      </c>
      <c r="F15" s="3">
        <v>43840</v>
      </c>
      <c r="G15" s="5">
        <v>35011.33</v>
      </c>
      <c r="H15" s="2" t="s">
        <v>30</v>
      </c>
      <c r="I15" s="2" t="s">
        <v>13</v>
      </c>
      <c r="J15" s="22">
        <v>43870.527083333334</v>
      </c>
    </row>
    <row r="16" spans="1:10" x14ac:dyDescent="0.25">
      <c r="A16" s="2">
        <v>16</v>
      </c>
      <c r="B16" s="2"/>
      <c r="C16" s="2">
        <v>10071</v>
      </c>
      <c r="D16" s="2" t="s">
        <v>58</v>
      </c>
      <c r="E16" s="3" t="s">
        <v>10</v>
      </c>
      <c r="F16" s="3">
        <v>43841</v>
      </c>
      <c r="G16" s="5">
        <v>35012.33</v>
      </c>
      <c r="H16" s="2" t="s">
        <v>31</v>
      </c>
      <c r="I16" s="2" t="s">
        <v>13</v>
      </c>
      <c r="J16" s="22">
        <v>43871.527083333334</v>
      </c>
    </row>
    <row r="17" spans="1:10" x14ac:dyDescent="0.25">
      <c r="A17" s="2">
        <v>17</v>
      </c>
      <c r="B17" s="2"/>
      <c r="C17" s="2">
        <v>10072</v>
      </c>
      <c r="D17" s="2" t="s">
        <v>58</v>
      </c>
      <c r="E17" s="3" t="s">
        <v>10</v>
      </c>
      <c r="F17" s="3">
        <v>43842</v>
      </c>
      <c r="G17" s="5">
        <v>35013.33</v>
      </c>
      <c r="H17" s="2" t="s">
        <v>32</v>
      </c>
      <c r="I17" s="2" t="s">
        <v>13</v>
      </c>
      <c r="J17" s="22">
        <v>43872.527083333334</v>
      </c>
    </row>
    <row r="18" spans="1:10" x14ac:dyDescent="0.25">
      <c r="A18" s="2">
        <v>18</v>
      </c>
      <c r="B18" s="2"/>
      <c r="C18" s="2">
        <v>10073</v>
      </c>
      <c r="D18" s="2" t="s">
        <v>58</v>
      </c>
      <c r="E18" s="3" t="s">
        <v>10</v>
      </c>
      <c r="F18" s="3">
        <v>43843</v>
      </c>
      <c r="G18" s="5">
        <v>35014.33</v>
      </c>
      <c r="H18" s="2" t="s">
        <v>33</v>
      </c>
      <c r="I18" s="2" t="s">
        <v>13</v>
      </c>
      <c r="J18" s="22">
        <v>43873.527083333334</v>
      </c>
    </row>
    <row r="19" spans="1:10" x14ac:dyDescent="0.25">
      <c r="A19" s="2">
        <v>19</v>
      </c>
      <c r="B19" s="2"/>
      <c r="C19" s="2">
        <v>10074</v>
      </c>
      <c r="D19" s="2" t="s">
        <v>16</v>
      </c>
      <c r="E19" s="3" t="s">
        <v>12</v>
      </c>
      <c r="F19" s="3">
        <v>44187</v>
      </c>
      <c r="G19" s="5">
        <v>3000</v>
      </c>
      <c r="H19" s="2" t="s">
        <v>14</v>
      </c>
      <c r="I19" s="2" t="s">
        <v>13</v>
      </c>
      <c r="J19" s="22">
        <v>43874.527083333334</v>
      </c>
    </row>
    <row r="20" spans="1:10" x14ac:dyDescent="0.25">
      <c r="A20" s="2">
        <v>20</v>
      </c>
      <c r="B20" s="2"/>
      <c r="C20" s="2">
        <v>10075</v>
      </c>
      <c r="D20" s="2" t="s">
        <v>16</v>
      </c>
      <c r="E20" s="3" t="s">
        <v>12</v>
      </c>
      <c r="F20" s="3">
        <v>44187</v>
      </c>
      <c r="G20" s="5">
        <v>3000</v>
      </c>
      <c r="H20" s="2" t="s">
        <v>14</v>
      </c>
      <c r="I20" s="2" t="s">
        <v>13</v>
      </c>
      <c r="J20" s="22">
        <v>43875.527083333334</v>
      </c>
    </row>
    <row r="21" spans="1:10" x14ac:dyDescent="0.25">
      <c r="A21" s="2">
        <v>21</v>
      </c>
      <c r="B21" s="2"/>
      <c r="C21" s="2">
        <v>10076</v>
      </c>
      <c r="D21" s="2" t="s">
        <v>16</v>
      </c>
      <c r="E21" s="3" t="s">
        <v>12</v>
      </c>
      <c r="F21" s="3">
        <v>44187</v>
      </c>
      <c r="G21" s="5">
        <v>3000</v>
      </c>
      <c r="H21" s="2" t="s">
        <v>14</v>
      </c>
      <c r="I21" s="2" t="s">
        <v>13</v>
      </c>
      <c r="J21" s="22">
        <v>43876.527083333334</v>
      </c>
    </row>
    <row r="22" spans="1:10" x14ac:dyDescent="0.25">
      <c r="A22" s="2">
        <v>22</v>
      </c>
      <c r="B22" s="2"/>
      <c r="C22" s="2">
        <v>10077</v>
      </c>
      <c r="D22" s="2" t="s">
        <v>16</v>
      </c>
      <c r="E22" s="3" t="s">
        <v>12</v>
      </c>
      <c r="F22" s="3">
        <v>44187</v>
      </c>
      <c r="G22" s="5">
        <v>3000</v>
      </c>
      <c r="H22" s="2" t="s">
        <v>14</v>
      </c>
      <c r="I22" s="2" t="s">
        <v>13</v>
      </c>
      <c r="J22" s="22">
        <v>43877.527083333334</v>
      </c>
    </row>
    <row r="23" spans="1:10" x14ac:dyDescent="0.25">
      <c r="A23" s="2">
        <v>23</v>
      </c>
      <c r="B23" s="2"/>
      <c r="C23" s="2">
        <v>10078</v>
      </c>
      <c r="D23" s="2" t="s">
        <v>16</v>
      </c>
      <c r="E23" s="3" t="s">
        <v>12</v>
      </c>
      <c r="F23" s="3">
        <v>44187</v>
      </c>
      <c r="G23" s="5">
        <v>3000</v>
      </c>
      <c r="H23" s="2" t="s">
        <v>14</v>
      </c>
      <c r="I23" s="2" t="s">
        <v>13</v>
      </c>
      <c r="J23" s="22">
        <v>43878.527083333334</v>
      </c>
    </row>
    <row r="24" spans="1:10" x14ac:dyDescent="0.25">
      <c r="A24" s="2">
        <v>24</v>
      </c>
      <c r="B24" s="2"/>
      <c r="C24" s="2">
        <v>10079</v>
      </c>
      <c r="D24" s="2" t="s">
        <v>16</v>
      </c>
      <c r="E24" s="3" t="s">
        <v>12</v>
      </c>
      <c r="F24" s="3">
        <v>44187</v>
      </c>
      <c r="G24" s="5">
        <v>3000</v>
      </c>
      <c r="H24" s="2" t="s">
        <v>14</v>
      </c>
      <c r="I24" s="2" t="s">
        <v>13</v>
      </c>
      <c r="J24" s="22">
        <v>43879.527083333334</v>
      </c>
    </row>
    <row r="25" spans="1:10" x14ac:dyDescent="0.25">
      <c r="A25" s="2">
        <v>25</v>
      </c>
      <c r="B25" s="2"/>
      <c r="C25" s="2">
        <v>10080</v>
      </c>
      <c r="D25" s="2" t="s">
        <v>16</v>
      </c>
      <c r="E25" s="3" t="s">
        <v>12</v>
      </c>
      <c r="F25" s="3">
        <v>44187</v>
      </c>
      <c r="G25" s="5">
        <v>3000</v>
      </c>
      <c r="H25" s="2" t="s">
        <v>14</v>
      </c>
      <c r="I25" s="2" t="s">
        <v>13</v>
      </c>
      <c r="J25" s="22">
        <v>43880.527083333334</v>
      </c>
    </row>
    <row r="26" spans="1:10" x14ac:dyDescent="0.25">
      <c r="A26" s="2">
        <v>26</v>
      </c>
      <c r="B26" s="2"/>
      <c r="C26" s="2">
        <v>10081</v>
      </c>
      <c r="D26" s="2" t="s">
        <v>16</v>
      </c>
      <c r="E26" s="3" t="s">
        <v>12</v>
      </c>
      <c r="F26" s="3">
        <v>43881.527083333334</v>
      </c>
      <c r="G26" s="5">
        <v>3000</v>
      </c>
      <c r="H26" s="2" t="s">
        <v>14</v>
      </c>
      <c r="I26" s="2" t="s">
        <v>13</v>
      </c>
      <c r="J26" s="22">
        <v>43881.527083333334</v>
      </c>
    </row>
    <row r="27" spans="1:10" x14ac:dyDescent="0.25">
      <c r="A27" s="2">
        <v>27</v>
      </c>
      <c r="B27" s="2"/>
      <c r="C27" s="2">
        <v>10082</v>
      </c>
      <c r="D27" s="2" t="s">
        <v>16</v>
      </c>
      <c r="E27" s="3" t="s">
        <v>12</v>
      </c>
      <c r="F27" s="3">
        <v>43882.527083333334</v>
      </c>
      <c r="G27" s="5">
        <v>3000</v>
      </c>
      <c r="H27" s="2" t="s">
        <v>14</v>
      </c>
      <c r="I27" s="2" t="s">
        <v>13</v>
      </c>
      <c r="J27" s="22">
        <v>43882.527083333334</v>
      </c>
    </row>
    <row r="28" spans="1:10" x14ac:dyDescent="0.25">
      <c r="A28" s="2">
        <v>28</v>
      </c>
      <c r="B28" s="2"/>
      <c r="C28" s="2">
        <v>10083</v>
      </c>
      <c r="D28" s="2" t="s">
        <v>16</v>
      </c>
      <c r="E28" s="3" t="s">
        <v>12</v>
      </c>
      <c r="F28" s="3">
        <v>43883.527083333334</v>
      </c>
      <c r="G28" s="5">
        <v>3000</v>
      </c>
      <c r="H28" s="2" t="s">
        <v>14</v>
      </c>
      <c r="I28" s="2" t="s">
        <v>13</v>
      </c>
      <c r="J28" s="22">
        <v>43883.527083333334</v>
      </c>
    </row>
    <row r="29" spans="1:10" x14ac:dyDescent="0.25">
      <c r="A29" s="2">
        <v>29</v>
      </c>
      <c r="B29" s="2"/>
      <c r="C29" s="2">
        <v>10084</v>
      </c>
      <c r="D29" s="2" t="s">
        <v>16</v>
      </c>
      <c r="E29" s="3" t="s">
        <v>12</v>
      </c>
      <c r="F29" s="3">
        <v>43884.527083333334</v>
      </c>
      <c r="G29" s="5">
        <v>3000</v>
      </c>
      <c r="H29" s="2" t="s">
        <v>14</v>
      </c>
      <c r="I29" s="2" t="s">
        <v>13</v>
      </c>
      <c r="J29" s="22">
        <v>43884.527083333334</v>
      </c>
    </row>
    <row r="30" spans="1:10" x14ac:dyDescent="0.25">
      <c r="A30" s="2">
        <v>30</v>
      </c>
      <c r="B30" s="2"/>
      <c r="C30" s="2">
        <v>10085</v>
      </c>
      <c r="D30" s="2" t="s">
        <v>16</v>
      </c>
      <c r="E30" s="3" t="s">
        <v>12</v>
      </c>
      <c r="F30" s="3">
        <v>43885.527083333334</v>
      </c>
      <c r="G30" s="5">
        <v>3000</v>
      </c>
      <c r="H30" s="2" t="s">
        <v>14</v>
      </c>
      <c r="I30" s="2" t="s">
        <v>13</v>
      </c>
      <c r="J30" s="22">
        <v>43885.527083333334</v>
      </c>
    </row>
    <row r="31" spans="1:10" x14ac:dyDescent="0.25">
      <c r="A31" s="2">
        <v>31</v>
      </c>
      <c r="B31" s="2"/>
      <c r="C31" s="2">
        <v>10086</v>
      </c>
      <c r="D31" s="2" t="s">
        <v>16</v>
      </c>
      <c r="E31" s="3" t="s">
        <v>12</v>
      </c>
      <c r="F31" s="3">
        <v>43886.527083333334</v>
      </c>
      <c r="G31" s="5">
        <v>3000.02</v>
      </c>
      <c r="H31" s="2" t="s">
        <v>14</v>
      </c>
      <c r="I31" s="2" t="s">
        <v>13</v>
      </c>
      <c r="J31" s="22">
        <v>43886.527083333334</v>
      </c>
    </row>
    <row r="32" spans="1:10" x14ac:dyDescent="0.25">
      <c r="A32" s="2">
        <v>32</v>
      </c>
      <c r="B32" s="2"/>
      <c r="C32" s="2">
        <v>10087</v>
      </c>
      <c r="D32" s="2" t="s">
        <v>58</v>
      </c>
      <c r="E32" s="3" t="s">
        <v>10</v>
      </c>
      <c r="F32" s="3">
        <v>43887.527083333334</v>
      </c>
      <c r="G32" s="5">
        <v>63248.01</v>
      </c>
      <c r="H32" s="2" t="s">
        <v>34</v>
      </c>
      <c r="I32" s="2" t="s">
        <v>13</v>
      </c>
      <c r="J32" s="22">
        <v>43887.527083333334</v>
      </c>
    </row>
    <row r="33" spans="1:10" x14ac:dyDescent="0.25">
      <c r="A33" s="2">
        <v>33</v>
      </c>
      <c r="B33" s="2"/>
      <c r="C33" s="2">
        <v>10088</v>
      </c>
      <c r="D33" s="2" t="s">
        <v>58</v>
      </c>
      <c r="E33" s="3" t="s">
        <v>10</v>
      </c>
      <c r="F33" s="3">
        <v>43888.527083333334</v>
      </c>
      <c r="G33" s="5">
        <v>63249.01</v>
      </c>
      <c r="H33" s="2" t="s">
        <v>35</v>
      </c>
      <c r="I33" s="2" t="s">
        <v>13</v>
      </c>
      <c r="J33" s="22">
        <v>43888.527083333334</v>
      </c>
    </row>
    <row r="34" spans="1:10" x14ac:dyDescent="0.25">
      <c r="A34" s="2">
        <v>34</v>
      </c>
      <c r="B34" s="2"/>
      <c r="C34" s="2">
        <v>10089</v>
      </c>
      <c r="D34" s="2" t="s">
        <v>58</v>
      </c>
      <c r="E34" s="3" t="s">
        <v>10</v>
      </c>
      <c r="F34" s="3">
        <v>43889.527083333334</v>
      </c>
      <c r="G34" s="5">
        <v>63250.01</v>
      </c>
      <c r="H34" s="2" t="s">
        <v>36</v>
      </c>
      <c r="I34" s="2" t="s">
        <v>13</v>
      </c>
      <c r="J34" s="22">
        <v>43889.527083333334</v>
      </c>
    </row>
    <row r="35" spans="1:10" x14ac:dyDescent="0.25">
      <c r="A35" s="2">
        <v>35</v>
      </c>
      <c r="B35" s="2"/>
      <c r="C35" s="2">
        <v>10090</v>
      </c>
      <c r="D35" s="2" t="s">
        <v>58</v>
      </c>
      <c r="E35" s="3" t="s">
        <v>10</v>
      </c>
      <c r="F35" s="3">
        <v>43890.527083333334</v>
      </c>
      <c r="G35" s="5">
        <v>63251.01</v>
      </c>
      <c r="H35" s="2" t="s">
        <v>37</v>
      </c>
      <c r="I35" s="2" t="s">
        <v>13</v>
      </c>
      <c r="J35" s="22">
        <v>43890.527083333334</v>
      </c>
    </row>
    <row r="36" spans="1:10" x14ac:dyDescent="0.25">
      <c r="A36" s="2">
        <v>36</v>
      </c>
      <c r="B36" s="2"/>
      <c r="C36" s="2">
        <v>10091</v>
      </c>
      <c r="D36" s="2" t="s">
        <v>58</v>
      </c>
      <c r="E36" s="3" t="s">
        <v>10</v>
      </c>
      <c r="F36" s="3">
        <v>43891.527083333334</v>
      </c>
      <c r="G36" s="5">
        <v>63252.01</v>
      </c>
      <c r="H36" s="2" t="s">
        <v>38</v>
      </c>
      <c r="I36" s="2" t="s">
        <v>13</v>
      </c>
      <c r="J36" s="22">
        <v>43891.527083333334</v>
      </c>
    </row>
    <row r="37" spans="1:10" x14ac:dyDescent="0.25">
      <c r="A37" s="2">
        <v>37</v>
      </c>
      <c r="B37" s="2"/>
      <c r="C37" s="2">
        <v>10092</v>
      </c>
      <c r="D37" s="2" t="s">
        <v>58</v>
      </c>
      <c r="E37" s="3" t="s">
        <v>10</v>
      </c>
      <c r="F37" s="3">
        <v>43892.527083333334</v>
      </c>
      <c r="G37" s="5">
        <v>63253.01</v>
      </c>
      <c r="H37" s="2" t="s">
        <v>39</v>
      </c>
      <c r="I37" s="2" t="s">
        <v>13</v>
      </c>
      <c r="J37" s="22">
        <v>43892.527083333334</v>
      </c>
    </row>
    <row r="38" spans="1:10" x14ac:dyDescent="0.25">
      <c r="A38" s="2">
        <v>38</v>
      </c>
      <c r="B38" s="2"/>
      <c r="C38" s="2">
        <v>10093</v>
      </c>
      <c r="D38" s="2" t="s">
        <v>58</v>
      </c>
      <c r="E38" s="3" t="s">
        <v>10</v>
      </c>
      <c r="F38" s="3">
        <v>43893.527083333334</v>
      </c>
      <c r="G38" s="5">
        <v>63254.01</v>
      </c>
      <c r="H38" s="2" t="s">
        <v>40</v>
      </c>
      <c r="I38" s="2" t="s">
        <v>13</v>
      </c>
      <c r="J38" s="22">
        <v>43893.527083333334</v>
      </c>
    </row>
    <row r="39" spans="1:10" x14ac:dyDescent="0.25">
      <c r="A39" s="2">
        <v>39</v>
      </c>
      <c r="B39" s="2"/>
      <c r="C39" s="2">
        <v>10094</v>
      </c>
      <c r="D39" s="2" t="s">
        <v>58</v>
      </c>
      <c r="E39" s="3" t="s">
        <v>10</v>
      </c>
      <c r="F39" s="3">
        <v>43894.527083333334</v>
      </c>
      <c r="G39" s="5">
        <v>63255.01</v>
      </c>
      <c r="H39" s="2" t="s">
        <v>41</v>
      </c>
      <c r="I39" s="2" t="s">
        <v>13</v>
      </c>
      <c r="J39" s="22">
        <v>43894.527083333334</v>
      </c>
    </row>
    <row r="40" spans="1:10" x14ac:dyDescent="0.25">
      <c r="A40" s="2">
        <v>40</v>
      </c>
      <c r="B40" s="2"/>
      <c r="C40" s="2">
        <v>10095</v>
      </c>
      <c r="D40" s="2" t="s">
        <v>58</v>
      </c>
      <c r="E40" s="3" t="s">
        <v>10</v>
      </c>
      <c r="F40" s="3">
        <v>43895.527083333334</v>
      </c>
      <c r="G40" s="5">
        <v>63256.01</v>
      </c>
      <c r="H40" s="2" t="s">
        <v>42</v>
      </c>
      <c r="I40" s="2" t="s">
        <v>13</v>
      </c>
      <c r="J40" s="22">
        <v>43895.527083333334</v>
      </c>
    </row>
    <row r="41" spans="1:10" x14ac:dyDescent="0.25">
      <c r="A41" s="2">
        <v>41</v>
      </c>
      <c r="B41" s="2"/>
      <c r="C41" s="2">
        <v>10096</v>
      </c>
      <c r="D41" s="2" t="s">
        <v>58</v>
      </c>
      <c r="E41" s="3" t="s">
        <v>10</v>
      </c>
      <c r="F41" s="3">
        <v>43896.527083333334</v>
      </c>
      <c r="G41" s="5">
        <v>63257.01</v>
      </c>
      <c r="H41" s="2" t="s">
        <v>43</v>
      </c>
      <c r="I41" s="2" t="s">
        <v>13</v>
      </c>
      <c r="J41" s="22">
        <v>43896.527083333334</v>
      </c>
    </row>
    <row r="42" spans="1:10" x14ac:dyDescent="0.25">
      <c r="A42" s="2">
        <v>42</v>
      </c>
      <c r="B42" s="2"/>
      <c r="C42" s="2">
        <v>10097</v>
      </c>
      <c r="D42" s="2" t="s">
        <v>58</v>
      </c>
      <c r="E42" s="3" t="s">
        <v>10</v>
      </c>
      <c r="F42" s="3">
        <v>43897.527083333334</v>
      </c>
      <c r="G42" s="5">
        <v>63258.01</v>
      </c>
      <c r="H42" s="2" t="s">
        <v>44</v>
      </c>
      <c r="I42" s="2" t="s">
        <v>13</v>
      </c>
      <c r="J42" s="22">
        <v>43897.527083333334</v>
      </c>
    </row>
    <row r="43" spans="1:10" x14ac:dyDescent="0.25">
      <c r="A43" s="2">
        <v>43</v>
      </c>
      <c r="B43" s="2"/>
      <c r="C43" s="2">
        <v>10098</v>
      </c>
      <c r="D43" s="2" t="s">
        <v>58</v>
      </c>
      <c r="E43" s="3" t="s">
        <v>10</v>
      </c>
      <c r="F43" s="3">
        <v>43898.527083333334</v>
      </c>
      <c r="G43" s="5">
        <v>63259.01</v>
      </c>
      <c r="H43" s="2" t="s">
        <v>45</v>
      </c>
      <c r="I43" s="2" t="s">
        <v>13</v>
      </c>
      <c r="J43" s="22">
        <v>43898.527083333334</v>
      </c>
    </row>
    <row r="44" spans="1:10" x14ac:dyDescent="0.25">
      <c r="A44" s="2">
        <v>44</v>
      </c>
      <c r="B44" s="2"/>
      <c r="C44" s="2">
        <v>10099</v>
      </c>
      <c r="D44" s="2" t="s">
        <v>58</v>
      </c>
      <c r="E44" s="3" t="s">
        <v>10</v>
      </c>
      <c r="F44" s="3">
        <v>43899.527083333334</v>
      </c>
      <c r="G44" s="5">
        <v>63260.01</v>
      </c>
      <c r="H44" s="2" t="s">
        <v>46</v>
      </c>
      <c r="I44" s="2" t="s">
        <v>13</v>
      </c>
      <c r="J44" s="22">
        <v>43899.527083333334</v>
      </c>
    </row>
    <row r="45" spans="1:10" x14ac:dyDescent="0.25">
      <c r="A45" s="2">
        <v>45</v>
      </c>
      <c r="B45" s="2"/>
      <c r="C45" s="2">
        <v>10100</v>
      </c>
      <c r="D45" s="2" t="s">
        <v>58</v>
      </c>
      <c r="E45" s="3" t="s">
        <v>10</v>
      </c>
      <c r="F45" s="3">
        <v>43900.527083333334</v>
      </c>
      <c r="G45" s="5">
        <v>63261.01</v>
      </c>
      <c r="H45" s="2" t="s">
        <v>47</v>
      </c>
      <c r="I45" s="2" t="s">
        <v>13</v>
      </c>
      <c r="J45" s="22">
        <v>43900.527083333334</v>
      </c>
    </row>
    <row r="46" spans="1:10" x14ac:dyDescent="0.25">
      <c r="A46" s="2">
        <v>47</v>
      </c>
      <c r="B46" s="2"/>
      <c r="C46" s="2">
        <v>10102</v>
      </c>
      <c r="D46" s="2" t="s">
        <v>58</v>
      </c>
      <c r="E46" s="3" t="s">
        <v>10</v>
      </c>
      <c r="F46" s="3">
        <v>43901.527083333334</v>
      </c>
      <c r="G46" s="5">
        <v>63263.01</v>
      </c>
      <c r="H46" s="2" t="s">
        <v>49</v>
      </c>
      <c r="I46" s="2" t="s">
        <v>13</v>
      </c>
      <c r="J46" s="22">
        <v>43901.527083333334</v>
      </c>
    </row>
    <row r="47" spans="1:10" x14ac:dyDescent="0.25">
      <c r="A47" s="2">
        <v>48</v>
      </c>
      <c r="B47" s="2"/>
      <c r="C47" s="2">
        <v>10103</v>
      </c>
      <c r="D47" s="2" t="s">
        <v>58</v>
      </c>
      <c r="E47" s="3" t="s">
        <v>10</v>
      </c>
      <c r="F47" s="3">
        <v>43902.527083333334</v>
      </c>
      <c r="G47" s="5">
        <v>63264.01</v>
      </c>
      <c r="H47" s="2" t="s">
        <v>50</v>
      </c>
      <c r="I47" s="2" t="s">
        <v>13</v>
      </c>
      <c r="J47" s="22">
        <v>43902.527083333334</v>
      </c>
    </row>
    <row r="48" spans="1:10" x14ac:dyDescent="0.25">
      <c r="A48" s="2">
        <v>49</v>
      </c>
      <c r="B48" s="2"/>
      <c r="C48" s="2">
        <v>10104</v>
      </c>
      <c r="D48" s="2" t="s">
        <v>58</v>
      </c>
      <c r="E48" s="3" t="s">
        <v>10</v>
      </c>
      <c r="F48" s="3">
        <v>43903.527083333334</v>
      </c>
      <c r="G48" s="5">
        <v>63265.01</v>
      </c>
      <c r="H48" s="2" t="s">
        <v>51</v>
      </c>
      <c r="I48" s="2" t="s">
        <v>13</v>
      </c>
      <c r="J48" s="22">
        <v>43903.527083333334</v>
      </c>
    </row>
    <row r="49" spans="1:10" x14ac:dyDescent="0.25">
      <c r="A49" s="2">
        <v>50</v>
      </c>
      <c r="B49" s="2"/>
      <c r="C49" s="2">
        <v>10105</v>
      </c>
      <c r="D49" s="2" t="s">
        <v>58</v>
      </c>
      <c r="E49" s="3" t="s">
        <v>10</v>
      </c>
      <c r="F49" s="3">
        <v>43904.527083333334</v>
      </c>
      <c r="G49" s="5">
        <v>63266.01</v>
      </c>
      <c r="H49" s="2" t="s">
        <v>52</v>
      </c>
      <c r="I49" s="2" t="s">
        <v>13</v>
      </c>
      <c r="J49" s="22">
        <v>43904.527083333334</v>
      </c>
    </row>
    <row r="50" spans="1:10" x14ac:dyDescent="0.25">
      <c r="A50" s="2">
        <v>51</v>
      </c>
      <c r="B50" s="2"/>
      <c r="C50" s="2">
        <v>10106</v>
      </c>
      <c r="D50" s="2" t="s">
        <v>58</v>
      </c>
      <c r="E50" s="3" t="s">
        <v>10</v>
      </c>
      <c r="F50" s="3">
        <v>43905.527083333334</v>
      </c>
      <c r="G50" s="5">
        <v>63267.01</v>
      </c>
      <c r="H50" s="2" t="s">
        <v>53</v>
      </c>
      <c r="I50" s="2" t="s">
        <v>13</v>
      </c>
      <c r="J50" s="22">
        <v>43905.527083333334</v>
      </c>
    </row>
    <row r="51" spans="1:10" x14ac:dyDescent="0.25">
      <c r="A51" s="2">
        <v>52</v>
      </c>
      <c r="B51" s="2"/>
      <c r="C51" s="2">
        <v>10107</v>
      </c>
      <c r="D51" s="2" t="s">
        <v>58</v>
      </c>
      <c r="E51" s="3" t="s">
        <v>10</v>
      </c>
      <c r="F51" s="3">
        <v>43906.527083333334</v>
      </c>
      <c r="G51" s="5">
        <v>63268.01</v>
      </c>
      <c r="H51" s="2" t="s">
        <v>54</v>
      </c>
      <c r="I51" s="2" t="s">
        <v>13</v>
      </c>
      <c r="J51" s="22">
        <v>43906.527083333334</v>
      </c>
    </row>
    <row r="52" spans="1:10" x14ac:dyDescent="0.25">
      <c r="A52" s="2">
        <v>54</v>
      </c>
      <c r="C52" s="1">
        <v>10108</v>
      </c>
      <c r="D52" s="1" t="s">
        <v>68</v>
      </c>
      <c r="E52" s="4" t="s">
        <v>10</v>
      </c>
      <c r="F52" s="4">
        <v>43907.527083333334</v>
      </c>
      <c r="G52" s="6">
        <v>650.02</v>
      </c>
      <c r="H52" s="1" t="s">
        <v>65</v>
      </c>
      <c r="I52" s="2" t="s">
        <v>13</v>
      </c>
      <c r="J52" s="22">
        <v>43907.527083333334</v>
      </c>
    </row>
    <row r="53" spans="1:10" x14ac:dyDescent="0.25">
      <c r="A53" s="1">
        <v>52</v>
      </c>
      <c r="B53" s="1" t="s">
        <v>60</v>
      </c>
      <c r="C53" s="1">
        <v>10300</v>
      </c>
      <c r="D53" s="1" t="s">
        <v>68</v>
      </c>
      <c r="E53" s="4" t="s">
        <v>10</v>
      </c>
      <c r="F53" s="4">
        <v>43908.527083333334</v>
      </c>
      <c r="G53" s="6">
        <v>2600.0500000000002</v>
      </c>
      <c r="H53" s="1" t="s">
        <v>69</v>
      </c>
      <c r="I53" s="2" t="s">
        <v>13</v>
      </c>
      <c r="J53" s="22">
        <v>43908.527083333334</v>
      </c>
    </row>
  </sheetData>
  <phoneticPr fontId="3" type="noConversion"/>
  <printOptions horizontalCentered="1"/>
  <pageMargins left="0.70866141732283472" right="0.70866141732283472" top="0.74803149606299213" bottom="0.74803149606299213" header="0.31496062992125984" footer="0.31496062992125984"/>
  <pageSetup scale="55" fitToHeight="0" orientation="portrait" r:id="rId1"/>
  <headerFooter>
    <oddHeader>&amp;C&amp;A</oddHeader>
    <oddFooter>Page &amp;P of &amp;N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49EA4-18D9-489D-B648-DE8AAB3AB46A}">
  <sheetPr codeName="Sheet3"/>
  <dimension ref="A1:J5"/>
  <sheetViews>
    <sheetView showGridLines="0" tabSelected="1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7.7109375" customWidth="1"/>
    <col min="2" max="2" width="14.28515625" customWidth="1"/>
    <col min="3" max="3" width="12.85546875" customWidth="1"/>
    <col min="4" max="4" width="26.28515625" customWidth="1"/>
    <col min="5" max="5" width="15.5703125" customWidth="1"/>
    <col min="6" max="6" width="10.42578125" bestFit="1" customWidth="1"/>
    <col min="7" max="7" width="11.140625" customWidth="1"/>
    <col min="8" max="8" width="9.85546875" bestFit="1" customWidth="1"/>
    <col min="9" max="9" width="16.42578125" customWidth="1"/>
    <col min="10" max="10" width="18.28515625" bestFit="1" customWidth="1"/>
    <col min="11" max="11" width="27" customWidth="1"/>
    <col min="12" max="12" width="32.7109375" customWidth="1"/>
  </cols>
  <sheetData>
    <row r="1" spans="1:10" s="1" customFormat="1" ht="85.5" customHeight="1" x14ac:dyDescent="0.25">
      <c r="A1" s="12" t="s">
        <v>0</v>
      </c>
      <c r="B1" s="12" t="s">
        <v>3</v>
      </c>
      <c r="C1" s="12" t="s">
        <v>4</v>
      </c>
      <c r="D1" s="12" t="s">
        <v>5</v>
      </c>
      <c r="E1" s="12" t="s">
        <v>9</v>
      </c>
      <c r="F1" s="13" t="s">
        <v>6</v>
      </c>
      <c r="G1" s="14" t="s">
        <v>7</v>
      </c>
      <c r="H1" s="12" t="s">
        <v>8</v>
      </c>
      <c r="I1" s="12" t="s">
        <v>1</v>
      </c>
      <c r="J1" s="12" t="s">
        <v>2</v>
      </c>
    </row>
    <row r="2" spans="1:10" s="1" customFormat="1" x14ac:dyDescent="0.25">
      <c r="A2" s="2">
        <v>2</v>
      </c>
      <c r="B2" s="2" t="s">
        <v>60</v>
      </c>
      <c r="C2" s="2">
        <v>10057</v>
      </c>
      <c r="D2" s="2" t="s">
        <v>16</v>
      </c>
      <c r="E2" s="3" t="s">
        <v>12</v>
      </c>
      <c r="F2" s="3">
        <v>43909.547222222223</v>
      </c>
      <c r="G2" s="5">
        <v>3000</v>
      </c>
      <c r="H2" s="2" t="s">
        <v>14</v>
      </c>
      <c r="I2" s="2" t="s">
        <v>13</v>
      </c>
      <c r="J2" s="22">
        <v>43909.547222222223</v>
      </c>
    </row>
    <row r="3" spans="1:10" s="1" customFormat="1" x14ac:dyDescent="0.25">
      <c r="A3" s="2">
        <v>46</v>
      </c>
      <c r="B3" s="2" t="s">
        <v>60</v>
      </c>
      <c r="C3" s="2">
        <v>10101</v>
      </c>
      <c r="D3" s="2" t="s">
        <v>58</v>
      </c>
      <c r="E3" s="3" t="s">
        <v>10</v>
      </c>
      <c r="F3" s="3">
        <v>43910.547222222223</v>
      </c>
      <c r="G3" s="5">
        <v>63262.01</v>
      </c>
      <c r="H3" s="2" t="s">
        <v>48</v>
      </c>
      <c r="I3" s="2" t="s">
        <v>13</v>
      </c>
      <c r="J3" s="22">
        <v>43910.547222222223</v>
      </c>
    </row>
    <row r="4" spans="1:10" s="1" customFormat="1" x14ac:dyDescent="0.25">
      <c r="A4" s="1">
        <v>53</v>
      </c>
      <c r="B4" s="1" t="s">
        <v>60</v>
      </c>
      <c r="C4" s="1">
        <v>12500</v>
      </c>
      <c r="D4" s="1" t="s">
        <v>64</v>
      </c>
      <c r="E4" s="4" t="s">
        <v>10</v>
      </c>
      <c r="F4" s="4">
        <v>43911.547222222223</v>
      </c>
      <c r="G4" s="6">
        <v>1500</v>
      </c>
      <c r="H4" s="1" t="s">
        <v>67</v>
      </c>
      <c r="I4" s="2" t="s">
        <v>13</v>
      </c>
      <c r="J4" s="22">
        <v>43911.547222222223</v>
      </c>
    </row>
    <row r="5" spans="1:10" s="1" customFormat="1" x14ac:dyDescent="0.25">
      <c r="A5" s="1">
        <v>55</v>
      </c>
      <c r="B5" s="1" t="s">
        <v>60</v>
      </c>
      <c r="C5" s="1">
        <v>10133</v>
      </c>
      <c r="D5" s="1" t="s">
        <v>68</v>
      </c>
      <c r="E5" s="4" t="s">
        <v>10</v>
      </c>
      <c r="F5" s="4">
        <v>43912.547222222223</v>
      </c>
      <c r="G5" s="6">
        <v>660.22</v>
      </c>
      <c r="H5" s="1" t="s">
        <v>66</v>
      </c>
      <c r="I5" s="2" t="s">
        <v>13</v>
      </c>
      <c r="J5" s="22">
        <v>43912.547222222223</v>
      </c>
    </row>
  </sheetData>
  <phoneticPr fontId="3" type="noConversion"/>
  <conditionalFormatting sqref="A2:J5">
    <cfRule type="expression" dxfId="1" priority="1">
      <formula>$B2&lt;&gt;"X"</formula>
    </cfRule>
  </conditionalFormatting>
  <dataValidations count="1">
    <dataValidation type="list" showInputMessage="1" showErrorMessage="1" errorTitle="Invalid entry" error="Select valid entry:_x000a_X_x000a_VOID_x000a_" sqref="B2:B4 B5" xr:uid="{E4A7F9F1-FCF7-4C50-9234-01C443EEF9CC}">
      <formula1>"X,VOID"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208B-6A9B-414D-AA69-D605CAD41D54}">
  <sheetPr codeName="Sheet5"/>
  <dimension ref="A1:B52"/>
  <sheetViews>
    <sheetView showGridLines="0" workbookViewId="0">
      <pane ySplit="1" topLeftCell="A2" activePane="bottomLeft" state="frozen"/>
      <selection pane="bottomLeft" activeCell="E22" sqref="E22"/>
    </sheetView>
  </sheetViews>
  <sheetFormatPr defaultRowHeight="15.75" x14ac:dyDescent="0.25"/>
  <cols>
    <col min="1" max="1" width="22.7109375" style="10" bestFit="1" customWidth="1"/>
    <col min="2" max="2" width="11.28515625" style="1" bestFit="1" customWidth="1"/>
  </cols>
  <sheetData>
    <row r="1" spans="1:2" ht="77.25" customHeight="1" x14ac:dyDescent="0.25">
      <c r="A1" s="16" t="s">
        <v>62</v>
      </c>
      <c r="B1" s="15" t="s">
        <v>55</v>
      </c>
    </row>
    <row r="2" spans="1:2" x14ac:dyDescent="0.25">
      <c r="A2" s="10" t="s">
        <v>68</v>
      </c>
      <c r="B2" s="1">
        <f>ROWS($B$2:VendorsList[[#This Row],[VENDOR LIST]])</f>
        <v>1</v>
      </c>
    </row>
    <row r="3" spans="1:2" x14ac:dyDescent="0.25">
      <c r="A3" s="10" t="s">
        <v>16</v>
      </c>
      <c r="B3" s="1">
        <f>ROWS($B$2:VendorsList[[#This Row],[VENDOR LIST]])</f>
        <v>2</v>
      </c>
    </row>
    <row r="4" spans="1:2" x14ac:dyDescent="0.25">
      <c r="A4" s="10" t="s">
        <v>15</v>
      </c>
      <c r="B4" s="1">
        <f>ROWS($B$2:VendorsList[[#This Row],[VENDOR LIST]])</f>
        <v>3</v>
      </c>
    </row>
    <row r="5" spans="1:2" x14ac:dyDescent="0.25">
      <c r="A5" s="10" t="s">
        <v>17</v>
      </c>
      <c r="B5" s="1">
        <f>ROWS($B$2:VendorsList[[#This Row],[VENDOR LIST]])</f>
        <v>4</v>
      </c>
    </row>
    <row r="6" spans="1:2" x14ac:dyDescent="0.25">
      <c r="A6" s="10" t="s">
        <v>56</v>
      </c>
      <c r="B6" s="1">
        <f>ROWS($B$2:VendorsList[[#This Row],[VENDOR LIST]])</f>
        <v>5</v>
      </c>
    </row>
    <row r="7" spans="1:2" x14ac:dyDescent="0.25">
      <c r="A7" s="10" t="s">
        <v>57</v>
      </c>
      <c r="B7" s="1">
        <f>ROWS($B$2:VendorsList[[#This Row],[VENDOR LIST]])</f>
        <v>6</v>
      </c>
    </row>
    <row r="8" spans="1:2" x14ac:dyDescent="0.25">
      <c r="A8" s="10" t="s">
        <v>63</v>
      </c>
      <c r="B8" s="1">
        <f>ROWS($B$2:VendorsList[[#This Row],[VENDOR LIST]])</f>
        <v>7</v>
      </c>
    </row>
    <row r="9" spans="1:2" x14ac:dyDescent="0.25">
      <c r="A9" s="10" t="s">
        <v>64</v>
      </c>
      <c r="B9" s="1">
        <f>ROWS($B$2:VendorsList[[#This Row],[VENDOR LIST]])</f>
        <v>8</v>
      </c>
    </row>
    <row r="10" spans="1:2" x14ac:dyDescent="0.25">
      <c r="A10" s="10" t="s">
        <v>58</v>
      </c>
      <c r="B10" s="1">
        <f>ROWS($B$2:VendorsList[[#This Row],[VENDOR LIST]])</f>
        <v>9</v>
      </c>
    </row>
    <row r="11" spans="1:2" x14ac:dyDescent="0.25">
      <c r="A11" s="10" t="s">
        <v>59</v>
      </c>
      <c r="B11" s="1">
        <f>ROWS($B$2:VendorsList[[#This Row],[VENDOR LIST]])</f>
        <v>10</v>
      </c>
    </row>
    <row r="12" spans="1:2" x14ac:dyDescent="0.25">
      <c r="A12" s="10" t="s">
        <v>61</v>
      </c>
      <c r="B12" s="1">
        <f>ROWS($B$2:VendorsList[[#This Row],[VENDOR LIST]])</f>
        <v>11</v>
      </c>
    </row>
    <row r="13" spans="1:2" x14ac:dyDescent="0.25">
      <c r="B13"/>
    </row>
    <row r="14" spans="1:2" x14ac:dyDescent="0.25">
      <c r="B14"/>
    </row>
    <row r="15" spans="1:2" x14ac:dyDescent="0.25">
      <c r="B15"/>
    </row>
    <row r="16" spans="1:2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print="0" autoFill="0" autoLine="0" r:id="rId4">
            <anchor moveWithCells="1">
              <from>
                <xdr:col>4</xdr:col>
                <xdr:colOff>57150</xdr:colOff>
                <xdr:row>0</xdr:row>
                <xdr:rowOff>152400</xdr:rowOff>
              </from>
              <to>
                <xdr:col>5</xdr:col>
                <xdr:colOff>295275</xdr:colOff>
                <xdr:row>0</xdr:row>
                <xdr:rowOff>838200</xdr:rowOff>
              </to>
            </anchor>
          </controlPr>
        </control>
      </mc:Choice>
      <mc:Fallback>
        <control shapeId="4098" r:id="rId3" name="CommandButton1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Home</vt:lpstr>
      <vt:lpstr>Check </vt:lpstr>
      <vt:lpstr>Database</vt:lpstr>
      <vt:lpstr>Database_Printed Checks</vt:lpstr>
      <vt:lpstr>Vendor List</vt:lpstr>
      <vt:lpstr>'Check '!Print_Area</vt:lpstr>
      <vt:lpstr>Vendors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Vizza</dc:creator>
  <cp:lastModifiedBy>Laurent Vizza</cp:lastModifiedBy>
  <cp:lastPrinted>2022-03-12T15:35:46Z</cp:lastPrinted>
  <dcterms:created xsi:type="dcterms:W3CDTF">2015-06-05T18:17:20Z</dcterms:created>
  <dcterms:modified xsi:type="dcterms:W3CDTF">2022-03-12T16:20:45Z</dcterms:modified>
</cp:coreProperties>
</file>