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4. KHO\2.XUẤT HÀNG\1.DATA KHÁCH HÀNG\THIÊN NAM\INTERFACE V1.0\"/>
    </mc:Choice>
  </mc:AlternateContent>
  <xr:revisionPtr revIDLastSave="0" documentId="13_ncr:1_{0210AFDF-396E-4F61-865A-0C9A96A63658}" xr6:coauthVersionLast="47" xr6:coauthVersionMax="47" xr10:uidLastSave="{00000000-0000-0000-0000-000000000000}"/>
  <bookViews>
    <workbookView xWindow="-120" yWindow="-120" windowWidth="29040" windowHeight="15990" xr2:uid="{EFDBECD1-78B3-4006-A470-FDD879416FE8}"/>
  </bookViews>
  <sheets>
    <sheet name="SORT LIST" sheetId="1" r:id="rId1"/>
    <sheet name="IN" sheetId="5" r:id="rId2"/>
    <sheet name="Sheet2" sheetId="2" r:id="rId3"/>
    <sheet name="BOM Report" sheetId="3" r:id="rId4"/>
    <sheet name="Project Information" sheetId="4" r:id="rId5"/>
  </sheets>
  <definedNames>
    <definedName name="_xlnm._FilterDatabase" localSheetId="1" hidden="1">IN!$A$2:$O$34</definedName>
    <definedName name="_xlnm._FilterDatabase" localSheetId="0" hidden="1">'SORT LIST'!$A$6:$O$38</definedName>
    <definedName name="_xlnm.Print_Titles" localSheetId="1">IN!$2:$2</definedName>
  </definedNames>
  <calcPr calcId="181029"/>
</workbook>
</file>

<file path=xl/calcChain.xml><?xml version="1.0" encoding="utf-8"?>
<calcChain xmlns="http://schemas.openxmlformats.org/spreadsheetml/2006/main">
  <c r="L38" i="1" l="1"/>
  <c r="L36" i="1"/>
  <c r="L35" i="1"/>
  <c r="L34" i="1"/>
  <c r="L33" i="1"/>
  <c r="L32" i="1"/>
  <c r="L31" i="1"/>
  <c r="L29" i="1"/>
  <c r="L27" i="1"/>
  <c r="L26" i="1"/>
  <c r="L25" i="1"/>
  <c r="L24" i="1"/>
  <c r="L23" i="1"/>
  <c r="L22" i="1"/>
  <c r="L21" i="1"/>
  <c r="L20" i="1"/>
  <c r="L19" i="1"/>
  <c r="L18" i="1"/>
  <c r="L16" i="1"/>
  <c r="L15" i="1"/>
  <c r="L13" i="1"/>
  <c r="L12" i="1"/>
  <c r="L11" i="1"/>
  <c r="L10" i="1"/>
  <c r="L9" i="1"/>
  <c r="L8" i="1"/>
  <c r="L7" i="1"/>
  <c r="K8" i="5"/>
  <c r="K34" i="5"/>
  <c r="K28" i="5"/>
  <c r="K12" i="5"/>
  <c r="K10" i="5"/>
  <c r="K11" i="5"/>
  <c r="K13" i="5"/>
  <c r="K22" i="5"/>
  <c r="K33" i="5"/>
  <c r="K24" i="5"/>
  <c r="K32" i="5"/>
  <c r="K23" i="5"/>
  <c r="K27" i="5"/>
  <c r="K21" i="5"/>
  <c r="K20" i="5"/>
  <c r="K26" i="5"/>
  <c r="K5" i="5"/>
  <c r="K6" i="5"/>
  <c r="K14" i="5"/>
  <c r="K15" i="5"/>
  <c r="K17" i="5"/>
  <c r="K31" i="5"/>
  <c r="K18" i="5"/>
  <c r="K19" i="5"/>
  <c r="K30" i="5"/>
  <c r="K4" i="5"/>
  <c r="K16" i="5"/>
  <c r="K7" i="5"/>
  <c r="K29" i="5"/>
  <c r="K25" i="5"/>
  <c r="K9" i="5"/>
  <c r="K3" i="5"/>
  <c r="B8" i="3"/>
  <c r="C8" i="3"/>
  <c r="F44" i="3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</calcChain>
</file>

<file path=xl/sharedStrings.xml><?xml version="1.0" encoding="utf-8"?>
<sst xmlns="http://schemas.openxmlformats.org/spreadsheetml/2006/main" count="731" uniqueCount="218">
  <si>
    <t>STT</t>
  </si>
  <si>
    <t>Footprint</t>
  </si>
  <si>
    <t>Comment</t>
  </si>
  <si>
    <t>LibRef</t>
  </si>
  <si>
    <t>Designator</t>
  </si>
  <si>
    <t>Description</t>
  </si>
  <si>
    <t>Quantity</t>
  </si>
  <si>
    <t>Kho note</t>
  </si>
  <si>
    <t>SM-CAP-0805</t>
  </si>
  <si>
    <t>104</t>
  </si>
  <si>
    <t>CAP C_0805, CAP</t>
  </si>
  <si>
    <t>C1, C3, C4, C7, C9, C10, C13, C14, C15, C18</t>
  </si>
  <si>
    <t>104, [NoValue]</t>
  </si>
  <si>
    <t>CC0805JRX7R9BB104</t>
  </si>
  <si>
    <t>2.1.1(LTE-SMT)</t>
  </si>
  <si>
    <t>47pF</t>
  </si>
  <si>
    <t>CAP</t>
  </si>
  <si>
    <t>C2, C5, C6, C8</t>
  </si>
  <si>
    <t/>
  </si>
  <si>
    <t>CC1206JRNPO9BN470</t>
  </si>
  <si>
    <t>2.4.5</t>
  </si>
  <si>
    <t>102</t>
  </si>
  <si>
    <t>C11, C12, C16</t>
  </si>
  <si>
    <t>NIC-T1-Z6</t>
  </si>
  <si>
    <t>CAP 100u/50V</t>
  </si>
  <si>
    <t>110uF/35V</t>
  </si>
  <si>
    <t>CAP_POLE</t>
  </si>
  <si>
    <t>C17, C19</t>
  </si>
  <si>
    <t>Diode SMA</t>
  </si>
  <si>
    <t>M7</t>
  </si>
  <si>
    <t>DIODE</t>
  </si>
  <si>
    <t>D1</t>
  </si>
  <si>
    <t>1N4007-M7</t>
  </si>
  <si>
    <t>2.3.4</t>
  </si>
  <si>
    <t>SM-LED-1206-Orange</t>
  </si>
  <si>
    <t>LED</t>
  </si>
  <si>
    <t>D2</t>
  </si>
  <si>
    <t>LTST-C170KFKT</t>
  </si>
  <si>
    <t>LED ORANGE CLEAR 0805 SMD</t>
  </si>
  <si>
    <t>ADE-K1</t>
  </si>
  <si>
    <t>DO-214AB</t>
  </si>
  <si>
    <t>SS34</t>
  </si>
  <si>
    <t>D3</t>
  </si>
  <si>
    <t>3A 40V Schottky Barrier Diode</t>
  </si>
  <si>
    <t>CON 2</t>
  </si>
  <si>
    <t>JH2</t>
  </si>
  <si>
    <t>J2</t>
  </si>
  <si>
    <t>GND</t>
  </si>
  <si>
    <t>KF4</t>
  </si>
  <si>
    <t>J4</t>
  </si>
  <si>
    <t>IN5, IN12, IN24, OUT5, OUT12, OUT24</t>
  </si>
  <si>
    <t>KF3</t>
  </si>
  <si>
    <t>CON3</t>
  </si>
  <si>
    <t>J1, J3</t>
  </si>
  <si>
    <t>DSB 15- HDM</t>
  </si>
  <si>
    <t>CON15 DB - FEMALE</t>
  </si>
  <si>
    <t>CON15</t>
  </si>
  <si>
    <t>KF8_1</t>
  </si>
  <si>
    <t>CON8</t>
  </si>
  <si>
    <t>JP3</t>
  </si>
  <si>
    <t>Con3</t>
  </si>
  <si>
    <t>J5, J6, J7</t>
  </si>
  <si>
    <t>Connector 3</t>
  </si>
  <si>
    <t>JP4</t>
  </si>
  <si>
    <t>Con4</t>
  </si>
  <si>
    <t>J8</t>
  </si>
  <si>
    <t>Connector 4</t>
  </si>
  <si>
    <t>INDUCTOR 3A SMD</t>
  </si>
  <si>
    <t>15uH</t>
  </si>
  <si>
    <t>L</t>
  </si>
  <si>
    <t>L1</t>
  </si>
  <si>
    <t>74456115</t>
  </si>
  <si>
    <t>15µH Unshielded Wirewound Inductor 2.9A 60 mOhm</t>
  </si>
  <si>
    <t>2.2.3</t>
  </si>
  <si>
    <t>SM-RES-0805</t>
  </si>
  <si>
    <t>1K</t>
  </si>
  <si>
    <t>R</t>
  </si>
  <si>
    <t>R1, R2, R3, R4, R6, R7, R10, R11, R15, R16, R24, R25</t>
  </si>
  <si>
    <t>ERJ-T06J102V</t>
  </si>
  <si>
    <t>RES SMD 1K OHM 5% 1/4W 0805</t>
  </si>
  <si>
    <t>3K9</t>
  </si>
  <si>
    <t>R5, R8, R14, R19, R28, R31</t>
  </si>
  <si>
    <t>RC1206JR-073K9L</t>
  </si>
  <si>
    <t>RES 3.9K OHM 5% 1/4W 1206</t>
  </si>
  <si>
    <t>3K3</t>
  </si>
  <si>
    <t>R9, R30</t>
  </si>
  <si>
    <t>4K7</t>
  </si>
  <si>
    <t>R12, R13, R23</t>
  </si>
  <si>
    <t>220</t>
  </si>
  <si>
    <t>R17, R18, R27</t>
  </si>
  <si>
    <t>100</t>
  </si>
  <si>
    <t>R20, R21, R22, R45, R46, R47, R48</t>
  </si>
  <si>
    <t>Resistor 1/4W</t>
  </si>
  <si>
    <t>SM-2512</t>
  </si>
  <si>
    <t>1K5 - 1/2w</t>
  </si>
  <si>
    <t>R26, R29</t>
  </si>
  <si>
    <t>10K</t>
  </si>
  <si>
    <t>R32, R33, R34, R35, R36, R38, R40, R42</t>
  </si>
  <si>
    <t>2K5</t>
  </si>
  <si>
    <t>R37, R39, R41, R44</t>
  </si>
  <si>
    <t>6K8</t>
  </si>
  <si>
    <t>R43, R49, R50, R51</t>
  </si>
  <si>
    <t>DIP8/W0.3K</t>
  </si>
  <si>
    <t>SW - DIP4</t>
  </si>
  <si>
    <t>SWDIP-4</t>
  </si>
  <si>
    <t>SW</t>
  </si>
  <si>
    <t>DIP Switch, 4 Position, SPST</t>
  </si>
  <si>
    <t>DIP8</t>
  </si>
  <si>
    <t>65HVD08</t>
  </si>
  <si>
    <t>SN7516BP</t>
  </si>
  <si>
    <t>U1, U3, U6</t>
  </si>
  <si>
    <t>TSSOP-20</t>
  </si>
  <si>
    <t>IC_NV</t>
  </si>
  <si>
    <t>U2</t>
  </si>
  <si>
    <t>HCPL2530</t>
  </si>
  <si>
    <t>U4</t>
  </si>
  <si>
    <t>DIP14/W0.3</t>
  </si>
  <si>
    <t>SN74HC14</t>
  </si>
  <si>
    <t>74LS04</t>
  </si>
  <si>
    <t>U5</t>
  </si>
  <si>
    <t>6N137 Opto</t>
  </si>
  <si>
    <t>U7</t>
  </si>
  <si>
    <t>LM2576t</t>
  </si>
  <si>
    <t>LM2576-5V</t>
  </si>
  <si>
    <t>LM2576</t>
  </si>
  <si>
    <t>U8</t>
  </si>
  <si>
    <t>Bill of Materials</t>
  </si>
  <si>
    <t>Bill of Materials For PCB Document [PCB2..PcbDoc]</t>
  </si>
  <si>
    <t>Source Data From:</t>
  </si>
  <si>
    <t>PCB2..PcbDoc</t>
  </si>
  <si>
    <t>Project:</t>
  </si>
  <si>
    <t>PCB_Project1.PrjPCB</t>
  </si>
  <si>
    <t>Variant:</t>
  </si>
  <si>
    <t>None</t>
  </si>
  <si>
    <t>Creation Date:</t>
  </si>
  <si>
    <t>6/16/2025</t>
  </si>
  <si>
    <t>1:30:15 PM</t>
  </si>
  <si>
    <t>Print Date:</t>
  </si>
  <si>
    <t>Approved</t>
  </si>
  <si>
    <t>Notes</t>
  </si>
  <si>
    <t xml:space="preserve"> </t>
  </si>
  <si>
    <t>Project Full Path</t>
  </si>
  <si>
    <t>D:\GoogleDriver\Altium\PulseSinCos\PCB_Project1.PrjPCB</t>
  </si>
  <si>
    <t>Project Filename</t>
  </si>
  <si>
    <t>Variant Name</t>
  </si>
  <si>
    <t>Data-Source Filename</t>
  </si>
  <si>
    <t>Data-Source Full Path</t>
  </si>
  <si>
    <t>D:\GoogleDriver\Altium\PulseSinCos\PCB2..PcbDoc</t>
  </si>
  <si>
    <t>Title</t>
  </si>
  <si>
    <t>Total Quantity</t>
  </si>
  <si>
    <t>98</t>
  </si>
  <si>
    <t>Report Time</t>
  </si>
  <si>
    <t>Report Date</t>
  </si>
  <si>
    <t>Report Date &amp; Tine</t>
  </si>
  <si>
    <t>6/16/2025 1:30:15 PM</t>
  </si>
  <si>
    <t>Output Name</t>
  </si>
  <si>
    <t>Output Type</t>
  </si>
  <si>
    <t>BOM_PartType</t>
  </si>
  <si>
    <t>Output Generator Name</t>
  </si>
  <si>
    <t>BOM</t>
  </si>
  <si>
    <t>Output Generator Description</t>
  </si>
  <si>
    <t>TỒN CỦ-T2-Z3</t>
  </si>
  <si>
    <t>RC0805FR-073K3L</t>
  </si>
  <si>
    <t>RES 3.3K OHM 1% 1/8W 0805</t>
  </si>
  <si>
    <t>KTP-T2-Z4</t>
  </si>
  <si>
    <t>RC0805JR-074K7L</t>
  </si>
  <si>
    <t>RES 4.7K OHM 5% 1/10W 0805</t>
  </si>
  <si>
    <t>KTP-T4</t>
  </si>
  <si>
    <t>RC0805JR-07220RL</t>
  </si>
  <si>
    <t>RES 220 OHM 5% 1/8W 0805</t>
  </si>
  <si>
    <t>TỒN CỦ-T2-Z5</t>
  </si>
  <si>
    <t>RC0805FR-07100RL</t>
  </si>
  <si>
    <t>RES 100 OHM 1% 1/8W 0805</t>
  </si>
  <si>
    <t>RC0805JR-0710KL</t>
  </si>
  <si>
    <t>RES 10K OHM 5% 1/8W 0805</t>
  </si>
  <si>
    <t>RC0805FR-076K8L</t>
  </si>
  <si>
    <t>RES 6.8K OHM 1% 1/8W 0805</t>
  </si>
  <si>
    <t>DIPSW04-R</t>
  </si>
  <si>
    <t>DIP Swich 4 Slide type, RED</t>
  </si>
  <si>
    <t>2.7.1</t>
  </si>
  <si>
    <t>SN65HVD08P</t>
  </si>
  <si>
    <t>Mạch tích hợp IC giao tiếp RS485 Wide Band</t>
  </si>
  <si>
    <t>2.5.3</t>
  </si>
  <si>
    <t>IC-NVTSSOP20</t>
  </si>
  <si>
    <t>2.5.2</t>
  </si>
  <si>
    <t>Optoisolator Transistor Output 2500Vrms 2 Channel 8-DIP</t>
  </si>
  <si>
    <t>2.6.3</t>
  </si>
  <si>
    <t>SN74HC14DR</t>
  </si>
  <si>
    <t>IC INVERT SCHMITT 6CH 1IN 14SOIC</t>
  </si>
  <si>
    <t>TVE-T1-Z3</t>
  </si>
  <si>
    <t>LM2576SX-5.0/NOPB</t>
  </si>
  <si>
    <t xml:space="preserve">IC REG BUCK 5.0V 3A TO263-5 </t>
  </si>
  <si>
    <t xml:space="preserve">2.4.3
</t>
  </si>
  <si>
    <t>Mã tồn kho</t>
  </si>
  <si>
    <t>Mô tả tồn kho</t>
  </si>
  <si>
    <t>Tụ Gốm 0805 100nF (0.1uF) 50V</t>
  </si>
  <si>
    <t>Tụ Ceramic 47PF 50V C0G/NPO 1206</t>
  </si>
  <si>
    <t>Tụ 1nF 0805 50V</t>
  </si>
  <si>
    <t>M7 //  Loại SMD (M7)</t>
  </si>
  <si>
    <t>SL đơn hàng</t>
  </si>
  <si>
    <t>SL tồn kho</t>
  </si>
  <si>
    <t>khác kích thướt</t>
  </si>
  <si>
    <t>Tụ Hoá 100uF 50V 8x12.5mmXuyên Lỗ</t>
  </si>
  <si>
    <t>TVE-T2-Z1</t>
  </si>
  <si>
    <t>Nguồn VT</t>
  </si>
  <si>
    <t>trên bom không có kích thướt</t>
  </si>
  <si>
    <t>không rõ sử dụng loại nào,không có kích thướt</t>
  </si>
  <si>
    <t>KF2EDG-5.08-4PV</t>
  </si>
  <si>
    <t>Terminal Thẳng xanh 4 Pin</t>
  </si>
  <si>
    <t>KHO TP-T1</t>
  </si>
  <si>
    <t>KF2EDG-5.08-3PV</t>
  </si>
  <si>
    <t>Terminal Thẳng xanh 3 Pin</t>
  </si>
  <si>
    <t>KF2EDG-5.08-8PV</t>
  </si>
  <si>
    <t>Terminal Thẳng xanh 8 Pin</t>
  </si>
  <si>
    <t>2.54mm-40x1-MH</t>
  </si>
  <si>
    <t>2.54mm 40x1 Single Male Pin Header (Gold)</t>
  </si>
  <si>
    <t>2.8.1</t>
  </si>
  <si>
    <t>SL Xuất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</si>
</sst>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0"/>
      <color indexed="8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9"/>
      <color rgb="FFFF000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1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0" fillId="3" borderId="3" xfId="0" applyFill="1" applyBorder="1"/>
    <xf numFmtId="0" fontId="0" fillId="3" borderId="4" xfId="0" applyFill="1" applyBorder="1"/>
    <xf numFmtId="0" fontId="2" fillId="0" borderId="1" xfId="0" applyFont="1" applyBorder="1"/>
    <xf numFmtId="0" fontId="0" fillId="0" borderId="5" xfId="0" applyBorder="1"/>
    <xf numFmtId="0" fontId="4" fillId="0" borderId="1" xfId="0" applyFont="1" applyBorder="1"/>
    <xf numFmtId="0" fontId="4" fillId="0" borderId="0" xfId="0" applyFont="1"/>
    <xf numFmtId="0" fontId="0" fillId="0" borderId="6" xfId="0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7" fillId="2" borderId="10" xfId="0" applyFont="1" applyFill="1" applyBorder="1" applyAlignment="1" applyProtection="1">
      <alignment vertical="top" wrapText="1"/>
      <protection locked="0"/>
    </xf>
    <xf numFmtId="0" fontId="1" fillId="2" borderId="11" xfId="0" applyFont="1" applyFill="1" applyBorder="1" applyAlignment="1" applyProtection="1">
      <alignment horizontal="left" vertical="top" wrapText="1"/>
      <protection locked="0"/>
    </xf>
    <xf numFmtId="0" fontId="7" fillId="2" borderId="11" xfId="0" applyFont="1" applyFill="1" applyBorder="1" applyAlignment="1" applyProtection="1">
      <alignment vertical="top" wrapText="1"/>
      <protection locked="0"/>
    </xf>
    <xf numFmtId="0" fontId="7" fillId="2" borderId="12" xfId="0" applyFont="1" applyFill="1" applyBorder="1" applyAlignment="1" applyProtection="1">
      <alignment vertical="top" wrapText="1"/>
      <protection locked="0"/>
    </xf>
    <xf numFmtId="0" fontId="1" fillId="2" borderId="13" xfId="0" applyFont="1" applyFill="1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 applyProtection="1">
      <alignment vertical="top" wrapText="1"/>
      <protection locked="0"/>
    </xf>
    <xf numFmtId="0" fontId="7" fillId="2" borderId="14" xfId="0" applyFont="1" applyFill="1" applyBorder="1" applyAlignment="1" applyProtection="1">
      <alignment vertical="top" wrapText="1"/>
      <protection locked="0"/>
    </xf>
    <xf numFmtId="0" fontId="0" fillId="0" borderId="15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1" fontId="5" fillId="3" borderId="16" xfId="0" applyNumberFormat="1" applyFont="1" applyFill="1" applyBorder="1" applyAlignment="1">
      <alignment vertical="top"/>
    </xf>
    <xf numFmtId="1" fontId="0" fillId="3" borderId="17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" fillId="0" borderId="19" xfId="0" applyFont="1" applyBorder="1" applyAlignment="1" applyProtection="1">
      <alignment horizontal="left" vertical="top"/>
      <protection locked="0"/>
    </xf>
    <xf numFmtId="0" fontId="1" fillId="0" borderId="19" xfId="0" applyFont="1" applyBorder="1" applyAlignment="1" applyProtection="1">
      <alignment vertical="top"/>
      <protection locked="0"/>
    </xf>
    <xf numFmtId="0" fontId="0" fillId="3" borderId="20" xfId="0" applyFill="1" applyBorder="1"/>
    <xf numFmtId="0" fontId="0" fillId="3" borderId="21" xfId="0" applyFill="1" applyBorder="1" applyAlignment="1">
      <alignment horizontal="left"/>
    </xf>
    <xf numFmtId="0" fontId="0" fillId="3" borderId="11" xfId="0" applyFill="1" applyBorder="1"/>
    <xf numFmtId="0" fontId="0" fillId="3" borderId="12" xfId="0" applyFill="1" applyBorder="1"/>
    <xf numFmtId="0" fontId="6" fillId="0" borderId="1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vertical="top"/>
      <protection locked="0"/>
    </xf>
    <xf numFmtId="0" fontId="1" fillId="0" borderId="10" xfId="0" applyFont="1" applyBorder="1" applyAlignment="1" applyProtection="1">
      <alignment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23" xfId="0" applyFont="1" applyBorder="1" applyAlignment="1" applyProtection="1">
      <alignment horizontal="left" vertical="top"/>
      <protection locked="0"/>
    </xf>
    <xf numFmtId="0" fontId="1" fillId="0" borderId="23" xfId="0" applyFont="1" applyBorder="1" applyAlignment="1" applyProtection="1">
      <alignment vertical="top"/>
      <protection locked="0"/>
    </xf>
    <xf numFmtId="0" fontId="1" fillId="0" borderId="12" xfId="0" applyFont="1" applyBorder="1" applyAlignment="1" applyProtection="1">
      <alignment vertical="top"/>
      <protection locked="0"/>
    </xf>
    <xf numFmtId="0" fontId="1" fillId="0" borderId="24" xfId="0" applyFont="1" applyBorder="1" applyAlignment="1" applyProtection="1">
      <alignment horizontal="left" vertical="top"/>
      <protection locked="0"/>
    </xf>
    <xf numFmtId="0" fontId="1" fillId="0" borderId="25" xfId="0" applyFont="1" applyBorder="1" applyAlignment="1" applyProtection="1">
      <alignment horizontal="left" vertical="top"/>
      <protection locked="0"/>
    </xf>
    <xf numFmtId="0" fontId="1" fillId="0" borderId="25" xfId="0" applyFont="1" applyBorder="1" applyAlignment="1" applyProtection="1">
      <alignment vertical="top"/>
      <protection locked="0"/>
    </xf>
    <xf numFmtId="0" fontId="2" fillId="0" borderId="13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14" xfId="0" applyBorder="1"/>
    <xf numFmtId="0" fontId="2" fillId="0" borderId="0" xfId="0" applyFont="1"/>
    <xf numFmtId="0" fontId="0" fillId="0" borderId="6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14" fontId="0" fillId="0" borderId="10" xfId="0" applyNumberFormat="1" applyBorder="1" applyAlignment="1">
      <alignment vertical="top"/>
    </xf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" xfId="0" quotePrefix="1" applyBorder="1" applyAlignment="1">
      <alignment horizontal="left"/>
    </xf>
    <xf numFmtId="0" fontId="2" fillId="0" borderId="0" xfId="0" quotePrefix="1" applyFont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3" borderId="26" xfId="0" quotePrefix="1" applyFont="1" applyFill="1" applyBorder="1" applyAlignment="1">
      <alignment vertical="center"/>
    </xf>
    <xf numFmtId="0" fontId="3" fillId="4" borderId="27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top"/>
    </xf>
    <xf numFmtId="0" fontId="3" fillId="4" borderId="27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8" xfId="0" quotePrefix="1" applyFont="1" applyBorder="1" applyAlignment="1">
      <alignment vertical="top" wrapText="1"/>
    </xf>
    <xf numFmtId="0" fontId="5" fillId="0" borderId="29" xfId="0" quotePrefix="1" applyFont="1" applyBorder="1" applyAlignment="1">
      <alignment horizontal="left" vertical="top" wrapText="1"/>
    </xf>
    <xf numFmtId="0" fontId="3" fillId="4" borderId="17" xfId="0" quotePrefix="1" applyFont="1" applyFill="1" applyBorder="1" applyAlignment="1">
      <alignment vertical="center"/>
    </xf>
    <xf numFmtId="0" fontId="0" fillId="4" borderId="30" xfId="0" quotePrefix="1" applyFill="1" applyBorder="1" applyAlignment="1">
      <alignment horizontal="left" vertical="center"/>
    </xf>
    <xf numFmtId="0" fontId="0" fillId="3" borderId="31" xfId="0" quotePrefix="1" applyFill="1" applyBorder="1" applyAlignment="1">
      <alignment horizontal="left" vertical="center"/>
    </xf>
    <xf numFmtId="0" fontId="0" fillId="4" borderId="31" xfId="0" quotePrefix="1" applyFill="1" applyBorder="1" applyAlignment="1">
      <alignment horizontal="left" vertical="center"/>
    </xf>
    <xf numFmtId="0" fontId="0" fillId="3" borderId="32" xfId="0" quotePrefix="1" applyFill="1" applyBorder="1" applyAlignment="1">
      <alignment horizontal="left" vertical="center"/>
    </xf>
    <xf numFmtId="0" fontId="10" fillId="0" borderId="17" xfId="1" applyFont="1" applyBorder="1" applyAlignment="1">
      <alignment horizontal="left" vertical="top"/>
    </xf>
    <xf numFmtId="0" fontId="11" fillId="0" borderId="17" xfId="0" applyFont="1" applyBorder="1" applyAlignment="1">
      <alignment horizontal="left" vertical="top" wrapText="1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top" wrapText="1"/>
    </xf>
    <xf numFmtId="0" fontId="12" fillId="0" borderId="17" xfId="0" quotePrefix="1" applyFont="1" applyBorder="1" applyAlignment="1">
      <alignment horizontal="left" vertical="top"/>
    </xf>
    <xf numFmtId="0" fontId="10" fillId="0" borderId="17" xfId="0" applyFont="1" applyBorder="1" applyAlignment="1">
      <alignment horizontal="left" vertical="top" wrapText="1"/>
    </xf>
    <xf numFmtId="0" fontId="12" fillId="0" borderId="17" xfId="0" quotePrefix="1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0" fillId="0" borderId="17" xfId="0" applyFont="1" applyBorder="1" applyAlignment="1">
      <alignment horizontal="left" vertical="top"/>
    </xf>
    <xf numFmtId="0" fontId="15" fillId="0" borderId="17" xfId="0" applyFont="1" applyBorder="1" applyAlignment="1">
      <alignment horizontal="left" vertical="top"/>
    </xf>
    <xf numFmtId="0" fontId="15" fillId="0" borderId="17" xfId="0" applyFont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3" fillId="0" borderId="17" xfId="0" quotePrefix="1" applyFont="1" applyBorder="1" applyAlignment="1">
      <alignment horizontal="left" vertical="top"/>
    </xf>
    <xf numFmtId="0" fontId="13" fillId="0" borderId="17" xfId="0" applyFont="1" applyBorder="1" applyAlignment="1">
      <alignment horizontal="left" vertical="top"/>
    </xf>
    <xf numFmtId="0" fontId="13" fillId="0" borderId="17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/>
    </xf>
    <xf numFmtId="1" fontId="12" fillId="0" borderId="17" xfId="0" applyNumberFormat="1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 wrapText="1"/>
    </xf>
    <xf numFmtId="0" fontId="13" fillId="0" borderId="0" xfId="0" quotePrefix="1" applyFont="1" applyAlignment="1">
      <alignment vertical="top"/>
    </xf>
    <xf numFmtId="0" fontId="14" fillId="0" borderId="17" xfId="0" applyFont="1" applyBorder="1" applyAlignment="1">
      <alignment horizontal="left" vertical="top"/>
    </xf>
    <xf numFmtId="0" fontId="16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7" xfId="0" applyFont="1" applyBorder="1" applyAlignment="1">
      <alignment horizontal="left" vertical="top"/>
    </xf>
    <xf numFmtId="0" fontId="13" fillId="0" borderId="17" xfId="0" quotePrefix="1" applyFont="1" applyBorder="1" applyAlignment="1">
      <alignment horizontal="left" vertical="top" wrapText="1"/>
    </xf>
    <xf numFmtId="0" fontId="16" fillId="0" borderId="17" xfId="0" quotePrefix="1" applyFont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9" fillId="0" borderId="17" xfId="0" applyFont="1" applyBorder="1" applyAlignment="1">
      <alignment horizontal="left" vertical="top" wrapText="1"/>
    </xf>
    <xf numFmtId="0" fontId="18" fillId="0" borderId="17" xfId="0" applyFont="1" applyBorder="1" applyAlignment="1">
      <alignment horizontal="left" vertical="top" wrapText="1"/>
    </xf>
  </cellXfs>
  <cellStyles count="2">
    <cellStyle name="Normal" xfId="0" builtinId="0"/>
    <cellStyle name="Normal 10" xfId="1" xr:uid="{252D3DD1-883E-4BE2-B5A4-490A5CCF681C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266700</xdr:colOff>
      <xdr:row>51</xdr:row>
      <xdr:rowOff>66675</xdr:rowOff>
    </xdr:to>
    <xdr:pic>
      <xdr:nvPicPr>
        <xdr:cNvPr id="1026" name="Picture 1">
          <a:extLst>
            <a:ext uri="{FF2B5EF4-FFF2-40B4-BE49-F238E27FC236}">
              <a16:creationId xmlns:a16="http://schemas.microsoft.com/office/drawing/2014/main" id="{253D910F-55EE-357A-9B93-15F9A07AB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629900" cy="832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ABBC-8888-4B48-8265-F9D265354185}">
  <sheetPr filterMode="1">
    <pageSetUpPr fitToPage="1"/>
  </sheetPr>
  <dimension ref="A1:O38"/>
  <sheetViews>
    <sheetView showGridLines="0" tabSelected="1" topLeftCell="A5" workbookViewId="0">
      <pane xSplit="10" ySplit="2" topLeftCell="K7" activePane="bottomRight" state="frozen"/>
      <selection activeCell="A5" sqref="A5"/>
      <selection pane="topRight" activeCell="K5" sqref="K5"/>
      <selection pane="bottomLeft" activeCell="A7" sqref="A7"/>
      <selection pane="bottomRight" activeCell="N33" sqref="N33"/>
    </sheetView>
  </sheetViews>
  <sheetFormatPr defaultRowHeight="12.75" x14ac:dyDescent="0.2"/>
  <cols>
    <col min="1" max="1" width="3.7109375" style="90" customWidth="1"/>
    <col min="2" max="2" width="6" style="90" customWidth="1"/>
    <col min="3" max="3" width="23.28515625" style="90" customWidth="1"/>
    <col min="4" max="4" width="14.85546875" style="90" customWidth="1"/>
    <col min="5" max="5" width="14.42578125" style="90" customWidth="1"/>
    <col min="6" max="6" width="14" style="90" customWidth="1"/>
    <col min="7" max="7" width="10.140625" style="90" customWidth="1"/>
    <col min="8" max="8" width="20.28515625" style="90" customWidth="1"/>
    <col min="9" max="9" width="28" style="91" customWidth="1"/>
    <col min="10" max="10" width="7.28515625" style="90" customWidth="1"/>
    <col min="11" max="12" width="9.140625" style="90"/>
    <col min="13" max="13" width="16.42578125" style="91" customWidth="1"/>
    <col min="14" max="14" width="22" style="90" customWidth="1"/>
    <col min="15" max="15" width="37.5703125" style="90" customWidth="1"/>
    <col min="16" max="16384" width="9.140625" style="90"/>
  </cols>
  <sheetData>
    <row r="1" spans="1:15" ht="23.25" customHeight="1" x14ac:dyDescent="0.2">
      <c r="C1" s="99"/>
      <c r="E1" s="106"/>
      <c r="F1" s="99"/>
    </row>
    <row r="2" spans="1:15" ht="23.25" customHeight="1" x14ac:dyDescent="0.2">
      <c r="C2" s="99"/>
      <c r="E2" s="106"/>
      <c r="F2" s="99"/>
    </row>
    <row r="3" spans="1:15" ht="23.25" customHeight="1" x14ac:dyDescent="0.2">
      <c r="C3" s="99"/>
      <c r="E3" s="106"/>
      <c r="F3" s="99"/>
    </row>
    <row r="4" spans="1:15" ht="23.25" customHeight="1" x14ac:dyDescent="0.2">
      <c r="C4" s="99"/>
      <c r="E4" s="106"/>
      <c r="F4" s="99"/>
    </row>
    <row r="5" spans="1:15" ht="14.25" customHeight="1" x14ac:dyDescent="0.2">
      <c r="C5" s="99"/>
      <c r="E5" s="106"/>
      <c r="F5" s="99"/>
      <c r="J5" s="95">
        <v>1</v>
      </c>
    </row>
    <row r="6" spans="1:15" s="99" customFormat="1" ht="19.5" customHeight="1" x14ac:dyDescent="0.2">
      <c r="A6" s="101" t="s">
        <v>0</v>
      </c>
      <c r="B6" s="101"/>
      <c r="C6" s="100" t="s">
        <v>1</v>
      </c>
      <c r="D6" s="100" t="s">
        <v>2</v>
      </c>
      <c r="E6" s="100" t="s">
        <v>3</v>
      </c>
      <c r="F6" s="100" t="s">
        <v>4</v>
      </c>
      <c r="G6" s="100" t="s">
        <v>5</v>
      </c>
      <c r="H6" s="100" t="s">
        <v>193</v>
      </c>
      <c r="I6" s="111" t="s">
        <v>194</v>
      </c>
      <c r="J6" s="100" t="s">
        <v>6</v>
      </c>
      <c r="K6" s="101" t="s">
        <v>199</v>
      </c>
      <c r="L6" s="101" t="s">
        <v>217</v>
      </c>
      <c r="M6" s="102" t="s">
        <v>200</v>
      </c>
      <c r="N6" s="101" t="s">
        <v>204</v>
      </c>
      <c r="O6" s="101" t="s">
        <v>7</v>
      </c>
    </row>
    <row r="7" spans="1:15" ht="16.5" customHeight="1" x14ac:dyDescent="0.2">
      <c r="A7" s="103">
        <v>1</v>
      </c>
      <c r="B7" s="103"/>
      <c r="C7" s="92" t="s">
        <v>8</v>
      </c>
      <c r="D7" s="92" t="s">
        <v>9</v>
      </c>
      <c r="E7" s="92" t="s">
        <v>10</v>
      </c>
      <c r="F7" s="94" t="s">
        <v>11</v>
      </c>
      <c r="G7" s="92" t="s">
        <v>12</v>
      </c>
      <c r="H7" s="88" t="s">
        <v>13</v>
      </c>
      <c r="I7" s="93" t="s">
        <v>195</v>
      </c>
      <c r="J7" s="104">
        <v>10</v>
      </c>
      <c r="K7" s="103">
        <f>J7*$J$5</f>
        <v>10</v>
      </c>
      <c r="L7" s="103">
        <f>K7</f>
        <v>10</v>
      </c>
      <c r="M7" s="105">
        <v>30</v>
      </c>
      <c r="N7" s="93" t="s">
        <v>14</v>
      </c>
      <c r="O7" s="103"/>
    </row>
    <row r="8" spans="1:15" ht="16.5" customHeight="1" x14ac:dyDescent="0.2">
      <c r="A8" s="103">
        <v>2</v>
      </c>
      <c r="B8" s="103"/>
      <c r="C8" s="92" t="s">
        <v>8</v>
      </c>
      <c r="D8" s="92" t="s">
        <v>15</v>
      </c>
      <c r="E8" s="92" t="s">
        <v>16</v>
      </c>
      <c r="F8" s="94" t="s">
        <v>17</v>
      </c>
      <c r="G8" s="92" t="s">
        <v>18</v>
      </c>
      <c r="H8" s="108" t="s">
        <v>19</v>
      </c>
      <c r="I8" s="109" t="s">
        <v>196</v>
      </c>
      <c r="J8" s="104">
        <v>4</v>
      </c>
      <c r="K8" s="103">
        <f t="shared" ref="K8:K38" si="0">J8*$J$5</f>
        <v>4</v>
      </c>
      <c r="L8" s="103">
        <f t="shared" ref="L8:L13" si="1">K8</f>
        <v>4</v>
      </c>
      <c r="M8" s="105">
        <v>4207</v>
      </c>
      <c r="N8" s="93" t="s">
        <v>20</v>
      </c>
      <c r="O8" s="103" t="s">
        <v>201</v>
      </c>
    </row>
    <row r="9" spans="1:15" ht="16.5" customHeight="1" x14ac:dyDescent="0.2">
      <c r="A9" s="103">
        <v>3</v>
      </c>
      <c r="B9" s="103"/>
      <c r="C9" s="92" t="s">
        <v>8</v>
      </c>
      <c r="D9" s="92" t="s">
        <v>21</v>
      </c>
      <c r="E9" s="92" t="s">
        <v>16</v>
      </c>
      <c r="F9" s="94" t="s">
        <v>22</v>
      </c>
      <c r="G9" s="92" t="s">
        <v>18</v>
      </c>
      <c r="H9" s="92" t="s">
        <v>197</v>
      </c>
      <c r="I9" s="94" t="s">
        <v>197</v>
      </c>
      <c r="J9" s="104">
        <v>3</v>
      </c>
      <c r="K9" s="103">
        <f t="shared" si="0"/>
        <v>3</v>
      </c>
      <c r="L9" s="103">
        <f t="shared" si="1"/>
        <v>3</v>
      </c>
      <c r="M9" s="105">
        <v>23</v>
      </c>
      <c r="N9" s="103" t="s">
        <v>23</v>
      </c>
      <c r="O9" s="103"/>
    </row>
    <row r="10" spans="1:15" ht="16.5" customHeight="1" x14ac:dyDescent="0.2">
      <c r="A10" s="103">
        <v>4</v>
      </c>
      <c r="B10" s="103"/>
      <c r="C10" s="92" t="s">
        <v>24</v>
      </c>
      <c r="D10" s="92" t="s">
        <v>25</v>
      </c>
      <c r="E10" s="92" t="s">
        <v>26</v>
      </c>
      <c r="F10" s="94" t="s">
        <v>27</v>
      </c>
      <c r="G10" s="92" t="s">
        <v>18</v>
      </c>
      <c r="H10" s="112" t="s">
        <v>202</v>
      </c>
      <c r="I10" s="112" t="s">
        <v>202</v>
      </c>
      <c r="J10" s="104">
        <v>2</v>
      </c>
      <c r="K10" s="103">
        <f t="shared" si="0"/>
        <v>2</v>
      </c>
      <c r="L10" s="103">
        <f t="shared" si="1"/>
        <v>2</v>
      </c>
      <c r="M10" s="105">
        <v>4</v>
      </c>
      <c r="N10" s="103" t="s">
        <v>203</v>
      </c>
      <c r="O10" s="103" t="s">
        <v>205</v>
      </c>
    </row>
    <row r="11" spans="1:15" ht="16.5" customHeight="1" x14ac:dyDescent="0.2">
      <c r="A11" s="103">
        <v>5</v>
      </c>
      <c r="B11" s="103"/>
      <c r="C11" s="92" t="s">
        <v>28</v>
      </c>
      <c r="D11" s="92" t="s">
        <v>29</v>
      </c>
      <c r="E11" s="92" t="s">
        <v>30</v>
      </c>
      <c r="F11" s="94" t="s">
        <v>31</v>
      </c>
      <c r="G11" s="92" t="s">
        <v>18</v>
      </c>
      <c r="H11" s="96" t="s">
        <v>32</v>
      </c>
      <c r="I11" s="89" t="s">
        <v>198</v>
      </c>
      <c r="J11" s="104">
        <v>1</v>
      </c>
      <c r="K11" s="103">
        <f t="shared" si="0"/>
        <v>1</v>
      </c>
      <c r="L11" s="103">
        <f t="shared" si="1"/>
        <v>1</v>
      </c>
      <c r="M11" s="93">
        <v>1172</v>
      </c>
      <c r="N11" s="93" t="s">
        <v>33</v>
      </c>
      <c r="O11" s="103"/>
    </row>
    <row r="12" spans="1:15" ht="16.5" customHeight="1" x14ac:dyDescent="0.2">
      <c r="A12" s="103">
        <v>6</v>
      </c>
      <c r="B12" s="103"/>
      <c r="C12" s="92" t="s">
        <v>34</v>
      </c>
      <c r="D12" s="92" t="s">
        <v>35</v>
      </c>
      <c r="E12" s="92" t="s">
        <v>35</v>
      </c>
      <c r="F12" s="94" t="s">
        <v>36</v>
      </c>
      <c r="G12" s="103"/>
      <c r="H12" s="107" t="s">
        <v>37</v>
      </c>
      <c r="I12" s="113" t="s">
        <v>38</v>
      </c>
      <c r="J12" s="104">
        <v>1</v>
      </c>
      <c r="K12" s="103">
        <f t="shared" si="0"/>
        <v>1</v>
      </c>
      <c r="L12" s="103">
        <f t="shared" si="1"/>
        <v>1</v>
      </c>
      <c r="M12" s="105">
        <v>2</v>
      </c>
      <c r="N12" s="103" t="s">
        <v>39</v>
      </c>
      <c r="O12" s="103"/>
    </row>
    <row r="13" spans="1:15" ht="16.5" customHeight="1" x14ac:dyDescent="0.2">
      <c r="A13" s="103">
        <v>7</v>
      </c>
      <c r="B13" s="103"/>
      <c r="C13" s="92" t="s">
        <v>40</v>
      </c>
      <c r="D13" s="92" t="s">
        <v>41</v>
      </c>
      <c r="E13" s="92" t="s">
        <v>30</v>
      </c>
      <c r="F13" s="94" t="s">
        <v>42</v>
      </c>
      <c r="G13" s="92" t="s">
        <v>18</v>
      </c>
      <c r="H13" s="96" t="s">
        <v>41</v>
      </c>
      <c r="I13" s="93" t="s">
        <v>43</v>
      </c>
      <c r="J13" s="104">
        <v>1</v>
      </c>
      <c r="K13" s="103">
        <f t="shared" si="0"/>
        <v>1</v>
      </c>
      <c r="L13" s="103">
        <f t="shared" si="1"/>
        <v>1</v>
      </c>
      <c r="M13" s="105">
        <v>40</v>
      </c>
      <c r="N13" s="93" t="s">
        <v>14</v>
      </c>
      <c r="O13" s="103"/>
    </row>
    <row r="14" spans="1:15" ht="16.5" hidden="1" customHeight="1" x14ac:dyDescent="0.2">
      <c r="A14" s="103">
        <v>8</v>
      </c>
      <c r="B14" s="103"/>
      <c r="C14" s="92" t="s">
        <v>44</v>
      </c>
      <c r="D14" s="92" t="s">
        <v>45</v>
      </c>
      <c r="E14" s="92" t="s">
        <v>46</v>
      </c>
      <c r="F14" s="94" t="s">
        <v>47</v>
      </c>
      <c r="G14" s="92" t="s">
        <v>45</v>
      </c>
      <c r="H14" s="92"/>
      <c r="I14" s="94"/>
      <c r="J14" s="104">
        <v>1</v>
      </c>
      <c r="K14" s="103">
        <f t="shared" si="0"/>
        <v>1</v>
      </c>
      <c r="L14" s="103"/>
      <c r="M14" s="105"/>
      <c r="N14" s="103"/>
      <c r="O14" s="103" t="s">
        <v>206</v>
      </c>
    </row>
    <row r="15" spans="1:15" ht="16.5" customHeight="1" x14ac:dyDescent="0.2">
      <c r="A15" s="103">
        <v>9</v>
      </c>
      <c r="B15" s="103"/>
      <c r="C15" s="92" t="s">
        <v>48</v>
      </c>
      <c r="D15" s="92" t="s">
        <v>48</v>
      </c>
      <c r="E15" s="92" t="s">
        <v>49</v>
      </c>
      <c r="F15" s="94" t="s">
        <v>50</v>
      </c>
      <c r="G15" s="92" t="s">
        <v>48</v>
      </c>
      <c r="H15" s="110" t="s">
        <v>207</v>
      </c>
      <c r="I15" s="109" t="s">
        <v>208</v>
      </c>
      <c r="J15" s="104">
        <v>6</v>
      </c>
      <c r="K15" s="103">
        <f t="shared" si="0"/>
        <v>6</v>
      </c>
      <c r="L15" s="103">
        <f t="shared" ref="L15:L16" si="2">K15</f>
        <v>6</v>
      </c>
      <c r="M15" s="105">
        <v>849</v>
      </c>
      <c r="N15" s="89" t="s">
        <v>209</v>
      </c>
      <c r="O15" s="103" t="s">
        <v>206</v>
      </c>
    </row>
    <row r="16" spans="1:15" ht="16.5" customHeight="1" x14ac:dyDescent="0.2">
      <c r="A16" s="103">
        <v>10</v>
      </c>
      <c r="B16" s="103"/>
      <c r="C16" s="92" t="s">
        <v>51</v>
      </c>
      <c r="D16" s="92" t="s">
        <v>52</v>
      </c>
      <c r="E16" s="92" t="s">
        <v>52</v>
      </c>
      <c r="F16" s="94" t="s">
        <v>53</v>
      </c>
      <c r="G16" s="92" t="s">
        <v>18</v>
      </c>
      <c r="H16" s="110" t="s">
        <v>210</v>
      </c>
      <c r="I16" s="109" t="s">
        <v>211</v>
      </c>
      <c r="J16" s="104">
        <v>2</v>
      </c>
      <c r="K16" s="103">
        <f t="shared" si="0"/>
        <v>2</v>
      </c>
      <c r="L16" s="103">
        <f t="shared" si="2"/>
        <v>2</v>
      </c>
      <c r="M16" s="105">
        <v>299</v>
      </c>
      <c r="N16" s="89" t="s">
        <v>209</v>
      </c>
      <c r="O16" s="103" t="s">
        <v>206</v>
      </c>
    </row>
    <row r="17" spans="1:15" ht="16.5" hidden="1" customHeight="1" x14ac:dyDescent="0.2">
      <c r="A17" s="103">
        <v>11</v>
      </c>
      <c r="B17" s="103"/>
      <c r="C17" s="92" t="s">
        <v>54</v>
      </c>
      <c r="D17" s="92" t="s">
        <v>55</v>
      </c>
      <c r="E17" s="92" t="s">
        <v>56</v>
      </c>
      <c r="F17" s="94" t="s">
        <v>46</v>
      </c>
      <c r="G17" s="92" t="s">
        <v>18</v>
      </c>
      <c r="H17" s="92"/>
      <c r="I17" s="94"/>
      <c r="J17" s="104">
        <v>1</v>
      </c>
      <c r="K17" s="103">
        <f t="shared" si="0"/>
        <v>1</v>
      </c>
      <c r="L17" s="103"/>
      <c r="M17" s="105"/>
      <c r="N17" s="103"/>
      <c r="O17" s="103"/>
    </row>
    <row r="18" spans="1:15" ht="16.5" customHeight="1" x14ac:dyDescent="0.2">
      <c r="A18" s="103">
        <v>12</v>
      </c>
      <c r="B18" s="103"/>
      <c r="C18" s="92" t="s">
        <v>57</v>
      </c>
      <c r="D18" s="92" t="s">
        <v>58</v>
      </c>
      <c r="E18" s="92" t="s">
        <v>58</v>
      </c>
      <c r="F18" s="94" t="s">
        <v>49</v>
      </c>
      <c r="G18" s="92" t="s">
        <v>18</v>
      </c>
      <c r="H18" s="110" t="s">
        <v>212</v>
      </c>
      <c r="I18" s="109" t="s">
        <v>213</v>
      </c>
      <c r="J18" s="104">
        <v>1</v>
      </c>
      <c r="K18" s="103">
        <f t="shared" si="0"/>
        <v>1</v>
      </c>
      <c r="L18" s="103">
        <f t="shared" ref="L18:L27" si="3">K18</f>
        <v>1</v>
      </c>
      <c r="M18" s="105">
        <v>204</v>
      </c>
      <c r="N18" s="89" t="s">
        <v>209</v>
      </c>
      <c r="O18" s="103" t="s">
        <v>206</v>
      </c>
    </row>
    <row r="19" spans="1:15" ht="25.5" customHeight="1" x14ac:dyDescent="0.2">
      <c r="A19" s="103">
        <v>13</v>
      </c>
      <c r="B19" s="103"/>
      <c r="C19" s="92" t="s">
        <v>59</v>
      </c>
      <c r="D19" s="92" t="s">
        <v>59</v>
      </c>
      <c r="E19" s="92" t="s">
        <v>60</v>
      </c>
      <c r="F19" s="94" t="s">
        <v>61</v>
      </c>
      <c r="G19" s="92" t="s">
        <v>62</v>
      </c>
      <c r="H19" s="110" t="s">
        <v>214</v>
      </c>
      <c r="I19" s="109" t="s">
        <v>215</v>
      </c>
      <c r="J19" s="104">
        <v>3</v>
      </c>
      <c r="K19" s="103">
        <f t="shared" si="0"/>
        <v>3</v>
      </c>
      <c r="L19" s="103">
        <f t="shared" si="3"/>
        <v>3</v>
      </c>
      <c r="M19" s="105">
        <v>3</v>
      </c>
      <c r="N19" s="89" t="s">
        <v>216</v>
      </c>
      <c r="O19" s="103" t="s">
        <v>206</v>
      </c>
    </row>
    <row r="20" spans="1:15" ht="25.5" customHeight="1" x14ac:dyDescent="0.2">
      <c r="A20" s="103">
        <v>14</v>
      </c>
      <c r="B20" s="103"/>
      <c r="C20" s="92" t="s">
        <v>63</v>
      </c>
      <c r="D20" s="92" t="s">
        <v>18</v>
      </c>
      <c r="E20" s="92" t="s">
        <v>64</v>
      </c>
      <c r="F20" s="94" t="s">
        <v>65</v>
      </c>
      <c r="G20" s="92" t="s">
        <v>66</v>
      </c>
      <c r="H20" s="110" t="s">
        <v>214</v>
      </c>
      <c r="I20" s="109" t="s">
        <v>215</v>
      </c>
      <c r="J20" s="104">
        <v>1</v>
      </c>
      <c r="K20" s="103">
        <f t="shared" si="0"/>
        <v>1</v>
      </c>
      <c r="L20" s="103">
        <f t="shared" si="3"/>
        <v>1</v>
      </c>
      <c r="M20" s="105">
        <v>1</v>
      </c>
      <c r="N20" s="89" t="s">
        <v>216</v>
      </c>
      <c r="O20" s="103" t="s">
        <v>206</v>
      </c>
    </row>
    <row r="21" spans="1:15" ht="16.5" customHeight="1" x14ac:dyDescent="0.2">
      <c r="A21" s="103">
        <v>15</v>
      </c>
      <c r="B21" s="103"/>
      <c r="C21" s="92" t="s">
        <v>67</v>
      </c>
      <c r="D21" s="92" t="s">
        <v>68</v>
      </c>
      <c r="E21" s="92" t="s">
        <v>69</v>
      </c>
      <c r="F21" s="94" t="s">
        <v>70</v>
      </c>
      <c r="G21" s="92" t="s">
        <v>18</v>
      </c>
      <c r="H21" s="96" t="s">
        <v>71</v>
      </c>
      <c r="I21" s="93" t="s">
        <v>72</v>
      </c>
      <c r="J21" s="104">
        <v>1</v>
      </c>
      <c r="K21" s="103">
        <f t="shared" si="0"/>
        <v>1</v>
      </c>
      <c r="L21" s="103">
        <f t="shared" si="3"/>
        <v>1</v>
      </c>
      <c r="M21" s="105">
        <v>9183</v>
      </c>
      <c r="N21" s="93" t="s">
        <v>73</v>
      </c>
      <c r="O21" s="103"/>
    </row>
    <row r="22" spans="1:15" ht="16.5" customHeight="1" x14ac:dyDescent="0.2">
      <c r="A22" s="103">
        <v>16</v>
      </c>
      <c r="B22" s="103"/>
      <c r="C22" s="92" t="s">
        <v>74</v>
      </c>
      <c r="D22" s="92" t="s">
        <v>75</v>
      </c>
      <c r="E22" s="92" t="s">
        <v>76</v>
      </c>
      <c r="F22" s="94" t="s">
        <v>77</v>
      </c>
      <c r="G22" s="92" t="s">
        <v>18</v>
      </c>
      <c r="H22" s="96" t="s">
        <v>78</v>
      </c>
      <c r="I22" s="93" t="s">
        <v>79</v>
      </c>
      <c r="J22" s="104">
        <v>12</v>
      </c>
      <c r="K22" s="103">
        <f t="shared" si="0"/>
        <v>12</v>
      </c>
      <c r="L22" s="103">
        <f t="shared" si="3"/>
        <v>12</v>
      </c>
      <c r="M22" s="105">
        <v>756</v>
      </c>
      <c r="N22" s="93" t="s">
        <v>14</v>
      </c>
      <c r="O22" s="103"/>
    </row>
    <row r="23" spans="1:15" ht="16.5" customHeight="1" x14ac:dyDescent="0.2">
      <c r="A23" s="103">
        <v>17</v>
      </c>
      <c r="B23" s="103"/>
      <c r="C23" s="92" t="s">
        <v>74</v>
      </c>
      <c r="D23" s="92" t="s">
        <v>80</v>
      </c>
      <c r="E23" s="92" t="s">
        <v>76</v>
      </c>
      <c r="F23" s="94" t="s">
        <v>81</v>
      </c>
      <c r="G23" s="103"/>
      <c r="H23" s="108" t="s">
        <v>82</v>
      </c>
      <c r="I23" s="114" t="s">
        <v>83</v>
      </c>
      <c r="J23" s="104">
        <v>6</v>
      </c>
      <c r="K23" s="103">
        <f t="shared" si="0"/>
        <v>6</v>
      </c>
      <c r="L23" s="103">
        <f t="shared" si="3"/>
        <v>6</v>
      </c>
      <c r="M23" s="105">
        <v>27</v>
      </c>
      <c r="N23" s="103" t="s">
        <v>161</v>
      </c>
      <c r="O23" s="103" t="s">
        <v>201</v>
      </c>
    </row>
    <row r="24" spans="1:15" ht="16.5" customHeight="1" x14ac:dyDescent="0.2">
      <c r="A24" s="103">
        <v>18</v>
      </c>
      <c r="B24" s="103"/>
      <c r="C24" s="92" t="s">
        <v>74</v>
      </c>
      <c r="D24" s="92" t="s">
        <v>84</v>
      </c>
      <c r="E24" s="92" t="s">
        <v>76</v>
      </c>
      <c r="F24" s="94" t="s">
        <v>85</v>
      </c>
      <c r="G24" s="92" t="s">
        <v>18</v>
      </c>
      <c r="H24" s="103" t="s">
        <v>162</v>
      </c>
      <c r="I24" s="105" t="s">
        <v>163</v>
      </c>
      <c r="J24" s="104">
        <v>2</v>
      </c>
      <c r="K24" s="103">
        <f t="shared" si="0"/>
        <v>2</v>
      </c>
      <c r="L24" s="103">
        <f t="shared" si="3"/>
        <v>2</v>
      </c>
      <c r="M24" s="105">
        <v>554</v>
      </c>
      <c r="N24" s="103" t="s">
        <v>164</v>
      </c>
      <c r="O24" s="103"/>
    </row>
    <row r="25" spans="1:15" ht="16.5" customHeight="1" x14ac:dyDescent="0.2">
      <c r="A25" s="103">
        <v>19</v>
      </c>
      <c r="B25" s="103"/>
      <c r="C25" s="92" t="s">
        <v>74</v>
      </c>
      <c r="D25" s="92" t="s">
        <v>86</v>
      </c>
      <c r="E25" s="92" t="s">
        <v>76</v>
      </c>
      <c r="F25" s="94" t="s">
        <v>87</v>
      </c>
      <c r="G25" s="92" t="s">
        <v>18</v>
      </c>
      <c r="H25" s="103" t="s">
        <v>165</v>
      </c>
      <c r="I25" s="105" t="s">
        <v>166</v>
      </c>
      <c r="J25" s="104">
        <v>3</v>
      </c>
      <c r="K25" s="103">
        <f t="shared" si="0"/>
        <v>3</v>
      </c>
      <c r="L25" s="103">
        <f t="shared" si="3"/>
        <v>3</v>
      </c>
      <c r="M25" s="105">
        <v>566</v>
      </c>
      <c r="N25" s="103" t="s">
        <v>167</v>
      </c>
      <c r="O25" s="103"/>
    </row>
    <row r="26" spans="1:15" ht="16.5" customHeight="1" x14ac:dyDescent="0.2">
      <c r="A26" s="103">
        <v>20</v>
      </c>
      <c r="B26" s="103"/>
      <c r="C26" s="92" t="s">
        <v>74</v>
      </c>
      <c r="D26" s="92" t="s">
        <v>88</v>
      </c>
      <c r="E26" s="92" t="s">
        <v>76</v>
      </c>
      <c r="F26" s="94" t="s">
        <v>89</v>
      </c>
      <c r="G26" s="92" t="s">
        <v>18</v>
      </c>
      <c r="H26" s="103" t="s">
        <v>168</v>
      </c>
      <c r="I26" s="105" t="s">
        <v>169</v>
      </c>
      <c r="J26" s="104">
        <v>3</v>
      </c>
      <c r="K26" s="103">
        <f t="shared" si="0"/>
        <v>3</v>
      </c>
      <c r="L26" s="103">
        <f t="shared" si="3"/>
        <v>3</v>
      </c>
      <c r="M26" s="105">
        <v>60</v>
      </c>
      <c r="N26" s="103" t="s">
        <v>170</v>
      </c>
      <c r="O26" s="103"/>
    </row>
    <row r="27" spans="1:15" ht="16.5" customHeight="1" x14ac:dyDescent="0.2">
      <c r="A27" s="103">
        <v>21</v>
      </c>
      <c r="B27" s="103"/>
      <c r="C27" s="92" t="s">
        <v>74</v>
      </c>
      <c r="D27" s="92" t="s">
        <v>90</v>
      </c>
      <c r="E27" s="92" t="s">
        <v>76</v>
      </c>
      <c r="F27" s="94" t="s">
        <v>91</v>
      </c>
      <c r="G27" s="92" t="s">
        <v>92</v>
      </c>
      <c r="H27" s="103" t="s">
        <v>171</v>
      </c>
      <c r="I27" s="105" t="s">
        <v>172</v>
      </c>
      <c r="J27" s="104">
        <v>7</v>
      </c>
      <c r="K27" s="103">
        <f t="shared" si="0"/>
        <v>7</v>
      </c>
      <c r="L27" s="103">
        <f t="shared" si="3"/>
        <v>7</v>
      </c>
      <c r="M27" s="105">
        <v>4778</v>
      </c>
      <c r="N27" s="103" t="s">
        <v>167</v>
      </c>
      <c r="O27" s="103"/>
    </row>
    <row r="28" spans="1:15" ht="16.5" hidden="1" customHeight="1" x14ac:dyDescent="0.2">
      <c r="A28" s="103">
        <v>22</v>
      </c>
      <c r="B28" s="103"/>
      <c r="C28" s="92" t="s">
        <v>93</v>
      </c>
      <c r="D28" s="92" t="s">
        <v>94</v>
      </c>
      <c r="E28" s="92" t="s">
        <v>76</v>
      </c>
      <c r="F28" s="94" t="s">
        <v>95</v>
      </c>
      <c r="G28" s="92" t="s">
        <v>18</v>
      </c>
      <c r="H28" s="92"/>
      <c r="I28" s="94"/>
      <c r="J28" s="104">
        <v>2</v>
      </c>
      <c r="K28" s="103">
        <f t="shared" si="0"/>
        <v>2</v>
      </c>
      <c r="L28" s="103"/>
      <c r="M28" s="105"/>
      <c r="N28" s="103"/>
      <c r="O28" s="103"/>
    </row>
    <row r="29" spans="1:15" ht="16.5" customHeight="1" x14ac:dyDescent="0.2">
      <c r="A29" s="103">
        <v>23</v>
      </c>
      <c r="B29" s="103"/>
      <c r="C29" s="92" t="s">
        <v>74</v>
      </c>
      <c r="D29" s="92" t="s">
        <v>96</v>
      </c>
      <c r="E29" s="92" t="s">
        <v>76</v>
      </c>
      <c r="F29" s="94" t="s">
        <v>97</v>
      </c>
      <c r="G29" s="92" t="s">
        <v>92</v>
      </c>
      <c r="H29" s="103" t="s">
        <v>173</v>
      </c>
      <c r="I29" s="105" t="s">
        <v>174</v>
      </c>
      <c r="J29" s="104">
        <v>8</v>
      </c>
      <c r="K29" s="103">
        <f t="shared" si="0"/>
        <v>8</v>
      </c>
      <c r="L29" s="103">
        <f>K29</f>
        <v>8</v>
      </c>
      <c r="M29" s="105">
        <v>6717</v>
      </c>
      <c r="N29" s="103" t="s">
        <v>167</v>
      </c>
      <c r="O29" s="103"/>
    </row>
    <row r="30" spans="1:15" ht="16.5" hidden="1" customHeight="1" x14ac:dyDescent="0.2">
      <c r="A30" s="103">
        <v>24</v>
      </c>
      <c r="B30" s="103"/>
      <c r="C30" s="92" t="s">
        <v>74</v>
      </c>
      <c r="D30" s="92" t="s">
        <v>98</v>
      </c>
      <c r="E30" s="92" t="s">
        <v>76</v>
      </c>
      <c r="F30" s="94" t="s">
        <v>99</v>
      </c>
      <c r="G30" s="92" t="s">
        <v>92</v>
      </c>
      <c r="H30" s="92"/>
      <c r="I30" s="94"/>
      <c r="J30" s="104">
        <v>4</v>
      </c>
      <c r="K30" s="103">
        <f t="shared" si="0"/>
        <v>4</v>
      </c>
      <c r="L30" s="103"/>
      <c r="M30" s="105"/>
      <c r="N30" s="103"/>
      <c r="O30" s="103"/>
    </row>
    <row r="31" spans="1:15" ht="16.5" customHeight="1" x14ac:dyDescent="0.2">
      <c r="A31" s="103">
        <v>25</v>
      </c>
      <c r="B31" s="103"/>
      <c r="C31" s="92" t="s">
        <v>74</v>
      </c>
      <c r="D31" s="92" t="s">
        <v>100</v>
      </c>
      <c r="E31" s="92" t="s">
        <v>76</v>
      </c>
      <c r="F31" s="94" t="s">
        <v>101</v>
      </c>
      <c r="G31" s="92" t="s">
        <v>92</v>
      </c>
      <c r="H31" s="103" t="s">
        <v>175</v>
      </c>
      <c r="I31" s="105" t="s">
        <v>176</v>
      </c>
      <c r="J31" s="104">
        <v>4</v>
      </c>
      <c r="K31" s="103">
        <f t="shared" si="0"/>
        <v>4</v>
      </c>
      <c r="L31" s="103">
        <f t="shared" ref="L31:L36" si="4">K31</f>
        <v>4</v>
      </c>
      <c r="M31" s="105">
        <v>1407</v>
      </c>
      <c r="N31" s="103" t="s">
        <v>167</v>
      </c>
      <c r="O31" s="103"/>
    </row>
    <row r="32" spans="1:15" ht="16.5" customHeight="1" x14ac:dyDescent="0.2">
      <c r="A32" s="103">
        <v>26</v>
      </c>
      <c r="B32" s="103"/>
      <c r="C32" s="92" t="s">
        <v>102</v>
      </c>
      <c r="D32" s="92" t="s">
        <v>103</v>
      </c>
      <c r="E32" s="92" t="s">
        <v>104</v>
      </c>
      <c r="F32" s="94" t="s">
        <v>105</v>
      </c>
      <c r="G32" s="92" t="s">
        <v>106</v>
      </c>
      <c r="H32" s="97" t="s">
        <v>177</v>
      </c>
      <c r="I32" s="98" t="s">
        <v>178</v>
      </c>
      <c r="J32" s="104">
        <v>1</v>
      </c>
      <c r="K32" s="103">
        <f t="shared" si="0"/>
        <v>1</v>
      </c>
      <c r="L32" s="103">
        <f t="shared" si="4"/>
        <v>1</v>
      </c>
      <c r="M32" s="105">
        <v>19</v>
      </c>
      <c r="N32" s="98" t="s">
        <v>179</v>
      </c>
      <c r="O32" s="103"/>
    </row>
    <row r="33" spans="1:15" ht="16.5" customHeight="1" x14ac:dyDescent="0.2">
      <c r="A33" s="103">
        <v>27</v>
      </c>
      <c r="B33" s="103"/>
      <c r="C33" s="92" t="s">
        <v>107</v>
      </c>
      <c r="D33" s="92" t="s">
        <v>108</v>
      </c>
      <c r="E33" s="92" t="s">
        <v>109</v>
      </c>
      <c r="F33" s="94" t="s">
        <v>110</v>
      </c>
      <c r="G33" s="92" t="s">
        <v>18</v>
      </c>
      <c r="H33" s="97" t="s">
        <v>180</v>
      </c>
      <c r="I33" s="98" t="s">
        <v>181</v>
      </c>
      <c r="J33" s="104">
        <v>3</v>
      </c>
      <c r="K33" s="103">
        <f t="shared" si="0"/>
        <v>3</v>
      </c>
      <c r="L33" s="103">
        <f t="shared" si="4"/>
        <v>3</v>
      </c>
      <c r="M33" s="105">
        <v>4196</v>
      </c>
      <c r="N33" s="103" t="s">
        <v>182</v>
      </c>
      <c r="O33" s="103"/>
    </row>
    <row r="34" spans="1:15" ht="16.5" customHeight="1" x14ac:dyDescent="0.2">
      <c r="A34" s="103">
        <v>28</v>
      </c>
      <c r="B34" s="103"/>
      <c r="C34" s="92" t="s">
        <v>111</v>
      </c>
      <c r="D34" s="92" t="s">
        <v>112</v>
      </c>
      <c r="E34" s="92" t="s">
        <v>112</v>
      </c>
      <c r="F34" s="94" t="s">
        <v>113</v>
      </c>
      <c r="G34" s="92" t="s">
        <v>18</v>
      </c>
      <c r="H34" s="97" t="s">
        <v>183</v>
      </c>
      <c r="I34" s="98" t="s">
        <v>112</v>
      </c>
      <c r="J34" s="104">
        <v>1</v>
      </c>
      <c r="K34" s="103">
        <f t="shared" si="0"/>
        <v>1</v>
      </c>
      <c r="L34" s="103">
        <f t="shared" si="4"/>
        <v>1</v>
      </c>
      <c r="M34" s="105">
        <v>549</v>
      </c>
      <c r="N34" s="103" t="s">
        <v>184</v>
      </c>
      <c r="O34" s="103"/>
    </row>
    <row r="35" spans="1:15" ht="16.5" customHeight="1" x14ac:dyDescent="0.2">
      <c r="A35" s="103">
        <v>29</v>
      </c>
      <c r="B35" s="103"/>
      <c r="C35" s="92" t="s">
        <v>107</v>
      </c>
      <c r="D35" s="92" t="s">
        <v>114</v>
      </c>
      <c r="E35" s="92" t="s">
        <v>114</v>
      </c>
      <c r="F35" s="94" t="s">
        <v>115</v>
      </c>
      <c r="G35" s="92" t="s">
        <v>18</v>
      </c>
      <c r="H35" s="97" t="s">
        <v>114</v>
      </c>
      <c r="I35" s="98" t="s">
        <v>185</v>
      </c>
      <c r="J35" s="104">
        <v>1</v>
      </c>
      <c r="K35" s="103">
        <f t="shared" si="0"/>
        <v>1</v>
      </c>
      <c r="L35" s="103">
        <f t="shared" si="4"/>
        <v>1</v>
      </c>
      <c r="M35" s="105">
        <v>1229</v>
      </c>
      <c r="N35" s="103" t="s">
        <v>186</v>
      </c>
      <c r="O35" s="103"/>
    </row>
    <row r="36" spans="1:15" ht="16.5" customHeight="1" x14ac:dyDescent="0.2">
      <c r="A36" s="103">
        <v>30</v>
      </c>
      <c r="B36" s="103"/>
      <c r="C36" s="92" t="s">
        <v>116</v>
      </c>
      <c r="D36" s="92" t="s">
        <v>117</v>
      </c>
      <c r="E36" s="92" t="s">
        <v>118</v>
      </c>
      <c r="F36" s="94" t="s">
        <v>119</v>
      </c>
      <c r="G36" s="92" t="s">
        <v>18</v>
      </c>
      <c r="H36" s="92" t="s">
        <v>187</v>
      </c>
      <c r="I36" s="94" t="s">
        <v>188</v>
      </c>
      <c r="J36" s="104">
        <v>1</v>
      </c>
      <c r="K36" s="103">
        <f t="shared" si="0"/>
        <v>1</v>
      </c>
      <c r="L36" s="103">
        <f t="shared" si="4"/>
        <v>1</v>
      </c>
      <c r="M36" s="105">
        <v>6</v>
      </c>
      <c r="N36" s="103" t="s">
        <v>189</v>
      </c>
      <c r="O36" s="103"/>
    </row>
    <row r="37" spans="1:15" ht="16.5" hidden="1" customHeight="1" x14ac:dyDescent="0.2">
      <c r="A37" s="103">
        <v>31</v>
      </c>
      <c r="B37" s="103"/>
      <c r="C37" s="92" t="s">
        <v>107</v>
      </c>
      <c r="D37" s="92" t="s">
        <v>120</v>
      </c>
      <c r="E37" s="92" t="s">
        <v>120</v>
      </c>
      <c r="F37" s="94" t="s">
        <v>121</v>
      </c>
      <c r="G37" s="92" t="s">
        <v>18</v>
      </c>
      <c r="H37" s="92"/>
      <c r="I37" s="94"/>
      <c r="J37" s="104">
        <v>1</v>
      </c>
      <c r="K37" s="103">
        <f t="shared" si="0"/>
        <v>1</v>
      </c>
      <c r="L37" s="103"/>
      <c r="M37" s="105"/>
      <c r="N37" s="103"/>
      <c r="O37" s="103"/>
    </row>
    <row r="38" spans="1:15" ht="16.5" customHeight="1" x14ac:dyDescent="0.2">
      <c r="A38" s="103">
        <v>32</v>
      </c>
      <c r="B38" s="103"/>
      <c r="C38" s="92" t="s">
        <v>122</v>
      </c>
      <c r="D38" s="92" t="s">
        <v>123</v>
      </c>
      <c r="E38" s="92" t="s">
        <v>124</v>
      </c>
      <c r="F38" s="94" t="s">
        <v>125</v>
      </c>
      <c r="G38" s="92" t="s">
        <v>18</v>
      </c>
      <c r="H38" s="97" t="s">
        <v>190</v>
      </c>
      <c r="I38" s="98" t="s">
        <v>191</v>
      </c>
      <c r="J38" s="104">
        <v>1</v>
      </c>
      <c r="K38" s="103">
        <f t="shared" si="0"/>
        <v>1</v>
      </c>
      <c r="L38" s="103">
        <f>K38</f>
        <v>1</v>
      </c>
      <c r="M38" s="105">
        <v>60</v>
      </c>
      <c r="N38" s="98" t="s">
        <v>192</v>
      </c>
      <c r="O38" s="103"/>
    </row>
  </sheetData>
  <autoFilter ref="A6:O38" xr:uid="{EEB6ABBC-8888-4B48-8265-F9D265354185}">
    <filterColumn colId="12">
      <customFilters>
        <customFilter operator="notEqual" val=" "/>
      </customFilters>
    </filterColumn>
  </autoFilter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932D-E70B-456C-809A-E153E2676621}">
  <sheetPr filterMode="1"/>
  <dimension ref="A1:O34"/>
  <sheetViews>
    <sheetView showGridLines="0" workbookViewId="0">
      <selection activeCell="L2" sqref="L2"/>
    </sheetView>
  </sheetViews>
  <sheetFormatPr defaultRowHeight="12.75" x14ac:dyDescent="0.2"/>
  <cols>
    <col min="1" max="1" width="3.7109375" style="90" customWidth="1"/>
    <col min="2" max="2" width="6" style="90" customWidth="1"/>
    <col min="3" max="3" width="18.28515625" style="90" customWidth="1"/>
    <col min="4" max="4" width="12.85546875" style="90" customWidth="1"/>
    <col min="5" max="5" width="14.42578125" style="90" hidden="1" customWidth="1"/>
    <col min="6" max="6" width="14" style="90" hidden="1" customWidth="1"/>
    <col min="7" max="7" width="10.140625" style="90" hidden="1" customWidth="1"/>
    <col min="8" max="8" width="20.28515625" style="90" customWidth="1"/>
    <col min="9" max="9" width="19" style="91" customWidth="1"/>
    <col min="10" max="10" width="7.28515625" style="90" customWidth="1"/>
    <col min="11" max="11" width="6.7109375" style="90" customWidth="1"/>
    <col min="12" max="12" width="9.140625" style="90"/>
    <col min="13" max="13" width="8.42578125" style="91" customWidth="1"/>
    <col min="14" max="14" width="14.5703125" style="90" customWidth="1"/>
    <col min="15" max="15" width="20.140625" style="115" customWidth="1"/>
    <col min="16" max="16384" width="9.140625" style="90"/>
  </cols>
  <sheetData>
    <row r="1" spans="1:15" ht="14.25" customHeight="1" x14ac:dyDescent="0.2">
      <c r="C1" s="99"/>
      <c r="E1" s="106"/>
      <c r="F1" s="99"/>
      <c r="J1" s="95">
        <v>1</v>
      </c>
    </row>
    <row r="2" spans="1:15" s="99" customFormat="1" ht="30" customHeight="1" x14ac:dyDescent="0.2">
      <c r="A2" s="101" t="s">
        <v>0</v>
      </c>
      <c r="B2" s="101"/>
      <c r="C2" s="100" t="s">
        <v>1</v>
      </c>
      <c r="D2" s="100" t="s">
        <v>2</v>
      </c>
      <c r="E2" s="100" t="s">
        <v>3</v>
      </c>
      <c r="F2" s="100" t="s">
        <v>4</v>
      </c>
      <c r="G2" s="100" t="s">
        <v>5</v>
      </c>
      <c r="H2" s="100" t="s">
        <v>193</v>
      </c>
      <c r="I2" s="111" t="s">
        <v>194</v>
      </c>
      <c r="J2" s="100" t="s">
        <v>6</v>
      </c>
      <c r="K2" s="102" t="s">
        <v>199</v>
      </c>
      <c r="L2" s="101"/>
      <c r="M2" s="102" t="s">
        <v>200</v>
      </c>
      <c r="N2" s="101" t="s">
        <v>204</v>
      </c>
      <c r="O2" s="116" t="s">
        <v>7</v>
      </c>
    </row>
    <row r="3" spans="1:15" ht="16.5" customHeight="1" x14ac:dyDescent="0.2">
      <c r="A3" s="103">
        <v>1</v>
      </c>
      <c r="B3" s="103"/>
      <c r="C3" s="92" t="s">
        <v>8</v>
      </c>
      <c r="D3" s="92" t="s">
        <v>9</v>
      </c>
      <c r="E3" s="92" t="s">
        <v>10</v>
      </c>
      <c r="F3" s="94" t="s">
        <v>11</v>
      </c>
      <c r="G3" s="92" t="s">
        <v>12</v>
      </c>
      <c r="H3" s="88" t="s">
        <v>13</v>
      </c>
      <c r="I3" s="93" t="s">
        <v>195</v>
      </c>
      <c r="J3" s="104">
        <v>10</v>
      </c>
      <c r="K3" s="103">
        <f t="shared" ref="K3:K34" si="0">J3*$J$1</f>
        <v>10</v>
      </c>
      <c r="L3" s="103"/>
      <c r="M3" s="105">
        <v>30</v>
      </c>
      <c r="N3" s="93" t="s">
        <v>14</v>
      </c>
      <c r="O3" s="117"/>
    </row>
    <row r="4" spans="1:15" ht="16.5" customHeight="1" x14ac:dyDescent="0.2">
      <c r="A4" s="103">
        <v>7</v>
      </c>
      <c r="B4" s="103"/>
      <c r="C4" s="92" t="s">
        <v>40</v>
      </c>
      <c r="D4" s="92" t="s">
        <v>41</v>
      </c>
      <c r="E4" s="92" t="s">
        <v>30</v>
      </c>
      <c r="F4" s="94" t="s">
        <v>42</v>
      </c>
      <c r="G4" s="92" t="s">
        <v>18</v>
      </c>
      <c r="H4" s="96" t="s">
        <v>41</v>
      </c>
      <c r="I4" s="93" t="s">
        <v>43</v>
      </c>
      <c r="J4" s="104">
        <v>1</v>
      </c>
      <c r="K4" s="103">
        <f t="shared" si="0"/>
        <v>1</v>
      </c>
      <c r="L4" s="103"/>
      <c r="M4" s="105">
        <v>40</v>
      </c>
      <c r="N4" s="93" t="s">
        <v>14</v>
      </c>
      <c r="O4" s="117"/>
    </row>
    <row r="5" spans="1:15" ht="16.5" customHeight="1" x14ac:dyDescent="0.2">
      <c r="A5" s="103">
        <v>16</v>
      </c>
      <c r="B5" s="103"/>
      <c r="C5" s="92" t="s">
        <v>74</v>
      </c>
      <c r="D5" s="92" t="s">
        <v>75</v>
      </c>
      <c r="E5" s="92" t="s">
        <v>76</v>
      </c>
      <c r="F5" s="94" t="s">
        <v>77</v>
      </c>
      <c r="G5" s="92" t="s">
        <v>18</v>
      </c>
      <c r="H5" s="96" t="s">
        <v>78</v>
      </c>
      <c r="I5" s="93" t="s">
        <v>79</v>
      </c>
      <c r="J5" s="104">
        <v>12</v>
      </c>
      <c r="K5" s="103">
        <f t="shared" si="0"/>
        <v>12</v>
      </c>
      <c r="L5" s="103"/>
      <c r="M5" s="105">
        <v>756</v>
      </c>
      <c r="N5" s="93" t="s">
        <v>14</v>
      </c>
      <c r="O5" s="117"/>
    </row>
    <row r="6" spans="1:15" ht="16.5" customHeight="1" x14ac:dyDescent="0.2">
      <c r="A6" s="103">
        <v>15</v>
      </c>
      <c r="B6" s="103"/>
      <c r="C6" s="92" t="s">
        <v>67</v>
      </c>
      <c r="D6" s="92" t="s">
        <v>68</v>
      </c>
      <c r="E6" s="92" t="s">
        <v>69</v>
      </c>
      <c r="F6" s="94" t="s">
        <v>70</v>
      </c>
      <c r="G6" s="92" t="s">
        <v>18</v>
      </c>
      <c r="H6" s="96" t="s">
        <v>71</v>
      </c>
      <c r="I6" s="93" t="s">
        <v>72</v>
      </c>
      <c r="J6" s="104">
        <v>1</v>
      </c>
      <c r="K6" s="103">
        <f t="shared" si="0"/>
        <v>1</v>
      </c>
      <c r="L6" s="103"/>
      <c r="M6" s="105">
        <v>9183</v>
      </c>
      <c r="N6" s="93" t="s">
        <v>73</v>
      </c>
      <c r="O6" s="117"/>
    </row>
    <row r="7" spans="1:15" ht="16.5" customHeight="1" x14ac:dyDescent="0.2">
      <c r="A7" s="103">
        <v>5</v>
      </c>
      <c r="B7" s="103"/>
      <c r="C7" s="92" t="s">
        <v>28</v>
      </c>
      <c r="D7" s="92" t="s">
        <v>29</v>
      </c>
      <c r="E7" s="92" t="s">
        <v>30</v>
      </c>
      <c r="F7" s="94" t="s">
        <v>31</v>
      </c>
      <c r="G7" s="92" t="s">
        <v>18</v>
      </c>
      <c r="H7" s="96" t="s">
        <v>32</v>
      </c>
      <c r="I7" s="89" t="s">
        <v>198</v>
      </c>
      <c r="J7" s="104">
        <v>1</v>
      </c>
      <c r="K7" s="103">
        <f t="shared" si="0"/>
        <v>1</v>
      </c>
      <c r="L7" s="103"/>
      <c r="M7" s="93">
        <v>1172</v>
      </c>
      <c r="N7" s="93" t="s">
        <v>33</v>
      </c>
      <c r="O7" s="117"/>
    </row>
    <row r="8" spans="1:15" ht="16.5" customHeight="1" x14ac:dyDescent="0.2">
      <c r="A8" s="103">
        <v>32</v>
      </c>
      <c r="B8" s="103"/>
      <c r="C8" s="92" t="s">
        <v>122</v>
      </c>
      <c r="D8" s="92" t="s">
        <v>123</v>
      </c>
      <c r="E8" s="92" t="s">
        <v>124</v>
      </c>
      <c r="F8" s="94" t="s">
        <v>125</v>
      </c>
      <c r="G8" s="92" t="s">
        <v>18</v>
      </c>
      <c r="H8" s="97" t="s">
        <v>190</v>
      </c>
      <c r="I8" s="98" t="s">
        <v>191</v>
      </c>
      <c r="J8" s="104">
        <v>1</v>
      </c>
      <c r="K8" s="103">
        <f t="shared" si="0"/>
        <v>1</v>
      </c>
      <c r="L8" s="103"/>
      <c r="M8" s="105">
        <v>60</v>
      </c>
      <c r="N8" s="98" t="s">
        <v>192</v>
      </c>
      <c r="O8" s="117"/>
    </row>
    <row r="9" spans="1:15" ht="16.5" customHeight="1" x14ac:dyDescent="0.2">
      <c r="A9" s="103">
        <v>2</v>
      </c>
      <c r="B9" s="103"/>
      <c r="C9" s="92" t="s">
        <v>8</v>
      </c>
      <c r="D9" s="92" t="s">
        <v>15</v>
      </c>
      <c r="E9" s="92" t="s">
        <v>16</v>
      </c>
      <c r="F9" s="94" t="s">
        <v>17</v>
      </c>
      <c r="G9" s="92" t="s">
        <v>18</v>
      </c>
      <c r="H9" s="108" t="s">
        <v>19</v>
      </c>
      <c r="I9" s="109" t="s">
        <v>196</v>
      </c>
      <c r="J9" s="104">
        <v>4</v>
      </c>
      <c r="K9" s="103">
        <f t="shared" si="0"/>
        <v>4</v>
      </c>
      <c r="L9" s="103"/>
      <c r="M9" s="105">
        <v>4207</v>
      </c>
      <c r="N9" s="93" t="s">
        <v>20</v>
      </c>
      <c r="O9" s="117" t="s">
        <v>201</v>
      </c>
    </row>
    <row r="10" spans="1:15" ht="16.5" customHeight="1" x14ac:dyDescent="0.2">
      <c r="A10" s="103">
        <v>28</v>
      </c>
      <c r="B10" s="103"/>
      <c r="C10" s="92" t="s">
        <v>111</v>
      </c>
      <c r="D10" s="92" t="s">
        <v>112</v>
      </c>
      <c r="E10" s="92" t="s">
        <v>112</v>
      </c>
      <c r="F10" s="94" t="s">
        <v>113</v>
      </c>
      <c r="G10" s="92" t="s">
        <v>18</v>
      </c>
      <c r="H10" s="97" t="s">
        <v>183</v>
      </c>
      <c r="I10" s="98" t="s">
        <v>112</v>
      </c>
      <c r="J10" s="104">
        <v>1</v>
      </c>
      <c r="K10" s="103">
        <f t="shared" si="0"/>
        <v>1</v>
      </c>
      <c r="L10" s="103"/>
      <c r="M10" s="105">
        <v>549</v>
      </c>
      <c r="N10" s="103" t="s">
        <v>184</v>
      </c>
      <c r="O10" s="117"/>
    </row>
    <row r="11" spans="1:15" ht="16.5" customHeight="1" x14ac:dyDescent="0.2">
      <c r="A11" s="103">
        <v>27</v>
      </c>
      <c r="B11" s="103"/>
      <c r="C11" s="92" t="s">
        <v>107</v>
      </c>
      <c r="D11" s="92" t="s">
        <v>108</v>
      </c>
      <c r="E11" s="92" t="s">
        <v>109</v>
      </c>
      <c r="F11" s="94" t="s">
        <v>110</v>
      </c>
      <c r="G11" s="92" t="s">
        <v>18</v>
      </c>
      <c r="H11" s="97" t="s">
        <v>180</v>
      </c>
      <c r="I11" s="98" t="s">
        <v>181</v>
      </c>
      <c r="J11" s="104">
        <v>3</v>
      </c>
      <c r="K11" s="103">
        <f t="shared" si="0"/>
        <v>3</v>
      </c>
      <c r="L11" s="103"/>
      <c r="M11" s="105">
        <v>4196</v>
      </c>
      <c r="N11" s="103" t="s">
        <v>182</v>
      </c>
      <c r="O11" s="117"/>
    </row>
    <row r="12" spans="1:15" ht="16.5" customHeight="1" x14ac:dyDescent="0.2">
      <c r="A12" s="103">
        <v>29</v>
      </c>
      <c r="B12" s="103"/>
      <c r="C12" s="92" t="s">
        <v>107</v>
      </c>
      <c r="D12" s="92" t="s">
        <v>114</v>
      </c>
      <c r="E12" s="92" t="s">
        <v>114</v>
      </c>
      <c r="F12" s="94" t="s">
        <v>115</v>
      </c>
      <c r="G12" s="92" t="s">
        <v>18</v>
      </c>
      <c r="H12" s="97" t="s">
        <v>114</v>
      </c>
      <c r="I12" s="98" t="s">
        <v>185</v>
      </c>
      <c r="J12" s="104">
        <v>1</v>
      </c>
      <c r="K12" s="103">
        <f t="shared" si="0"/>
        <v>1</v>
      </c>
      <c r="L12" s="103"/>
      <c r="M12" s="105">
        <v>1229</v>
      </c>
      <c r="N12" s="103" t="s">
        <v>186</v>
      </c>
      <c r="O12" s="117"/>
    </row>
    <row r="13" spans="1:15" ht="16.5" customHeight="1" x14ac:dyDescent="0.2">
      <c r="A13" s="103">
        <v>26</v>
      </c>
      <c r="B13" s="103"/>
      <c r="C13" s="92" t="s">
        <v>102</v>
      </c>
      <c r="D13" s="92" t="s">
        <v>103</v>
      </c>
      <c r="E13" s="92" t="s">
        <v>104</v>
      </c>
      <c r="F13" s="94" t="s">
        <v>105</v>
      </c>
      <c r="G13" s="92" t="s">
        <v>106</v>
      </c>
      <c r="H13" s="97" t="s">
        <v>177</v>
      </c>
      <c r="I13" s="98" t="s">
        <v>178</v>
      </c>
      <c r="J13" s="104">
        <v>1</v>
      </c>
      <c r="K13" s="103">
        <f t="shared" si="0"/>
        <v>1</v>
      </c>
      <c r="L13" s="103"/>
      <c r="M13" s="105">
        <v>19</v>
      </c>
      <c r="N13" s="98" t="s">
        <v>179</v>
      </c>
      <c r="O13" s="117"/>
    </row>
    <row r="14" spans="1:15" ht="24" customHeight="1" x14ac:dyDescent="0.2">
      <c r="A14" s="103">
        <v>14</v>
      </c>
      <c r="B14" s="103"/>
      <c r="C14" s="92" t="s">
        <v>63</v>
      </c>
      <c r="D14" s="92" t="s">
        <v>18</v>
      </c>
      <c r="E14" s="92" t="s">
        <v>64</v>
      </c>
      <c r="F14" s="94" t="s">
        <v>65</v>
      </c>
      <c r="G14" s="92" t="s">
        <v>66</v>
      </c>
      <c r="H14" s="110" t="s">
        <v>214</v>
      </c>
      <c r="I14" s="109" t="s">
        <v>215</v>
      </c>
      <c r="J14" s="104">
        <v>1</v>
      </c>
      <c r="K14" s="103">
        <f t="shared" si="0"/>
        <v>1</v>
      </c>
      <c r="L14" s="103"/>
      <c r="M14" s="105">
        <v>1</v>
      </c>
      <c r="N14" s="89" t="s">
        <v>216</v>
      </c>
      <c r="O14" s="117" t="s">
        <v>206</v>
      </c>
    </row>
    <row r="15" spans="1:15" ht="25.5" customHeight="1" x14ac:dyDescent="0.2">
      <c r="A15" s="103">
        <v>13</v>
      </c>
      <c r="B15" s="103"/>
      <c r="C15" s="92" t="s">
        <v>59</v>
      </c>
      <c r="D15" s="92" t="s">
        <v>59</v>
      </c>
      <c r="E15" s="92" t="s">
        <v>60</v>
      </c>
      <c r="F15" s="94" t="s">
        <v>61</v>
      </c>
      <c r="G15" s="92" t="s">
        <v>62</v>
      </c>
      <c r="H15" s="110" t="s">
        <v>214</v>
      </c>
      <c r="I15" s="109" t="s">
        <v>215</v>
      </c>
      <c r="J15" s="104">
        <v>3</v>
      </c>
      <c r="K15" s="103">
        <f t="shared" si="0"/>
        <v>3</v>
      </c>
      <c r="L15" s="103"/>
      <c r="M15" s="105">
        <v>3</v>
      </c>
      <c r="N15" s="89" t="s">
        <v>216</v>
      </c>
      <c r="O15" s="117" t="s">
        <v>206</v>
      </c>
    </row>
    <row r="16" spans="1:15" ht="25.5" customHeight="1" x14ac:dyDescent="0.2">
      <c r="A16" s="103">
        <v>6</v>
      </c>
      <c r="B16" s="103"/>
      <c r="C16" s="92" t="s">
        <v>34</v>
      </c>
      <c r="D16" s="92" t="s">
        <v>35</v>
      </c>
      <c r="E16" s="92" t="s">
        <v>35</v>
      </c>
      <c r="F16" s="94" t="s">
        <v>36</v>
      </c>
      <c r="G16" s="103"/>
      <c r="H16" s="107" t="s">
        <v>37</v>
      </c>
      <c r="I16" s="113" t="s">
        <v>38</v>
      </c>
      <c r="J16" s="104">
        <v>1</v>
      </c>
      <c r="K16" s="103">
        <f t="shared" si="0"/>
        <v>1</v>
      </c>
      <c r="L16" s="103"/>
      <c r="M16" s="105">
        <v>2</v>
      </c>
      <c r="N16" s="103" t="s">
        <v>39</v>
      </c>
      <c r="O16" s="117"/>
    </row>
    <row r="17" spans="1:15" ht="25.5" customHeight="1" x14ac:dyDescent="0.2">
      <c r="A17" s="103">
        <v>12</v>
      </c>
      <c r="B17" s="103"/>
      <c r="C17" s="92" t="s">
        <v>57</v>
      </c>
      <c r="D17" s="92" t="s">
        <v>58</v>
      </c>
      <c r="E17" s="92" t="s">
        <v>58</v>
      </c>
      <c r="F17" s="94" t="s">
        <v>49</v>
      </c>
      <c r="G17" s="92" t="s">
        <v>18</v>
      </c>
      <c r="H17" s="110" t="s">
        <v>212</v>
      </c>
      <c r="I17" s="109" t="s">
        <v>213</v>
      </c>
      <c r="J17" s="104">
        <v>1</v>
      </c>
      <c r="K17" s="103">
        <f t="shared" si="0"/>
        <v>1</v>
      </c>
      <c r="L17" s="103"/>
      <c r="M17" s="105">
        <v>204</v>
      </c>
      <c r="N17" s="89" t="s">
        <v>209</v>
      </c>
      <c r="O17" s="117" t="s">
        <v>206</v>
      </c>
    </row>
    <row r="18" spans="1:15" ht="25.5" customHeight="1" x14ac:dyDescent="0.2">
      <c r="A18" s="103">
        <v>10</v>
      </c>
      <c r="B18" s="103"/>
      <c r="C18" s="92" t="s">
        <v>51</v>
      </c>
      <c r="D18" s="92" t="s">
        <v>52</v>
      </c>
      <c r="E18" s="92" t="s">
        <v>52</v>
      </c>
      <c r="F18" s="94" t="s">
        <v>53</v>
      </c>
      <c r="G18" s="92" t="s">
        <v>18</v>
      </c>
      <c r="H18" s="110" t="s">
        <v>210</v>
      </c>
      <c r="I18" s="109" t="s">
        <v>211</v>
      </c>
      <c r="J18" s="104">
        <v>2</v>
      </c>
      <c r="K18" s="103">
        <f t="shared" si="0"/>
        <v>2</v>
      </c>
      <c r="L18" s="103"/>
      <c r="M18" s="105">
        <v>299</v>
      </c>
      <c r="N18" s="89" t="s">
        <v>209</v>
      </c>
      <c r="O18" s="117" t="s">
        <v>206</v>
      </c>
    </row>
    <row r="19" spans="1:15" ht="25.5" customHeight="1" x14ac:dyDescent="0.2">
      <c r="A19" s="103">
        <v>9</v>
      </c>
      <c r="B19" s="103"/>
      <c r="C19" s="92" t="s">
        <v>48</v>
      </c>
      <c r="D19" s="92" t="s">
        <v>48</v>
      </c>
      <c r="E19" s="92" t="s">
        <v>49</v>
      </c>
      <c r="F19" s="94" t="s">
        <v>50</v>
      </c>
      <c r="G19" s="92" t="s">
        <v>48</v>
      </c>
      <c r="H19" s="110" t="s">
        <v>207</v>
      </c>
      <c r="I19" s="109" t="s">
        <v>208</v>
      </c>
      <c r="J19" s="104">
        <v>6</v>
      </c>
      <c r="K19" s="103">
        <f t="shared" si="0"/>
        <v>6</v>
      </c>
      <c r="L19" s="103"/>
      <c r="M19" s="105">
        <v>849</v>
      </c>
      <c r="N19" s="89" t="s">
        <v>209</v>
      </c>
      <c r="O19" s="117" t="s">
        <v>206</v>
      </c>
    </row>
    <row r="20" spans="1:15" ht="16.5" customHeight="1" x14ac:dyDescent="0.2">
      <c r="A20" s="103">
        <v>18</v>
      </c>
      <c r="B20" s="103"/>
      <c r="C20" s="92" t="s">
        <v>74</v>
      </c>
      <c r="D20" s="92" t="s">
        <v>84</v>
      </c>
      <c r="E20" s="92" t="s">
        <v>76</v>
      </c>
      <c r="F20" s="94" t="s">
        <v>85</v>
      </c>
      <c r="G20" s="92" t="s">
        <v>18</v>
      </c>
      <c r="H20" s="103" t="s">
        <v>162</v>
      </c>
      <c r="I20" s="105" t="s">
        <v>163</v>
      </c>
      <c r="J20" s="104">
        <v>2</v>
      </c>
      <c r="K20" s="103">
        <f t="shared" si="0"/>
        <v>2</v>
      </c>
      <c r="L20" s="103"/>
      <c r="M20" s="105">
        <v>554</v>
      </c>
      <c r="N20" s="103" t="s">
        <v>164</v>
      </c>
      <c r="O20" s="117"/>
    </row>
    <row r="21" spans="1:15" ht="16.5" customHeight="1" x14ac:dyDescent="0.2">
      <c r="A21" s="103">
        <v>19</v>
      </c>
      <c r="B21" s="103"/>
      <c r="C21" s="92" t="s">
        <v>74</v>
      </c>
      <c r="D21" s="92" t="s">
        <v>86</v>
      </c>
      <c r="E21" s="92" t="s">
        <v>76</v>
      </c>
      <c r="F21" s="94" t="s">
        <v>87</v>
      </c>
      <c r="G21" s="92" t="s">
        <v>18</v>
      </c>
      <c r="H21" s="103" t="s">
        <v>165</v>
      </c>
      <c r="I21" s="105" t="s">
        <v>166</v>
      </c>
      <c r="J21" s="104">
        <v>3</v>
      </c>
      <c r="K21" s="103">
        <f t="shared" si="0"/>
        <v>3</v>
      </c>
      <c r="L21" s="103"/>
      <c r="M21" s="105">
        <v>566</v>
      </c>
      <c r="N21" s="103" t="s">
        <v>167</v>
      </c>
      <c r="O21" s="117"/>
    </row>
    <row r="22" spans="1:15" ht="16.5" customHeight="1" x14ac:dyDescent="0.2">
      <c r="A22" s="103">
        <v>25</v>
      </c>
      <c r="B22" s="103"/>
      <c r="C22" s="92" t="s">
        <v>74</v>
      </c>
      <c r="D22" s="92" t="s">
        <v>100</v>
      </c>
      <c r="E22" s="92" t="s">
        <v>76</v>
      </c>
      <c r="F22" s="94" t="s">
        <v>101</v>
      </c>
      <c r="G22" s="92" t="s">
        <v>92</v>
      </c>
      <c r="H22" s="103" t="s">
        <v>175</v>
      </c>
      <c r="I22" s="105" t="s">
        <v>176</v>
      </c>
      <c r="J22" s="104">
        <v>4</v>
      </c>
      <c r="K22" s="103">
        <f t="shared" si="0"/>
        <v>4</v>
      </c>
      <c r="L22" s="103"/>
      <c r="M22" s="105">
        <v>1407</v>
      </c>
      <c r="N22" s="103" t="s">
        <v>167</v>
      </c>
      <c r="O22" s="117"/>
    </row>
    <row r="23" spans="1:15" ht="16.5" customHeight="1" x14ac:dyDescent="0.2">
      <c r="A23" s="103">
        <v>21</v>
      </c>
      <c r="B23" s="103"/>
      <c r="C23" s="92" t="s">
        <v>74</v>
      </c>
      <c r="D23" s="92" t="s">
        <v>90</v>
      </c>
      <c r="E23" s="92" t="s">
        <v>76</v>
      </c>
      <c r="F23" s="94" t="s">
        <v>91</v>
      </c>
      <c r="G23" s="92" t="s">
        <v>92</v>
      </c>
      <c r="H23" s="103" t="s">
        <v>171</v>
      </c>
      <c r="I23" s="105" t="s">
        <v>172</v>
      </c>
      <c r="J23" s="104">
        <v>7</v>
      </c>
      <c r="K23" s="103">
        <f t="shared" si="0"/>
        <v>7</v>
      </c>
      <c r="L23" s="103"/>
      <c r="M23" s="105">
        <v>4778</v>
      </c>
      <c r="N23" s="103" t="s">
        <v>167</v>
      </c>
      <c r="O23" s="117"/>
    </row>
    <row r="24" spans="1:15" ht="16.5" customHeight="1" x14ac:dyDescent="0.2">
      <c r="A24" s="103">
        <v>23</v>
      </c>
      <c r="B24" s="103"/>
      <c r="C24" s="92" t="s">
        <v>74</v>
      </c>
      <c r="D24" s="92" t="s">
        <v>96</v>
      </c>
      <c r="E24" s="92" t="s">
        <v>76</v>
      </c>
      <c r="F24" s="94" t="s">
        <v>97</v>
      </c>
      <c r="G24" s="92" t="s">
        <v>92</v>
      </c>
      <c r="H24" s="103" t="s">
        <v>173</v>
      </c>
      <c r="I24" s="105" t="s">
        <v>174</v>
      </c>
      <c r="J24" s="104">
        <v>8</v>
      </c>
      <c r="K24" s="103">
        <f t="shared" si="0"/>
        <v>8</v>
      </c>
      <c r="L24" s="103"/>
      <c r="M24" s="105">
        <v>6717</v>
      </c>
      <c r="N24" s="103" t="s">
        <v>167</v>
      </c>
      <c r="O24" s="117"/>
    </row>
    <row r="25" spans="1:15" ht="16.5" customHeight="1" x14ac:dyDescent="0.2">
      <c r="A25" s="103">
        <v>3</v>
      </c>
      <c r="B25" s="103"/>
      <c r="C25" s="92" t="s">
        <v>8</v>
      </c>
      <c r="D25" s="92" t="s">
        <v>21</v>
      </c>
      <c r="E25" s="92" t="s">
        <v>16</v>
      </c>
      <c r="F25" s="94" t="s">
        <v>22</v>
      </c>
      <c r="G25" s="92" t="s">
        <v>18</v>
      </c>
      <c r="H25" s="92" t="s">
        <v>197</v>
      </c>
      <c r="I25" s="94" t="s">
        <v>197</v>
      </c>
      <c r="J25" s="104">
        <v>3</v>
      </c>
      <c r="K25" s="103">
        <f t="shared" si="0"/>
        <v>3</v>
      </c>
      <c r="L25" s="103"/>
      <c r="M25" s="105">
        <v>23</v>
      </c>
      <c r="N25" s="103" t="s">
        <v>23</v>
      </c>
      <c r="O25" s="117"/>
    </row>
    <row r="26" spans="1:15" ht="16.5" customHeight="1" x14ac:dyDescent="0.2">
      <c r="A26" s="103">
        <v>17</v>
      </c>
      <c r="B26" s="103"/>
      <c r="C26" s="92" t="s">
        <v>74</v>
      </c>
      <c r="D26" s="92" t="s">
        <v>80</v>
      </c>
      <c r="E26" s="92" t="s">
        <v>76</v>
      </c>
      <c r="F26" s="94" t="s">
        <v>81</v>
      </c>
      <c r="G26" s="103"/>
      <c r="H26" s="108" t="s">
        <v>82</v>
      </c>
      <c r="I26" s="114" t="s">
        <v>83</v>
      </c>
      <c r="J26" s="104">
        <v>6</v>
      </c>
      <c r="K26" s="103">
        <f t="shared" si="0"/>
        <v>6</v>
      </c>
      <c r="L26" s="103"/>
      <c r="M26" s="105">
        <v>27</v>
      </c>
      <c r="N26" s="103" t="s">
        <v>161</v>
      </c>
      <c r="O26" s="117" t="s">
        <v>201</v>
      </c>
    </row>
    <row r="27" spans="1:15" ht="16.5" customHeight="1" x14ac:dyDescent="0.2">
      <c r="A27" s="103">
        <v>20</v>
      </c>
      <c r="B27" s="103"/>
      <c r="C27" s="92" t="s">
        <v>74</v>
      </c>
      <c r="D27" s="92" t="s">
        <v>88</v>
      </c>
      <c r="E27" s="92" t="s">
        <v>76</v>
      </c>
      <c r="F27" s="94" t="s">
        <v>89</v>
      </c>
      <c r="G27" s="92" t="s">
        <v>18</v>
      </c>
      <c r="H27" s="103" t="s">
        <v>168</v>
      </c>
      <c r="I27" s="105" t="s">
        <v>169</v>
      </c>
      <c r="J27" s="104">
        <v>3</v>
      </c>
      <c r="K27" s="103">
        <f t="shared" si="0"/>
        <v>3</v>
      </c>
      <c r="L27" s="103"/>
      <c r="M27" s="105">
        <v>60</v>
      </c>
      <c r="N27" s="103" t="s">
        <v>170</v>
      </c>
      <c r="O27" s="117"/>
    </row>
    <row r="28" spans="1:15" ht="16.5" customHeight="1" x14ac:dyDescent="0.2">
      <c r="A28" s="103">
        <v>30</v>
      </c>
      <c r="B28" s="103"/>
      <c r="C28" s="92" t="s">
        <v>116</v>
      </c>
      <c r="D28" s="92" t="s">
        <v>117</v>
      </c>
      <c r="E28" s="92" t="s">
        <v>118</v>
      </c>
      <c r="F28" s="94" t="s">
        <v>119</v>
      </c>
      <c r="G28" s="92" t="s">
        <v>18</v>
      </c>
      <c r="H28" s="92" t="s">
        <v>187</v>
      </c>
      <c r="I28" s="94" t="s">
        <v>188</v>
      </c>
      <c r="J28" s="104">
        <v>1</v>
      </c>
      <c r="K28" s="103">
        <f t="shared" si="0"/>
        <v>1</v>
      </c>
      <c r="L28" s="103"/>
      <c r="M28" s="105">
        <v>6</v>
      </c>
      <c r="N28" s="103" t="s">
        <v>189</v>
      </c>
      <c r="O28" s="117"/>
    </row>
    <row r="29" spans="1:15" ht="24.75" customHeight="1" x14ac:dyDescent="0.2">
      <c r="A29" s="103">
        <v>4</v>
      </c>
      <c r="B29" s="103"/>
      <c r="C29" s="92" t="s">
        <v>24</v>
      </c>
      <c r="D29" s="92" t="s">
        <v>25</v>
      </c>
      <c r="E29" s="92" t="s">
        <v>26</v>
      </c>
      <c r="F29" s="94" t="s">
        <v>27</v>
      </c>
      <c r="G29" s="92" t="s">
        <v>18</v>
      </c>
      <c r="H29" s="92"/>
      <c r="I29" s="112" t="s">
        <v>202</v>
      </c>
      <c r="J29" s="104">
        <v>2</v>
      </c>
      <c r="K29" s="103">
        <f t="shared" si="0"/>
        <v>2</v>
      </c>
      <c r="L29" s="103"/>
      <c r="M29" s="105">
        <v>4</v>
      </c>
      <c r="N29" s="103" t="s">
        <v>203</v>
      </c>
      <c r="O29" s="117" t="s">
        <v>205</v>
      </c>
    </row>
    <row r="30" spans="1:15" ht="24" hidden="1" customHeight="1" x14ac:dyDescent="0.2">
      <c r="A30" s="103">
        <v>8</v>
      </c>
      <c r="B30" s="103"/>
      <c r="C30" s="92" t="s">
        <v>44</v>
      </c>
      <c r="D30" s="92" t="s">
        <v>45</v>
      </c>
      <c r="E30" s="92" t="s">
        <v>46</v>
      </c>
      <c r="F30" s="94" t="s">
        <v>47</v>
      </c>
      <c r="G30" s="92" t="s">
        <v>45</v>
      </c>
      <c r="H30" s="92"/>
      <c r="I30" s="94"/>
      <c r="J30" s="104">
        <v>1</v>
      </c>
      <c r="K30" s="103">
        <f t="shared" si="0"/>
        <v>1</v>
      </c>
      <c r="L30" s="103"/>
      <c r="M30" s="105"/>
      <c r="N30" s="103"/>
      <c r="O30" s="117" t="s">
        <v>206</v>
      </c>
    </row>
    <row r="31" spans="1:15" ht="16.5" hidden="1" customHeight="1" x14ac:dyDescent="0.2">
      <c r="A31" s="103">
        <v>11</v>
      </c>
      <c r="B31" s="103"/>
      <c r="C31" s="92" t="s">
        <v>54</v>
      </c>
      <c r="D31" s="92" t="s">
        <v>55</v>
      </c>
      <c r="E31" s="92" t="s">
        <v>56</v>
      </c>
      <c r="F31" s="94" t="s">
        <v>46</v>
      </c>
      <c r="G31" s="92" t="s">
        <v>18</v>
      </c>
      <c r="H31" s="92"/>
      <c r="I31" s="94"/>
      <c r="J31" s="104">
        <v>1</v>
      </c>
      <c r="K31" s="103">
        <f t="shared" si="0"/>
        <v>1</v>
      </c>
      <c r="L31" s="103"/>
      <c r="M31" s="105"/>
      <c r="N31" s="103"/>
      <c r="O31" s="117"/>
    </row>
    <row r="32" spans="1:15" ht="16.5" hidden="1" customHeight="1" x14ac:dyDescent="0.2">
      <c r="A32" s="103">
        <v>22</v>
      </c>
      <c r="B32" s="103"/>
      <c r="C32" s="92" t="s">
        <v>93</v>
      </c>
      <c r="D32" s="92" t="s">
        <v>94</v>
      </c>
      <c r="E32" s="92" t="s">
        <v>76</v>
      </c>
      <c r="F32" s="94" t="s">
        <v>95</v>
      </c>
      <c r="G32" s="92" t="s">
        <v>18</v>
      </c>
      <c r="H32" s="92"/>
      <c r="I32" s="94"/>
      <c r="J32" s="104">
        <v>2</v>
      </c>
      <c r="K32" s="103">
        <f t="shared" si="0"/>
        <v>2</v>
      </c>
      <c r="L32" s="103"/>
      <c r="M32" s="105"/>
      <c r="N32" s="103"/>
      <c r="O32" s="117"/>
    </row>
    <row r="33" spans="1:15" ht="16.5" hidden="1" customHeight="1" x14ac:dyDescent="0.2">
      <c r="A33" s="103">
        <v>24</v>
      </c>
      <c r="B33" s="103"/>
      <c r="C33" s="92" t="s">
        <v>74</v>
      </c>
      <c r="D33" s="92" t="s">
        <v>98</v>
      </c>
      <c r="E33" s="92" t="s">
        <v>76</v>
      </c>
      <c r="F33" s="94" t="s">
        <v>99</v>
      </c>
      <c r="G33" s="92" t="s">
        <v>92</v>
      </c>
      <c r="H33" s="92"/>
      <c r="I33" s="94"/>
      <c r="J33" s="104">
        <v>4</v>
      </c>
      <c r="K33" s="103">
        <f t="shared" si="0"/>
        <v>4</v>
      </c>
      <c r="L33" s="103"/>
      <c r="M33" s="105"/>
      <c r="N33" s="103"/>
      <c r="O33" s="117"/>
    </row>
    <row r="34" spans="1:15" ht="16.5" hidden="1" customHeight="1" x14ac:dyDescent="0.2">
      <c r="A34" s="103">
        <v>31</v>
      </c>
      <c r="B34" s="103"/>
      <c r="C34" s="92" t="s">
        <v>107</v>
      </c>
      <c r="D34" s="92" t="s">
        <v>120</v>
      </c>
      <c r="E34" s="92" t="s">
        <v>120</v>
      </c>
      <c r="F34" s="94" t="s">
        <v>121</v>
      </c>
      <c r="G34" s="92" t="s">
        <v>18</v>
      </c>
      <c r="H34" s="92"/>
      <c r="I34" s="94"/>
      <c r="J34" s="104">
        <v>1</v>
      </c>
      <c r="K34" s="103">
        <f t="shared" si="0"/>
        <v>1</v>
      </c>
      <c r="L34" s="103"/>
      <c r="M34" s="105"/>
      <c r="N34" s="103"/>
      <c r="O34" s="117"/>
    </row>
  </sheetData>
  <autoFilter ref="A2:O34" xr:uid="{EEB6ABBC-8888-4B48-8265-F9D265354185}">
    <filterColumn colId="12">
      <customFilters>
        <customFilter operator="notEqual" val=" "/>
      </customFilters>
    </filterColumn>
  </autoFilter>
  <sortState xmlns:xlrd2="http://schemas.microsoft.com/office/spreadsheetml/2017/richdata2" ref="A3:O34">
    <sortCondition ref="N3:N34"/>
  </sortState>
  <pageMargins left="0" right="0" top="0" bottom="0" header="0" footer="0"/>
  <pageSetup paperSize="9" orientation="landscape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52DE-25D8-4AB2-ACE4-DF81F0C6DD85}">
  <dimension ref="A1"/>
  <sheetViews>
    <sheetView topLeftCell="A10" workbookViewId="0">
      <selection activeCell="T37" sqref="T37"/>
    </sheetView>
  </sheetViews>
  <sheetFormatPr defaultRowHeight="12.75" x14ac:dyDescent="0.2"/>
  <sheetData/>
  <pageMargins left="0.7" right="0.7" top="0.75" bottom="0.75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FB58-2224-4887-B088-6DEE8D1BBE30}">
  <sheetPr>
    <pageSetUpPr fitToPage="1"/>
  </sheetPr>
  <dimension ref="A1:G53"/>
  <sheetViews>
    <sheetView showGridLines="0" topLeftCell="A10" workbookViewId="0">
      <selection activeCell="E24" sqref="E24"/>
    </sheetView>
  </sheetViews>
  <sheetFormatPr defaultRowHeight="12.75" x14ac:dyDescent="0.2"/>
  <cols>
    <col min="1" max="1" width="12" style="4" customWidth="1"/>
    <col min="2" max="3" width="14.42578125" style="13" customWidth="1"/>
    <col min="4" max="4" width="35.85546875" style="4" customWidth="1"/>
    <col min="5" max="5" width="36.42578125" style="4" customWidth="1"/>
    <col min="6" max="6" width="10.5703125" style="4" customWidth="1"/>
    <col min="7" max="16384" width="9.140625" style="4"/>
  </cols>
  <sheetData>
    <row r="1" spans="1:7" ht="13.5" thickBot="1" x14ac:dyDescent="0.25">
      <c r="A1" s="43"/>
      <c r="B1" s="44"/>
      <c r="C1" s="44"/>
      <c r="D1" s="45"/>
      <c r="E1" s="45"/>
      <c r="F1" s="46"/>
      <c r="G1"/>
    </row>
    <row r="2" spans="1:7" ht="37.5" customHeight="1" thickBot="1" x14ac:dyDescent="0.25">
      <c r="A2" s="34" t="s">
        <v>126</v>
      </c>
      <c r="B2" s="14"/>
      <c r="C2" s="28"/>
      <c r="D2" s="76" t="s">
        <v>127</v>
      </c>
      <c r="E2" s="5"/>
      <c r="F2" s="6"/>
      <c r="G2"/>
    </row>
    <row r="3" spans="1:7" ht="23.25" customHeight="1" x14ac:dyDescent="0.2">
      <c r="A3" s="7" t="s">
        <v>128</v>
      </c>
      <c r="B3" s="14"/>
      <c r="C3" s="73" t="s">
        <v>129</v>
      </c>
      <c r="D3" s="64"/>
      <c r="E3"/>
      <c r="F3" s="8"/>
      <c r="G3"/>
    </row>
    <row r="4" spans="1:7" ht="17.25" customHeight="1" x14ac:dyDescent="0.2">
      <c r="A4" s="7" t="s">
        <v>130</v>
      </c>
      <c r="B4" s="14"/>
      <c r="C4" s="74" t="s">
        <v>131</v>
      </c>
      <c r="D4" s="65"/>
      <c r="E4"/>
      <c r="F4" s="8"/>
      <c r="G4"/>
    </row>
    <row r="5" spans="1:7" ht="17.25" customHeight="1" x14ac:dyDescent="0.2">
      <c r="A5" s="7" t="s">
        <v>132</v>
      </c>
      <c r="B5" s="14"/>
      <c r="C5" s="75" t="s">
        <v>133</v>
      </c>
      <c r="D5" s="3"/>
      <c r="E5"/>
      <c r="F5" s="8"/>
      <c r="G5"/>
    </row>
    <row r="6" spans="1:7" x14ac:dyDescent="0.2">
      <c r="A6" s="60"/>
      <c r="B6" s="61"/>
      <c r="C6" s="29"/>
      <c r="D6" s="3"/>
      <c r="E6" s="62"/>
      <c r="F6" s="63"/>
      <c r="G6"/>
    </row>
    <row r="7" spans="1:7" ht="15.75" customHeight="1" x14ac:dyDescent="0.2">
      <c r="A7" s="9" t="s">
        <v>134</v>
      </c>
      <c r="B7" s="72" t="s">
        <v>135</v>
      </c>
      <c r="C7" s="72" t="s">
        <v>136</v>
      </c>
      <c r="D7" s="10"/>
      <c r="E7"/>
      <c r="F7" s="8"/>
      <c r="G7" s="1"/>
    </row>
    <row r="8" spans="1:7" ht="15.75" customHeight="1" x14ac:dyDescent="0.2">
      <c r="A8" s="2" t="s">
        <v>137</v>
      </c>
      <c r="B8" s="11">
        <f ca="1">TODAY()</f>
        <v>45826</v>
      </c>
      <c r="C8" s="11">
        <f ca="1">NOW()</f>
        <v>45826.587353125004</v>
      </c>
      <c r="D8" s="10"/>
      <c r="E8"/>
      <c r="F8" s="8"/>
      <c r="G8" s="1"/>
    </row>
    <row r="9" spans="1:7" ht="15.75" customHeight="1" x14ac:dyDescent="0.2">
      <c r="A9" s="9"/>
      <c r="B9" s="30"/>
      <c r="C9" s="30"/>
      <c r="D9" s="10"/>
      <c r="E9"/>
      <c r="F9" s="8"/>
      <c r="G9"/>
    </row>
    <row r="10" spans="1:7" ht="15.75" customHeight="1" x14ac:dyDescent="0.2">
      <c r="A10" s="2"/>
      <c r="B10" s="14"/>
      <c r="C10" s="14"/>
      <c r="D10"/>
      <c r="E10"/>
      <c r="F10" s="8"/>
      <c r="G10"/>
    </row>
    <row r="11" spans="1:7" s="33" customFormat="1" ht="19.5" customHeight="1" x14ac:dyDescent="0.2">
      <c r="A11" s="77" t="s">
        <v>1</v>
      </c>
      <c r="B11" s="79" t="s">
        <v>2</v>
      </c>
      <c r="C11" s="79" t="s">
        <v>3</v>
      </c>
      <c r="D11" s="77" t="s">
        <v>4</v>
      </c>
      <c r="E11" s="77" t="s">
        <v>5</v>
      </c>
      <c r="F11" s="83" t="s">
        <v>6</v>
      </c>
    </row>
    <row r="12" spans="1:7" s="12" customFormat="1" ht="16.5" customHeight="1" x14ac:dyDescent="0.2">
      <c r="A12" s="78" t="s">
        <v>8</v>
      </c>
      <c r="B12" s="80" t="s">
        <v>9</v>
      </c>
      <c r="C12" s="80" t="s">
        <v>10</v>
      </c>
      <c r="D12" s="81" t="s">
        <v>11</v>
      </c>
      <c r="E12" s="78" t="s">
        <v>12</v>
      </c>
      <c r="F12" s="31">
        <v>10</v>
      </c>
    </row>
    <row r="13" spans="1:7" s="12" customFormat="1" ht="16.5" customHeight="1" x14ac:dyDescent="0.2">
      <c r="A13" s="78" t="s">
        <v>8</v>
      </c>
      <c r="B13" s="80" t="s">
        <v>15</v>
      </c>
      <c r="C13" s="80" t="s">
        <v>16</v>
      </c>
      <c r="D13" s="82" t="s">
        <v>17</v>
      </c>
      <c r="E13" s="78" t="s">
        <v>18</v>
      </c>
      <c r="F13" s="31">
        <v>4</v>
      </c>
    </row>
    <row r="14" spans="1:7" s="12" customFormat="1" ht="16.5" customHeight="1" x14ac:dyDescent="0.2">
      <c r="A14" s="78" t="s">
        <v>8</v>
      </c>
      <c r="B14" s="80" t="s">
        <v>21</v>
      </c>
      <c r="C14" s="80" t="s">
        <v>16</v>
      </c>
      <c r="D14" s="81" t="s">
        <v>22</v>
      </c>
      <c r="E14" s="78" t="s">
        <v>18</v>
      </c>
      <c r="F14" s="31">
        <v>3</v>
      </c>
    </row>
    <row r="15" spans="1:7" s="12" customFormat="1" ht="16.5" customHeight="1" x14ac:dyDescent="0.2">
      <c r="A15" s="78" t="s">
        <v>24</v>
      </c>
      <c r="B15" s="80" t="s">
        <v>25</v>
      </c>
      <c r="C15" s="80" t="s">
        <v>26</v>
      </c>
      <c r="D15" s="82" t="s">
        <v>27</v>
      </c>
      <c r="E15" s="78" t="s">
        <v>18</v>
      </c>
      <c r="F15" s="31">
        <v>2</v>
      </c>
    </row>
    <row r="16" spans="1:7" s="12" customFormat="1" ht="16.5" customHeight="1" x14ac:dyDescent="0.2">
      <c r="A16" s="78" t="s">
        <v>28</v>
      </c>
      <c r="B16" s="80" t="s">
        <v>29</v>
      </c>
      <c r="C16" s="80" t="s">
        <v>30</v>
      </c>
      <c r="D16" s="81" t="s">
        <v>31</v>
      </c>
      <c r="E16" s="78" t="s">
        <v>18</v>
      </c>
      <c r="F16" s="31">
        <v>1</v>
      </c>
    </row>
    <row r="17" spans="1:6" s="12" customFormat="1" ht="16.5" customHeight="1" x14ac:dyDescent="0.2">
      <c r="A17" s="78" t="s">
        <v>34</v>
      </c>
      <c r="B17" s="80" t="s">
        <v>35</v>
      </c>
      <c r="C17" s="80" t="s">
        <v>35</v>
      </c>
      <c r="D17" s="82" t="s">
        <v>36</v>
      </c>
      <c r="E17" s="78" t="s">
        <v>18</v>
      </c>
      <c r="F17" s="31">
        <v>1</v>
      </c>
    </row>
    <row r="18" spans="1:6" s="12" customFormat="1" ht="16.5" customHeight="1" x14ac:dyDescent="0.2">
      <c r="A18" s="78" t="s">
        <v>40</v>
      </c>
      <c r="B18" s="80" t="s">
        <v>41</v>
      </c>
      <c r="C18" s="80" t="s">
        <v>30</v>
      </c>
      <c r="D18" s="81" t="s">
        <v>42</v>
      </c>
      <c r="E18" s="78" t="s">
        <v>18</v>
      </c>
      <c r="F18" s="31">
        <v>1</v>
      </c>
    </row>
    <row r="19" spans="1:6" s="12" customFormat="1" ht="16.5" customHeight="1" x14ac:dyDescent="0.2">
      <c r="A19" s="78" t="s">
        <v>44</v>
      </c>
      <c r="B19" s="80" t="s">
        <v>45</v>
      </c>
      <c r="C19" s="80" t="s">
        <v>46</v>
      </c>
      <c r="D19" s="82" t="s">
        <v>47</v>
      </c>
      <c r="E19" s="78" t="s">
        <v>45</v>
      </c>
      <c r="F19" s="31">
        <v>1</v>
      </c>
    </row>
    <row r="20" spans="1:6" s="12" customFormat="1" ht="16.5" customHeight="1" x14ac:dyDescent="0.2">
      <c r="A20" s="78" t="s">
        <v>48</v>
      </c>
      <c r="B20" s="80" t="s">
        <v>48</v>
      </c>
      <c r="C20" s="80" t="s">
        <v>49</v>
      </c>
      <c r="D20" s="81" t="s">
        <v>50</v>
      </c>
      <c r="E20" s="78" t="s">
        <v>48</v>
      </c>
      <c r="F20" s="31">
        <v>6</v>
      </c>
    </row>
    <row r="21" spans="1:6" s="12" customFormat="1" ht="16.5" customHeight="1" x14ac:dyDescent="0.2">
      <c r="A21" s="78" t="s">
        <v>51</v>
      </c>
      <c r="B21" s="80" t="s">
        <v>52</v>
      </c>
      <c r="C21" s="80" t="s">
        <v>52</v>
      </c>
      <c r="D21" s="82" t="s">
        <v>53</v>
      </c>
      <c r="E21" s="78" t="s">
        <v>18</v>
      </c>
      <c r="F21" s="31">
        <v>2</v>
      </c>
    </row>
    <row r="22" spans="1:6" s="12" customFormat="1" ht="16.5" customHeight="1" x14ac:dyDescent="0.2">
      <c r="A22" s="78" t="s">
        <v>54</v>
      </c>
      <c r="B22" s="80" t="s">
        <v>55</v>
      </c>
      <c r="C22" s="80" t="s">
        <v>56</v>
      </c>
      <c r="D22" s="81" t="s">
        <v>46</v>
      </c>
      <c r="E22" s="78" t="s">
        <v>18</v>
      </c>
      <c r="F22" s="31">
        <v>1</v>
      </c>
    </row>
    <row r="23" spans="1:6" s="12" customFormat="1" ht="16.5" customHeight="1" x14ac:dyDescent="0.2">
      <c r="A23" s="78" t="s">
        <v>57</v>
      </c>
      <c r="B23" s="80" t="s">
        <v>58</v>
      </c>
      <c r="C23" s="80" t="s">
        <v>58</v>
      </c>
      <c r="D23" s="82" t="s">
        <v>49</v>
      </c>
      <c r="E23" s="78" t="s">
        <v>18</v>
      </c>
      <c r="F23" s="31">
        <v>1</v>
      </c>
    </row>
    <row r="24" spans="1:6" s="12" customFormat="1" ht="16.5" customHeight="1" x14ac:dyDescent="0.2">
      <c r="A24" s="78" t="s">
        <v>59</v>
      </c>
      <c r="B24" s="80" t="s">
        <v>59</v>
      </c>
      <c r="C24" s="80" t="s">
        <v>60</v>
      </c>
      <c r="D24" s="81" t="s">
        <v>61</v>
      </c>
      <c r="E24" s="78" t="s">
        <v>62</v>
      </c>
      <c r="F24" s="31">
        <v>3</v>
      </c>
    </row>
    <row r="25" spans="1:6" s="12" customFormat="1" ht="16.5" customHeight="1" x14ac:dyDescent="0.2">
      <c r="A25" s="78" t="s">
        <v>63</v>
      </c>
      <c r="B25" s="80" t="s">
        <v>18</v>
      </c>
      <c r="C25" s="80" t="s">
        <v>64</v>
      </c>
      <c r="D25" s="82" t="s">
        <v>65</v>
      </c>
      <c r="E25" s="78" t="s">
        <v>66</v>
      </c>
      <c r="F25" s="31">
        <v>1</v>
      </c>
    </row>
    <row r="26" spans="1:6" s="12" customFormat="1" ht="16.5" customHeight="1" x14ac:dyDescent="0.2">
      <c r="A26" s="78" t="s">
        <v>67</v>
      </c>
      <c r="B26" s="80" t="s">
        <v>68</v>
      </c>
      <c r="C26" s="80" t="s">
        <v>69</v>
      </c>
      <c r="D26" s="81" t="s">
        <v>70</v>
      </c>
      <c r="E26" s="78" t="s">
        <v>18</v>
      </c>
      <c r="F26" s="31">
        <v>1</v>
      </c>
    </row>
    <row r="27" spans="1:6" s="12" customFormat="1" ht="16.5" customHeight="1" x14ac:dyDescent="0.2">
      <c r="A27" s="78" t="s">
        <v>74</v>
      </c>
      <c r="B27" s="80" t="s">
        <v>75</v>
      </c>
      <c r="C27" s="80" t="s">
        <v>76</v>
      </c>
      <c r="D27" s="82" t="s">
        <v>77</v>
      </c>
      <c r="E27" s="78" t="s">
        <v>18</v>
      </c>
      <c r="F27" s="31">
        <v>12</v>
      </c>
    </row>
    <row r="28" spans="1:6" s="12" customFormat="1" ht="16.5" customHeight="1" x14ac:dyDescent="0.2">
      <c r="A28" s="78" t="s">
        <v>74</v>
      </c>
      <c r="B28" s="80" t="s">
        <v>80</v>
      </c>
      <c r="C28" s="80" t="s">
        <v>76</v>
      </c>
      <c r="D28" s="81" t="s">
        <v>81</v>
      </c>
      <c r="E28" s="78" t="s">
        <v>18</v>
      </c>
      <c r="F28" s="31">
        <v>6</v>
      </c>
    </row>
    <row r="29" spans="1:6" s="12" customFormat="1" ht="16.5" customHeight="1" x14ac:dyDescent="0.2">
      <c r="A29" s="78" t="s">
        <v>74</v>
      </c>
      <c r="B29" s="80" t="s">
        <v>84</v>
      </c>
      <c r="C29" s="80" t="s">
        <v>76</v>
      </c>
      <c r="D29" s="82" t="s">
        <v>85</v>
      </c>
      <c r="E29" s="78" t="s">
        <v>18</v>
      </c>
      <c r="F29" s="31">
        <v>2</v>
      </c>
    </row>
    <row r="30" spans="1:6" s="12" customFormat="1" ht="16.5" customHeight="1" x14ac:dyDescent="0.2">
      <c r="A30" s="78" t="s">
        <v>74</v>
      </c>
      <c r="B30" s="80" t="s">
        <v>86</v>
      </c>
      <c r="C30" s="80" t="s">
        <v>76</v>
      </c>
      <c r="D30" s="81" t="s">
        <v>87</v>
      </c>
      <c r="E30" s="78" t="s">
        <v>18</v>
      </c>
      <c r="F30" s="31">
        <v>3</v>
      </c>
    </row>
    <row r="31" spans="1:6" s="12" customFormat="1" ht="16.5" customHeight="1" x14ac:dyDescent="0.2">
      <c r="A31" s="78" t="s">
        <v>74</v>
      </c>
      <c r="B31" s="80" t="s">
        <v>88</v>
      </c>
      <c r="C31" s="80" t="s">
        <v>76</v>
      </c>
      <c r="D31" s="82" t="s">
        <v>89</v>
      </c>
      <c r="E31" s="78" t="s">
        <v>18</v>
      </c>
      <c r="F31" s="31">
        <v>3</v>
      </c>
    </row>
    <row r="32" spans="1:6" s="12" customFormat="1" ht="16.5" customHeight="1" x14ac:dyDescent="0.2">
      <c r="A32" s="78" t="s">
        <v>74</v>
      </c>
      <c r="B32" s="80" t="s">
        <v>90</v>
      </c>
      <c r="C32" s="80" t="s">
        <v>76</v>
      </c>
      <c r="D32" s="81" t="s">
        <v>91</v>
      </c>
      <c r="E32" s="78" t="s">
        <v>92</v>
      </c>
      <c r="F32" s="31">
        <v>7</v>
      </c>
    </row>
    <row r="33" spans="1:7" s="12" customFormat="1" ht="16.5" customHeight="1" x14ac:dyDescent="0.2">
      <c r="A33" s="78" t="s">
        <v>93</v>
      </c>
      <c r="B33" s="80" t="s">
        <v>94</v>
      </c>
      <c r="C33" s="80" t="s">
        <v>76</v>
      </c>
      <c r="D33" s="82" t="s">
        <v>95</v>
      </c>
      <c r="E33" s="78" t="s">
        <v>18</v>
      </c>
      <c r="F33" s="31">
        <v>2</v>
      </c>
    </row>
    <row r="34" spans="1:7" s="12" customFormat="1" ht="16.5" customHeight="1" x14ac:dyDescent="0.2">
      <c r="A34" s="78" t="s">
        <v>74</v>
      </c>
      <c r="B34" s="80" t="s">
        <v>96</v>
      </c>
      <c r="C34" s="80" t="s">
        <v>76</v>
      </c>
      <c r="D34" s="81" t="s">
        <v>97</v>
      </c>
      <c r="E34" s="78" t="s">
        <v>92</v>
      </c>
      <c r="F34" s="31">
        <v>8</v>
      </c>
    </row>
    <row r="35" spans="1:7" s="12" customFormat="1" ht="16.5" customHeight="1" x14ac:dyDescent="0.2">
      <c r="A35" s="78" t="s">
        <v>74</v>
      </c>
      <c r="B35" s="80" t="s">
        <v>98</v>
      </c>
      <c r="C35" s="80" t="s">
        <v>76</v>
      </c>
      <c r="D35" s="82" t="s">
        <v>99</v>
      </c>
      <c r="E35" s="78" t="s">
        <v>92</v>
      </c>
      <c r="F35" s="31">
        <v>4</v>
      </c>
    </row>
    <row r="36" spans="1:7" s="12" customFormat="1" ht="16.5" customHeight="1" x14ac:dyDescent="0.2">
      <c r="A36" s="78" t="s">
        <v>74</v>
      </c>
      <c r="B36" s="80" t="s">
        <v>100</v>
      </c>
      <c r="C36" s="80" t="s">
        <v>76</v>
      </c>
      <c r="D36" s="81" t="s">
        <v>101</v>
      </c>
      <c r="E36" s="78" t="s">
        <v>92</v>
      </c>
      <c r="F36" s="31">
        <v>4</v>
      </c>
    </row>
    <row r="37" spans="1:7" s="12" customFormat="1" ht="16.5" customHeight="1" x14ac:dyDescent="0.2">
      <c r="A37" s="78" t="s">
        <v>102</v>
      </c>
      <c r="B37" s="80" t="s">
        <v>103</v>
      </c>
      <c r="C37" s="80" t="s">
        <v>104</v>
      </c>
      <c r="D37" s="82" t="s">
        <v>105</v>
      </c>
      <c r="E37" s="78" t="s">
        <v>106</v>
      </c>
      <c r="F37" s="31">
        <v>1</v>
      </c>
    </row>
    <row r="38" spans="1:7" s="12" customFormat="1" ht="16.5" customHeight="1" x14ac:dyDescent="0.2">
      <c r="A38" s="78" t="s">
        <v>107</v>
      </c>
      <c r="B38" s="80" t="s">
        <v>108</v>
      </c>
      <c r="C38" s="80" t="s">
        <v>109</v>
      </c>
      <c r="D38" s="81" t="s">
        <v>110</v>
      </c>
      <c r="E38" s="78" t="s">
        <v>18</v>
      </c>
      <c r="F38" s="31">
        <v>3</v>
      </c>
    </row>
    <row r="39" spans="1:7" s="12" customFormat="1" ht="16.5" customHeight="1" x14ac:dyDescent="0.2">
      <c r="A39" s="78" t="s">
        <v>111</v>
      </c>
      <c r="B39" s="80" t="s">
        <v>112</v>
      </c>
      <c r="C39" s="80" t="s">
        <v>112</v>
      </c>
      <c r="D39" s="82" t="s">
        <v>113</v>
      </c>
      <c r="E39" s="78" t="s">
        <v>18</v>
      </c>
      <c r="F39" s="31">
        <v>1</v>
      </c>
    </row>
    <row r="40" spans="1:7" s="12" customFormat="1" ht="16.5" customHeight="1" x14ac:dyDescent="0.2">
      <c r="A40" s="78" t="s">
        <v>107</v>
      </c>
      <c r="B40" s="80" t="s">
        <v>114</v>
      </c>
      <c r="C40" s="80" t="s">
        <v>114</v>
      </c>
      <c r="D40" s="81" t="s">
        <v>115</v>
      </c>
      <c r="E40" s="78" t="s">
        <v>18</v>
      </c>
      <c r="F40" s="31">
        <v>1</v>
      </c>
    </row>
    <row r="41" spans="1:7" s="12" customFormat="1" ht="16.5" customHeight="1" x14ac:dyDescent="0.2">
      <c r="A41" s="78" t="s">
        <v>116</v>
      </c>
      <c r="B41" s="80" t="s">
        <v>117</v>
      </c>
      <c r="C41" s="80" t="s">
        <v>118</v>
      </c>
      <c r="D41" s="82" t="s">
        <v>119</v>
      </c>
      <c r="E41" s="78" t="s">
        <v>18</v>
      </c>
      <c r="F41" s="31">
        <v>1</v>
      </c>
    </row>
    <row r="42" spans="1:7" s="12" customFormat="1" ht="16.5" customHeight="1" x14ac:dyDescent="0.2">
      <c r="A42" s="78" t="s">
        <v>107</v>
      </c>
      <c r="B42" s="80" t="s">
        <v>120</v>
      </c>
      <c r="C42" s="80" t="s">
        <v>120</v>
      </c>
      <c r="D42" s="81" t="s">
        <v>121</v>
      </c>
      <c r="E42" s="78" t="s">
        <v>18</v>
      </c>
      <c r="F42" s="31">
        <v>1</v>
      </c>
    </row>
    <row r="43" spans="1:7" s="12" customFormat="1" ht="16.5" customHeight="1" x14ac:dyDescent="0.2">
      <c r="A43" s="78" t="s">
        <v>122</v>
      </c>
      <c r="B43" s="80" t="s">
        <v>123</v>
      </c>
      <c r="C43" s="80" t="s">
        <v>124</v>
      </c>
      <c r="D43" s="82" t="s">
        <v>125</v>
      </c>
      <c r="E43" s="78" t="s">
        <v>18</v>
      </c>
      <c r="F43" s="31">
        <v>1</v>
      </c>
    </row>
    <row r="44" spans="1:7" x14ac:dyDescent="0.2">
      <c r="A44" s="68"/>
      <c r="B44" s="69"/>
      <c r="C44" s="69"/>
      <c r="D44" s="70"/>
      <c r="E44" s="71"/>
      <c r="F44" s="32">
        <f>SUM(F12:F43)</f>
        <v>98</v>
      </c>
    </row>
    <row r="45" spans="1:7" customFormat="1" ht="13.7" customHeight="1" x14ac:dyDescent="0.2">
      <c r="A45" s="47" t="s">
        <v>138</v>
      </c>
      <c r="B45" s="37"/>
      <c r="C45" s="66" t="s">
        <v>139</v>
      </c>
      <c r="D45" s="37"/>
      <c r="E45" s="67"/>
      <c r="F45" s="48"/>
      <c r="G45" s="35" t="s">
        <v>140</v>
      </c>
    </row>
    <row r="46" spans="1:7" customFormat="1" ht="12.95" customHeight="1" x14ac:dyDescent="0.2">
      <c r="A46" s="52"/>
      <c r="B46" s="53"/>
      <c r="C46" s="54"/>
      <c r="D46" s="53"/>
      <c r="E46" s="55"/>
      <c r="F46" s="56"/>
      <c r="G46" s="36"/>
    </row>
    <row r="47" spans="1:7" customFormat="1" ht="12.95" customHeight="1" x14ac:dyDescent="0.2">
      <c r="A47" s="49"/>
      <c r="B47" s="40"/>
      <c r="C47" s="41"/>
      <c r="D47" s="40"/>
      <c r="E47" s="42"/>
      <c r="F47" s="48"/>
      <c r="G47" s="36"/>
    </row>
    <row r="48" spans="1:7" customFormat="1" ht="12.95" customHeight="1" x14ac:dyDescent="0.2">
      <c r="A48" s="49"/>
      <c r="B48" s="40"/>
      <c r="C48" s="41"/>
      <c r="D48" s="40"/>
      <c r="E48" s="42"/>
      <c r="F48" s="48"/>
      <c r="G48" s="36"/>
    </row>
    <row r="49" spans="1:7" customFormat="1" ht="12.95" customHeight="1" x14ac:dyDescent="0.2">
      <c r="A49" s="49"/>
      <c r="B49" s="40"/>
      <c r="C49" s="41"/>
      <c r="D49" s="40"/>
      <c r="E49" s="42"/>
      <c r="F49" s="48"/>
      <c r="G49" s="36"/>
    </row>
    <row r="50" spans="1:7" customFormat="1" ht="9.75" customHeight="1" x14ac:dyDescent="0.2">
      <c r="A50" s="50"/>
      <c r="B50" s="57"/>
      <c r="C50" s="58"/>
      <c r="D50" s="57"/>
      <c r="E50" s="59"/>
      <c r="F50" s="51"/>
      <c r="G50" s="36"/>
    </row>
    <row r="51" spans="1:7" customFormat="1" ht="12.95" customHeight="1" x14ac:dyDescent="0.2">
      <c r="A51" s="50"/>
      <c r="B51" s="38"/>
      <c r="C51" s="38"/>
      <c r="D51" s="38"/>
      <c r="E51" s="39"/>
      <c r="F51" s="51"/>
      <c r="G51" s="36"/>
    </row>
    <row r="52" spans="1:7" customFormat="1" ht="12.95" customHeight="1" x14ac:dyDescent="0.2">
      <c r="A52" s="20"/>
      <c r="B52" s="21"/>
      <c r="C52" s="21"/>
      <c r="D52" s="21"/>
      <c r="E52" s="22"/>
      <c r="F52" s="23"/>
      <c r="G52" s="36"/>
    </row>
    <row r="53" spans="1:7" customFormat="1" ht="12.95" customHeight="1" x14ac:dyDescent="0.2">
      <c r="A53" s="24"/>
      <c r="B53" s="25"/>
      <c r="C53" s="25"/>
      <c r="D53" s="25"/>
      <c r="E53" s="26"/>
      <c r="F53" s="27"/>
      <c r="G53" s="36"/>
    </row>
  </sheetData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A916-6EC9-42F1-AA41-9DE6FA0C88A6}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4" customWidth="1"/>
    <col min="2" max="2" width="108.5703125" style="14" customWidth="1"/>
  </cols>
  <sheetData>
    <row r="1" spans="1:2" s="16" customFormat="1" ht="17.25" customHeight="1" x14ac:dyDescent="0.2">
      <c r="A1" s="15" t="s">
        <v>141</v>
      </c>
      <c r="B1" s="84" t="s">
        <v>142</v>
      </c>
    </row>
    <row r="2" spans="1:2" s="16" customFormat="1" ht="17.25" customHeight="1" x14ac:dyDescent="0.2">
      <c r="A2" s="17" t="s">
        <v>143</v>
      </c>
      <c r="B2" s="85" t="s">
        <v>131</v>
      </c>
    </row>
    <row r="3" spans="1:2" s="16" customFormat="1" ht="17.25" customHeight="1" x14ac:dyDescent="0.2">
      <c r="A3" s="18" t="s">
        <v>144</v>
      </c>
      <c r="B3" s="86" t="s">
        <v>133</v>
      </c>
    </row>
    <row r="4" spans="1:2" s="16" customFormat="1" ht="17.25" customHeight="1" x14ac:dyDescent="0.2">
      <c r="A4" s="17" t="s">
        <v>145</v>
      </c>
      <c r="B4" s="85" t="s">
        <v>129</v>
      </c>
    </row>
    <row r="5" spans="1:2" s="16" customFormat="1" ht="17.25" customHeight="1" x14ac:dyDescent="0.2">
      <c r="A5" s="18" t="s">
        <v>146</v>
      </c>
      <c r="B5" s="86" t="s">
        <v>147</v>
      </c>
    </row>
    <row r="6" spans="1:2" s="16" customFormat="1" ht="17.25" customHeight="1" x14ac:dyDescent="0.2">
      <c r="A6" s="17" t="s">
        <v>148</v>
      </c>
      <c r="B6" s="85" t="s">
        <v>127</v>
      </c>
    </row>
    <row r="7" spans="1:2" s="16" customFormat="1" ht="17.25" customHeight="1" x14ac:dyDescent="0.2">
      <c r="A7" s="18" t="s">
        <v>149</v>
      </c>
      <c r="B7" s="86" t="s">
        <v>150</v>
      </c>
    </row>
    <row r="8" spans="1:2" s="16" customFormat="1" ht="17.25" customHeight="1" x14ac:dyDescent="0.2">
      <c r="A8" s="17" t="s">
        <v>151</v>
      </c>
      <c r="B8" s="85" t="s">
        <v>136</v>
      </c>
    </row>
    <row r="9" spans="1:2" s="16" customFormat="1" ht="17.25" customHeight="1" x14ac:dyDescent="0.2">
      <c r="A9" s="18" t="s">
        <v>152</v>
      </c>
      <c r="B9" s="86" t="s">
        <v>135</v>
      </c>
    </row>
    <row r="10" spans="1:2" s="16" customFormat="1" ht="17.25" customHeight="1" x14ac:dyDescent="0.2">
      <c r="A10" s="17" t="s">
        <v>153</v>
      </c>
      <c r="B10" s="85" t="s">
        <v>154</v>
      </c>
    </row>
    <row r="11" spans="1:2" s="16" customFormat="1" ht="17.25" customHeight="1" x14ac:dyDescent="0.2">
      <c r="A11" s="18" t="s">
        <v>155</v>
      </c>
      <c r="B11" s="86" t="s">
        <v>126</v>
      </c>
    </row>
    <row r="12" spans="1:2" s="16" customFormat="1" ht="17.25" customHeight="1" x14ac:dyDescent="0.2">
      <c r="A12" s="17" t="s">
        <v>156</v>
      </c>
      <c r="B12" s="85" t="s">
        <v>157</v>
      </c>
    </row>
    <row r="13" spans="1:2" s="16" customFormat="1" ht="17.25" customHeight="1" x14ac:dyDescent="0.2">
      <c r="A13" s="18" t="s">
        <v>158</v>
      </c>
      <c r="B13" s="86" t="s">
        <v>159</v>
      </c>
    </row>
    <row r="14" spans="1:2" s="16" customFormat="1" ht="17.25" customHeight="1" thickBot="1" x14ac:dyDescent="0.25">
      <c r="A14" s="19" t="s">
        <v>160</v>
      </c>
      <c r="B14" s="87" t="s">
        <v>126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SORT LIST</vt:lpstr>
      <vt:lpstr>IN</vt:lpstr>
      <vt:lpstr>Sheet2</vt:lpstr>
      <vt:lpstr>BOM Report</vt:lpstr>
      <vt:lpstr>Project Information</vt:lpstr>
      <vt:lpstr>IN!Print_Titles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QuyetPC</dc:creator>
  <cp:lastModifiedBy>SThuat</cp:lastModifiedBy>
  <cp:lastPrinted>2025-06-18T01:12:12Z</cp:lastPrinted>
  <dcterms:created xsi:type="dcterms:W3CDTF">2000-10-27T00:30:29Z</dcterms:created>
  <dcterms:modified xsi:type="dcterms:W3CDTF">2025-06-18T07:05:48Z</dcterms:modified>
</cp:coreProperties>
</file>