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-my.sharepoint.com/personal/couthure1_univ-lorraine_fr/Documents/EDF/code/"/>
    </mc:Choice>
  </mc:AlternateContent>
  <xr:revisionPtr revIDLastSave="85" documentId="13_ncr:1_{3308447F-CB92-4CD9-B086-C347F99D45AD}" xr6:coauthVersionLast="47" xr6:coauthVersionMax="47" xr10:uidLastSave="{C63DAD27-4F47-4148-B805-4CB0DD2D47F7}"/>
  <bookViews>
    <workbookView xWindow="-108" yWindow="-108" windowWidth="23256" windowHeight="12456" activeTab="1" xr2:uid="{62E9EE84-0B39-4318-B956-07F28091C600}"/>
  </bookViews>
  <sheets>
    <sheet name="BRE" sheetId="1" r:id="rId1"/>
    <sheet name="CVL" sheetId="2" r:id="rId2"/>
    <sheet name="ex pdm distances localisation" sheetId="3" r:id="rId3"/>
    <sheet name="FE" sheetId="4" r:id="rId4"/>
  </sheets>
  <calcPr calcId="191029" calcMode="manual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C30" i="2"/>
  <c r="D30" i="2"/>
  <c r="E30" i="2"/>
  <c r="F30" i="2"/>
  <c r="G30" i="2"/>
  <c r="H30" i="2"/>
  <c r="C29" i="2"/>
  <c r="D29" i="2"/>
  <c r="E29" i="2"/>
  <c r="F29" i="2"/>
  <c r="G29" i="2"/>
  <c r="H29" i="2"/>
  <c r="B30" i="2"/>
  <c r="V27" i="2"/>
  <c r="V28" i="2"/>
  <c r="V29" i="2"/>
  <c r="V30" i="2"/>
  <c r="V31" i="2"/>
  <c r="V32" i="2"/>
  <c r="V33" i="2"/>
  <c r="V34" i="2"/>
  <c r="V35" i="2"/>
  <c r="V36" i="2"/>
  <c r="V37" i="2"/>
  <c r="V38" i="2"/>
  <c r="V19" i="2"/>
  <c r="V20" i="2"/>
  <c r="V21" i="2"/>
  <c r="V22" i="2"/>
  <c r="V23" i="2"/>
  <c r="V24" i="2"/>
  <c r="V25" i="2"/>
  <c r="U27" i="2"/>
  <c r="C27" i="2"/>
  <c r="D27" i="2"/>
  <c r="E27" i="2"/>
  <c r="F27" i="2"/>
  <c r="G27" i="2"/>
  <c r="H27" i="2"/>
  <c r="B27" i="2"/>
  <c r="I26" i="2"/>
  <c r="P27" i="2"/>
  <c r="Q27" i="2"/>
  <c r="R27" i="2"/>
  <c r="S27" i="2"/>
  <c r="T27" i="2"/>
  <c r="O27" i="2"/>
  <c r="V26" i="2"/>
  <c r="N3" i="3" l="1"/>
  <c r="T50" i="3"/>
  <c r="S50" i="3"/>
  <c r="R50" i="3"/>
  <c r="Q50" i="3"/>
  <c r="P50" i="3"/>
  <c r="O50" i="3"/>
  <c r="N50" i="3"/>
  <c r="T49" i="3"/>
  <c r="S49" i="3"/>
  <c r="R49" i="3"/>
  <c r="Q49" i="3"/>
  <c r="P49" i="3"/>
  <c r="O49" i="3"/>
  <c r="N49" i="3"/>
  <c r="T48" i="3"/>
  <c r="S48" i="3"/>
  <c r="R48" i="3"/>
  <c r="Q48" i="3"/>
  <c r="P48" i="3"/>
  <c r="O48" i="3"/>
  <c r="N48" i="3"/>
  <c r="T47" i="3"/>
  <c r="S47" i="3"/>
  <c r="R47" i="3"/>
  <c r="Q47" i="3"/>
  <c r="P47" i="3"/>
  <c r="O47" i="3"/>
  <c r="N47" i="3"/>
  <c r="T46" i="3"/>
  <c r="S46" i="3"/>
  <c r="R46" i="3"/>
  <c r="Q46" i="3"/>
  <c r="P46" i="3"/>
  <c r="O46" i="3"/>
  <c r="N46" i="3"/>
  <c r="T45" i="3"/>
  <c r="S45" i="3"/>
  <c r="R45" i="3"/>
  <c r="Q45" i="3"/>
  <c r="P45" i="3"/>
  <c r="O45" i="3"/>
  <c r="N45" i="3"/>
  <c r="T44" i="3"/>
  <c r="S44" i="3"/>
  <c r="R44" i="3"/>
  <c r="Q44" i="3"/>
  <c r="P44" i="3"/>
  <c r="O44" i="3"/>
  <c r="N44" i="3"/>
  <c r="T43" i="3"/>
  <c r="S43" i="3"/>
  <c r="R43" i="3"/>
  <c r="Q43" i="3"/>
  <c r="P43" i="3"/>
  <c r="O43" i="3"/>
  <c r="N43" i="3"/>
  <c r="T42" i="3"/>
  <c r="S42" i="3"/>
  <c r="R42" i="3"/>
  <c r="Q42" i="3"/>
  <c r="P42" i="3"/>
  <c r="O42" i="3"/>
  <c r="N42" i="3"/>
  <c r="T41" i="3"/>
  <c r="S41" i="3"/>
  <c r="R41" i="3"/>
  <c r="Q41" i="3"/>
  <c r="P41" i="3"/>
  <c r="O41" i="3"/>
  <c r="N41" i="3"/>
  <c r="T40" i="3"/>
  <c r="S40" i="3"/>
  <c r="R40" i="3"/>
  <c r="Q40" i="3"/>
  <c r="P40" i="3"/>
  <c r="O40" i="3"/>
  <c r="N40" i="3"/>
  <c r="T39" i="3"/>
  <c r="S39" i="3"/>
  <c r="R39" i="3"/>
  <c r="Q39" i="3"/>
  <c r="P39" i="3"/>
  <c r="O39" i="3"/>
  <c r="N39" i="3"/>
  <c r="T38" i="3"/>
  <c r="S38" i="3"/>
  <c r="R38" i="3"/>
  <c r="Q38" i="3"/>
  <c r="P38" i="3"/>
  <c r="O38" i="3"/>
  <c r="N38" i="3"/>
  <c r="T37" i="3"/>
  <c r="S37" i="3"/>
  <c r="R37" i="3"/>
  <c r="Q37" i="3"/>
  <c r="P37" i="3"/>
  <c r="O37" i="3"/>
  <c r="N37" i="3"/>
  <c r="T36" i="3"/>
  <c r="S36" i="3"/>
  <c r="R36" i="3"/>
  <c r="Q36" i="3"/>
  <c r="P36" i="3"/>
  <c r="O36" i="3"/>
  <c r="N36" i="3"/>
  <c r="T35" i="3"/>
  <c r="S35" i="3"/>
  <c r="R35" i="3"/>
  <c r="Q35" i="3"/>
  <c r="P35" i="3"/>
  <c r="O35" i="3"/>
  <c r="N35" i="3"/>
  <c r="T34" i="3"/>
  <c r="S34" i="3"/>
  <c r="R34" i="3"/>
  <c r="Q34" i="3"/>
  <c r="P34" i="3"/>
  <c r="O34" i="3"/>
  <c r="N34" i="3"/>
  <c r="T33" i="3"/>
  <c r="S33" i="3"/>
  <c r="R33" i="3"/>
  <c r="Q33" i="3"/>
  <c r="P33" i="3"/>
  <c r="O33" i="3"/>
  <c r="N33" i="3"/>
  <c r="T32" i="3"/>
  <c r="S32" i="3"/>
  <c r="R32" i="3"/>
  <c r="Q32" i="3"/>
  <c r="P32" i="3"/>
  <c r="O32" i="3"/>
  <c r="N32" i="3"/>
  <c r="T31" i="3"/>
  <c r="S31" i="3"/>
  <c r="R31" i="3"/>
  <c r="Q31" i="3"/>
  <c r="P31" i="3"/>
  <c r="O31" i="3"/>
  <c r="N31" i="3"/>
  <c r="T30" i="3"/>
  <c r="S30" i="3"/>
  <c r="R30" i="3"/>
  <c r="Q30" i="3"/>
  <c r="P30" i="3"/>
  <c r="O30" i="3"/>
  <c r="N30" i="3"/>
  <c r="T29" i="3"/>
  <c r="S29" i="3"/>
  <c r="R29" i="3"/>
  <c r="Q29" i="3"/>
  <c r="P29" i="3"/>
  <c r="O29" i="3"/>
  <c r="N29" i="3"/>
  <c r="T28" i="3"/>
  <c r="S28" i="3"/>
  <c r="R28" i="3"/>
  <c r="Q28" i="3"/>
  <c r="P28" i="3"/>
  <c r="O28" i="3"/>
  <c r="N28" i="3"/>
  <c r="T27" i="3"/>
  <c r="S27" i="3"/>
  <c r="R27" i="3"/>
  <c r="Q27" i="3"/>
  <c r="P27" i="3"/>
  <c r="O27" i="3"/>
  <c r="N27" i="3"/>
  <c r="T26" i="3"/>
  <c r="S26" i="3"/>
  <c r="R26" i="3"/>
  <c r="Q26" i="3"/>
  <c r="P26" i="3"/>
  <c r="O26" i="3"/>
  <c r="N26" i="3"/>
  <c r="T25" i="3"/>
  <c r="S25" i="3"/>
  <c r="R25" i="3"/>
  <c r="Q25" i="3"/>
  <c r="P25" i="3"/>
  <c r="O25" i="3"/>
  <c r="N25" i="3"/>
  <c r="T24" i="3"/>
  <c r="S24" i="3"/>
  <c r="R24" i="3"/>
  <c r="Q24" i="3"/>
  <c r="P24" i="3"/>
  <c r="O24" i="3"/>
  <c r="N24" i="3"/>
  <c r="T23" i="3"/>
  <c r="S23" i="3"/>
  <c r="R23" i="3"/>
  <c r="Q23" i="3"/>
  <c r="P23" i="3"/>
  <c r="O23" i="3"/>
  <c r="N23" i="3"/>
  <c r="T22" i="3"/>
  <c r="S22" i="3"/>
  <c r="R22" i="3"/>
  <c r="Q22" i="3"/>
  <c r="P22" i="3"/>
  <c r="O22" i="3"/>
  <c r="N22" i="3"/>
  <c r="T21" i="3"/>
  <c r="S21" i="3"/>
  <c r="R21" i="3"/>
  <c r="Q21" i="3"/>
  <c r="P21" i="3"/>
  <c r="O21" i="3"/>
  <c r="N21" i="3"/>
  <c r="T20" i="3"/>
  <c r="S20" i="3"/>
  <c r="R20" i="3"/>
  <c r="Q20" i="3"/>
  <c r="P20" i="3"/>
  <c r="O20" i="3"/>
  <c r="N20" i="3"/>
  <c r="T19" i="3"/>
  <c r="S19" i="3"/>
  <c r="R19" i="3"/>
  <c r="Q19" i="3"/>
  <c r="P19" i="3"/>
  <c r="O19" i="3"/>
  <c r="N19" i="3"/>
  <c r="T18" i="3"/>
  <c r="S18" i="3"/>
  <c r="R18" i="3"/>
  <c r="Q18" i="3"/>
  <c r="P18" i="3"/>
  <c r="O18" i="3"/>
  <c r="N18" i="3"/>
  <c r="T17" i="3"/>
  <c r="S17" i="3"/>
  <c r="R17" i="3"/>
  <c r="Q17" i="3"/>
  <c r="P17" i="3"/>
  <c r="O17" i="3"/>
  <c r="N17" i="3"/>
  <c r="T16" i="3"/>
  <c r="S16" i="3"/>
  <c r="R16" i="3"/>
  <c r="Q16" i="3"/>
  <c r="P16" i="3"/>
  <c r="O16" i="3"/>
  <c r="N16" i="3"/>
  <c r="T15" i="3"/>
  <c r="S15" i="3"/>
  <c r="R15" i="3"/>
  <c r="Q15" i="3"/>
  <c r="P15" i="3"/>
  <c r="O15" i="3"/>
  <c r="N15" i="3"/>
  <c r="T14" i="3"/>
  <c r="S14" i="3"/>
  <c r="R14" i="3"/>
  <c r="Q14" i="3"/>
  <c r="P14" i="3"/>
  <c r="O14" i="3"/>
  <c r="N14" i="3"/>
  <c r="T13" i="3"/>
  <c r="S13" i="3"/>
  <c r="R13" i="3"/>
  <c r="Q13" i="3"/>
  <c r="P13" i="3"/>
  <c r="O13" i="3"/>
  <c r="N13" i="3"/>
  <c r="T12" i="3"/>
  <c r="S12" i="3"/>
  <c r="R12" i="3"/>
  <c r="Q12" i="3"/>
  <c r="P12" i="3"/>
  <c r="O12" i="3"/>
  <c r="N12" i="3"/>
  <c r="T11" i="3"/>
  <c r="S11" i="3"/>
  <c r="R11" i="3"/>
  <c r="Q11" i="3"/>
  <c r="P11" i="3"/>
  <c r="O11" i="3"/>
  <c r="N11" i="3"/>
  <c r="T10" i="3"/>
  <c r="S10" i="3"/>
  <c r="R10" i="3"/>
  <c r="Q10" i="3"/>
  <c r="P10" i="3"/>
  <c r="O10" i="3"/>
  <c r="N10" i="3"/>
  <c r="T9" i="3"/>
  <c r="S9" i="3"/>
  <c r="R9" i="3"/>
  <c r="Q9" i="3"/>
  <c r="P9" i="3"/>
  <c r="O9" i="3"/>
  <c r="N9" i="3"/>
  <c r="T8" i="3"/>
  <c r="S8" i="3"/>
  <c r="R8" i="3"/>
  <c r="Q8" i="3"/>
  <c r="P8" i="3"/>
  <c r="O8" i="3"/>
  <c r="N8" i="3"/>
  <c r="T7" i="3"/>
  <c r="S7" i="3"/>
  <c r="R7" i="3"/>
  <c r="Q7" i="3"/>
  <c r="P7" i="3"/>
  <c r="O7" i="3"/>
  <c r="N7" i="3"/>
  <c r="T6" i="3"/>
  <c r="S6" i="3"/>
  <c r="R6" i="3"/>
  <c r="Q6" i="3"/>
  <c r="P6" i="3"/>
  <c r="O6" i="3"/>
  <c r="N6" i="3"/>
  <c r="T5" i="3"/>
  <c r="S5" i="3"/>
  <c r="R5" i="3"/>
  <c r="Q5" i="3"/>
  <c r="P5" i="3"/>
  <c r="O5" i="3"/>
  <c r="N5" i="3"/>
  <c r="T4" i="3"/>
  <c r="S4" i="3"/>
  <c r="R4" i="3"/>
  <c r="Q4" i="3"/>
  <c r="P4" i="3"/>
  <c r="O4" i="3"/>
  <c r="N4" i="3"/>
  <c r="T3" i="3"/>
  <c r="S3" i="3"/>
  <c r="R3" i="3"/>
  <c r="Q3" i="3"/>
  <c r="P3" i="3"/>
  <c r="O3" i="3"/>
</calcChain>
</file>

<file path=xl/sharedStrings.xml><?xml version="1.0" encoding="utf-8"?>
<sst xmlns="http://schemas.openxmlformats.org/spreadsheetml/2006/main" count="466" uniqueCount="76">
  <si>
    <t>Étiquettes de lignes</t>
  </si>
  <si>
    <t>VP</t>
  </si>
  <si>
    <t>2RM</t>
  </si>
  <si>
    <t xml:space="preserve">Bus/Car </t>
  </si>
  <si>
    <t>métro-tram</t>
  </si>
  <si>
    <t>train</t>
  </si>
  <si>
    <t>vélo</t>
  </si>
  <si>
    <t>marche</t>
  </si>
  <si>
    <t>Hors aire urbaine</t>
  </si>
  <si>
    <t>Rural</t>
  </si>
  <si>
    <t>Rural polarisé</t>
  </si>
  <si>
    <t>Péri-urbain</t>
  </si>
  <si>
    <t>Petits pôles</t>
  </si>
  <si>
    <t>Banlieue moyens pôles</t>
  </si>
  <si>
    <t>Centre moyens pôles</t>
  </si>
  <si>
    <t>Banlieue grands pôles</t>
  </si>
  <si>
    <t>Centre grands pôles</t>
  </si>
  <si>
    <t>Total général</t>
  </si>
  <si>
    <t>Déplacements (M) 2019</t>
  </si>
  <si>
    <t>sc décarbonation</t>
  </si>
  <si>
    <t>Passagers.km (M) 2019</t>
  </si>
  <si>
    <t>ms_parts_modales</t>
  </si>
  <si>
    <t>date</t>
  </si>
  <si>
    <t>velo</t>
  </si>
  <si>
    <t>bus_car</t>
  </si>
  <si>
    <t>metro_tram</t>
  </si>
  <si>
    <t>deuxrm</t>
  </si>
  <si>
    <t>vp</t>
  </si>
  <si>
    <t>Paris</t>
  </si>
  <si>
    <t>[0,1)</t>
  </si>
  <si>
    <t>[1,5)</t>
  </si>
  <si>
    <t>[5,15)</t>
  </si>
  <si>
    <t>[15,100]</t>
  </si>
  <si>
    <t>IdF Petite couronne</t>
  </si>
  <si>
    <t>IdF Grande couronne</t>
  </si>
  <si>
    <t>grand pole</t>
  </si>
  <si>
    <t>petit pole</t>
  </si>
  <si>
    <t>rural-periurbain</t>
  </si>
  <si>
    <t>Deca</t>
  </si>
  <si>
    <t xml:space="preserve">scénarios parts modales déplacements </t>
  </si>
  <si>
    <t>répartition des déplacements par segment et mode</t>
  </si>
  <si>
    <t>x</t>
  </si>
  <si>
    <t>Somme de marche2</t>
  </si>
  <si>
    <t>Somme de velo2</t>
  </si>
  <si>
    <t>Somme de bus_car2</t>
  </si>
  <si>
    <t>Somme de metro_tram2</t>
  </si>
  <si>
    <t>Somme de train2</t>
  </si>
  <si>
    <t>Somme de deuxrm2</t>
  </si>
  <si>
    <t>Somme de vp2</t>
  </si>
  <si>
    <t>Étiquettes de colonnes</t>
  </si>
  <si>
    <t>Valeurs</t>
  </si>
  <si>
    <t>vérification parts modales globales</t>
  </si>
  <si>
    <t>périmètre France</t>
  </si>
  <si>
    <t>distance km</t>
  </si>
  <si>
    <t>espace</t>
  </si>
  <si>
    <t>freq depl distance 2019</t>
  </si>
  <si>
    <t>energie</t>
  </si>
  <si>
    <t>ms_fe_co2</t>
  </si>
  <si>
    <t>variable</t>
  </si>
  <si>
    <t>X_unite</t>
  </si>
  <si>
    <t>X_commentaire</t>
  </si>
  <si>
    <t>X_source</t>
  </si>
  <si>
    <t>es</t>
  </si>
  <si>
    <t>fe_co2_amont</t>
  </si>
  <si>
    <t>gCO2e_kWh</t>
  </si>
  <si>
    <t>evolution agro SNBC</t>
  </si>
  <si>
    <t>base carbone 03 2020</t>
  </si>
  <si>
    <t>fe_co2_combustion</t>
  </si>
  <si>
    <t>go</t>
  </si>
  <si>
    <t>gnv</t>
  </si>
  <si>
    <t>elec</t>
  </si>
  <si>
    <t>SNBC</t>
  </si>
  <si>
    <t>h2</t>
  </si>
  <si>
    <t>metabolique</t>
  </si>
  <si>
    <t>neutralite</t>
  </si>
  <si>
    <t>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</si>
</sst>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rgb="FF666666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theme="6" tint="-0.249977111117893"/>
      </top>
      <bottom/>
      <diagonal/>
    </border>
    <border>
      <left/>
      <right/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7" fillId="12" borderId="0" xfId="0" quotePrefix="1" applyFont="1" applyFill="1" applyAlignment="1">
      <alignment vertical="top"/>
    </xf>
    <xf numFmtId="0" fontId="0" fillId="0" borderId="0" xfId="0" applyAlignment="1">
      <alignment horizontal="center"/>
    </xf>
    <xf numFmtId="0" fontId="7" fillId="11" borderId="0" xfId="0" quotePrefix="1" applyFont="1" applyFill="1" applyAlignment="1">
      <alignment horizontal="left" vertical="top"/>
    </xf>
    <xf numFmtId="9" fontId="8" fillId="0" borderId="0" xfId="0" applyNumberFormat="1" applyFont="1" applyAlignment="1">
      <alignment horizontal="center" vertical="center"/>
    </xf>
    <xf numFmtId="0" fontId="7" fillId="13" borderId="0" xfId="0" quotePrefix="1" applyFont="1" applyFill="1" applyAlignment="1">
      <alignment horizontal="left" vertical="top"/>
    </xf>
    <xf numFmtId="0" fontId="7" fillId="7" borderId="0" xfId="0" quotePrefix="1" applyFont="1" applyFill="1" applyAlignment="1">
      <alignment horizontal="left" vertical="top"/>
    </xf>
    <xf numFmtId="0" fontId="9" fillId="14" borderId="0" xfId="0" quotePrefix="1" applyFont="1" applyFill="1" applyAlignment="1">
      <alignment horizontal="left" vertical="top"/>
    </xf>
    <xf numFmtId="164" fontId="10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vertical="top"/>
    </xf>
    <xf numFmtId="0" fontId="7" fillId="15" borderId="0" xfId="0" quotePrefix="1" applyFont="1" applyFill="1" applyAlignment="1">
      <alignment vertical="top"/>
    </xf>
    <xf numFmtId="0" fontId="0" fillId="16" borderId="0" xfId="0" applyFill="1"/>
    <xf numFmtId="164" fontId="8" fillId="0" borderId="0" xfId="0" applyNumberFormat="1" applyFont="1" applyAlignment="1">
      <alignment horizontal="center" vertical="center"/>
    </xf>
    <xf numFmtId="0" fontId="0" fillId="17" borderId="0" xfId="0" applyFill="1"/>
    <xf numFmtId="0" fontId="7" fillId="5" borderId="0" xfId="0" quotePrefix="1" applyFont="1" applyFill="1" applyAlignment="1">
      <alignment vertical="top"/>
    </xf>
    <xf numFmtId="0" fontId="11" fillId="18" borderId="0" xfId="0" applyFont="1" applyFill="1" applyAlignment="1">
      <alignment horizontal="center" vertical="center"/>
    </xf>
    <xf numFmtId="0" fontId="12" fillId="12" borderId="0" xfId="0" quotePrefix="1" applyFont="1" applyFill="1" applyAlignment="1">
      <alignment vertical="top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vertical="top"/>
    </xf>
    <xf numFmtId="0" fontId="0" fillId="0" borderId="0" xfId="0" pivotButton="1"/>
    <xf numFmtId="0" fontId="2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5" fillId="4" borderId="0" xfId="0" quotePrefix="1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6" borderId="0" xfId="0" quotePrefix="1" applyFont="1" applyFill="1" applyAlignment="1">
      <alignment horizontal="center" vertical="center"/>
    </xf>
    <xf numFmtId="0" fontId="5" fillId="7" borderId="0" xfId="0" quotePrefix="1" applyFont="1" applyFill="1" applyAlignment="1">
      <alignment horizontal="center" vertical="center"/>
    </xf>
    <xf numFmtId="0" fontId="5" fillId="8" borderId="0" xfId="0" quotePrefix="1" applyFont="1" applyFill="1" applyAlignment="1">
      <alignment horizontal="center" vertical="center"/>
    </xf>
    <xf numFmtId="0" fontId="6" fillId="9" borderId="0" xfId="0" quotePrefix="1" applyFont="1" applyFill="1" applyAlignment="1">
      <alignment horizontal="center" vertical="center"/>
    </xf>
    <xf numFmtId="0" fontId="5" fillId="10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vertical="center"/>
    </xf>
    <xf numFmtId="1" fontId="0" fillId="0" borderId="0" xfId="0" applyNumberFormat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ourcentage" xfId="1" builtinId="5"/>
  </cellStyles>
  <dxfs count="6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N" refreshedDate="45223.434496643516" createdVersion="8" refreshedVersion="8" minRefreshableVersion="3" recordCount="48" xr:uid="{F16C7C65-10B8-4CC0-A366-9ADE608C75CA}">
  <cacheSource type="worksheet">
    <worksheetSource ref="A2:T50" sheet="ex pdm distances localisation"/>
  </cacheSource>
  <cacheFields count="21">
    <cacheField name="ms_parts_modales" numFmtId="0">
      <sharedItems containsMixedTypes="1" containsNumber="1" containsInteger="1" minValue="2019" maxValue="2019" count="2">
        <n v="2019"/>
        <s v="Deca"/>
      </sharedItems>
    </cacheField>
    <cacheField name="XX_variable" numFmtId="0">
      <sharedItems/>
    </cacheField>
    <cacheField name="tissu_empr" numFmtId="0">
      <sharedItems/>
    </cacheField>
    <cacheField name="date" numFmtId="0">
      <sharedItems containsSemiMixedTypes="0" containsString="0" containsNumber="1" containsInteger="1" minValue="2050" maxValue="2050"/>
    </cacheField>
    <cacheField name="dist_dep_agr" numFmtId="0">
      <sharedItems/>
    </cacheField>
    <cacheField name="marche" numFmtId="9">
      <sharedItems containsSemiMixedTypes="0" containsString="0" containsNumber="1" minValue="0" maxValue="0.97875782661369903"/>
    </cacheField>
    <cacheField name="velo" numFmtId="0">
      <sharedItems containsSemiMixedTypes="0" containsString="0" containsNumber="1" minValue="1.03962038582293E-3" maxValue="0.436554005546616"/>
    </cacheField>
    <cacheField name="bus_car" numFmtId="9">
      <sharedItems containsSemiMixedTypes="0" containsString="0" containsNumber="1" minValue="7.5561144303367496E-4" maxValue="0.160950825276759"/>
    </cacheField>
    <cacheField name="metro_tram" numFmtId="9">
      <sharedItems containsSemiMixedTypes="0" containsString="0" containsNumber="1" minValue="0" maxValue="0.57150786088583005"/>
    </cacheField>
    <cacheField name="train" numFmtId="9">
      <sharedItems containsSemiMixedTypes="0" containsString="0" containsNumber="1" minValue="0" maxValue="0.67487992054545398"/>
    </cacheField>
    <cacheField name="deuxrm" numFmtId="9">
      <sharedItems containsSemiMixedTypes="0" containsString="0" containsNumber="1" minValue="0" maxValue="0.114556178259887"/>
    </cacheField>
    <cacheField name="vp" numFmtId="0">
      <sharedItems containsSemiMixedTypes="0" containsString="0" containsNumber="1" minValue="0" maxValue="0.94386291664961819"/>
    </cacheField>
    <cacheField name="x" numFmtId="0">
      <sharedItems containsNonDate="0" containsString="0" containsBlank="1"/>
    </cacheField>
    <cacheField name="freq 2019" numFmtId="9">
      <sharedItems containsSemiMixedTypes="0" containsString="0" containsNumber="1" minValue="1.73497275574421E-3" maxValue="0.145658975951444"/>
    </cacheField>
    <cacheField name="marche2" numFmtId="9">
      <sharedItems containsSemiMixedTypes="0" containsString="0" containsNumber="1" minValue="0" maxValue="4.4885446266110567E-2"/>
    </cacheField>
    <cacheField name="velo2" numFmtId="9">
      <sharedItems containsSemiMixedTypes="0" containsString="0" containsNumber="1" minValue="3.46994551148842E-6" maxValue="4.9928149010304249E-2"/>
    </cacheField>
    <cacheField name="bus_car2" numFmtId="9">
      <sharedItems containsSemiMixedTypes="0" containsString="0" containsNumber="1" minValue="1.9822726595021733E-5" maxValue="8.2190788886916007E-3"/>
    </cacheField>
    <cacheField name="metro_tram2" numFmtId="9">
      <sharedItems containsSemiMixedTypes="0" containsString="0" containsNumber="1" minValue="0" maxValue="1.2574308720596549E-2"/>
    </cacheField>
    <cacheField name="train2" numFmtId="9">
      <sharedItems containsSemiMixedTypes="0" containsString="0" containsNumber="1" minValue="0" maxValue="9.7623272504007274E-3"/>
    </cacheField>
    <cacheField name="deuxrm2" numFmtId="9">
      <sharedItems containsSemiMixedTypes="0" containsString="0" containsNumber="1" minValue="0" maxValue="1.6116295861853072E-3"/>
    </cacheField>
    <cacheField name="vp2" numFmtId="9">
      <sharedItems containsSemiMixedTypes="0" containsString="0" containsNumber="1" minValue="0" maxValue="0.1285816703408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part_mode"/>
    <s v="Paris"/>
    <n v="2050"/>
    <s v="[0,1)"/>
    <n v="0.97875782661369903"/>
    <n v="1.07238723962637E-2"/>
    <n v="4.63946047018211E-3"/>
    <n v="5.87884051985483E-3"/>
    <n v="0"/>
    <n v="0"/>
    <n v="0"/>
    <m/>
    <n v="1.57040474448868E-2"/>
    <n v="1.5370459346195818E-2"/>
    <n v="1.6840820090383704E-4"/>
    <n v="7.285830734241668E-5"/>
    <n v="9.2321590444723224E-5"/>
    <n v="0"/>
    <n v="0"/>
    <n v="0"/>
  </r>
  <r>
    <x v="0"/>
    <s v="part_mode"/>
    <s v="Paris"/>
    <n v="2050"/>
    <s v="[1,5)"/>
    <n v="0.44116481462416501"/>
    <n v="3.2604442940528097E-2"/>
    <n v="0.12927297413215599"/>
    <n v="0.29843287853015998"/>
    <n v="5.0760275961821699E-3"/>
    <n v="0"/>
    <n v="9.34488621768087E-2"/>
    <m/>
    <n v="1.49518923577032E-2"/>
    <n v="6.5962488202666019E-3"/>
    <n v="4.8749812122965213E-4"/>
    <n v="1.9328755939841467E-3"/>
    <n v="4.4621362757824665E-3"/>
    <n v="7.5896218222846728E-5"/>
    <n v="0"/>
    <n v="1.3972373282174857E-3"/>
  </r>
  <r>
    <x v="0"/>
    <s v="part_mode"/>
    <s v="Paris"/>
    <n v="2050"/>
    <s v="[5,15)"/>
    <n v="2.4455605984743198E-2"/>
    <n v="2.8893811493461399E-2"/>
    <n v="3.9131858779003097E-2"/>
    <n v="0.57150786088583005"/>
    <n v="8.6001908960837106E-2"/>
    <n v="4.88229181049082E-2"/>
    <n v="0.20118603579121686"/>
    <m/>
    <n v="6.2670887085452603E-3"/>
    <n v="1.53265452127616E-4"/>
    <n v="1.8108007975750721E-4"/>
    <n v="2.45242830298278E-4"/>
    <n v="3.5816904618024411E-3"/>
    <n v="5.3898159256179966E-4"/>
    <n v="3.0597755877350015E-4"/>
    <n v="1.2608507332241177E-3"/>
  </r>
  <r>
    <x v="0"/>
    <s v="part_mode"/>
    <s v="Paris"/>
    <n v="2050"/>
    <s v="[15,100]"/>
    <n v="1.4357321238917401E-2"/>
    <n v="2E-3"/>
    <n v="3.3259999347571498E-2"/>
    <n v="0.16275778861700299"/>
    <n v="0.25695677243426202"/>
    <n v="0.114556178259887"/>
    <n v="0.41611194010235908"/>
    <m/>
    <n v="1.73497275574421E-3"/>
    <n v="2.49095611949894E-5"/>
    <n v="3.46994551148842E-6"/>
    <n v="5.7705192724106751E-5"/>
    <n v="2.8238032903567532E-4"/>
    <n v="4.4581299957740942E-4"/>
    <n v="1.9875184828308112E-4"/>
    <n v="7.2194287941745958E-4"/>
  </r>
  <r>
    <x v="0"/>
    <s v="part_mode"/>
    <s v="IdF Petite couronne"/>
    <n v="2050"/>
    <s v="[0,1)"/>
    <n v="0.89922740103791898"/>
    <n v="3.45970436971395E-2"/>
    <n v="1.34002364687707E-3"/>
    <n v="9.9742025259005E-3"/>
    <n v="0"/>
    <n v="6.5506203499455301E-3"/>
    <n v="4.8310708742218433E-2"/>
    <m/>
    <n v="1.4831922236971599E-2"/>
    <n v="1.3337270885548489E-2"/>
    <n v="5.1314066174508151E-4"/>
    <n v="1.9875126526183792E-5"/>
    <n v="1.4793659623996193E-4"/>
    <n v="0"/>
    <n v="9.7158291634315784E-5"/>
    <n v="7.165406752775678E-4"/>
  </r>
  <r>
    <x v="0"/>
    <s v="part_mode"/>
    <s v="IdF Petite couronne"/>
    <n v="2050"/>
    <s v="[1,5)"/>
    <n v="0.36915722519652899"/>
    <n v="3.4547865901127302E-2"/>
    <n v="0.160950825276759"/>
    <n v="5.1783582858440799E-2"/>
    <n v="8.9947702265980901E-3"/>
    <n v="1.15093894958543E-2"/>
    <n v="0.36305634104469153"/>
    <m/>
    <n v="2.11074850916795E-2"/>
    <n v="7.7919806273215077E-3"/>
    <n v="7.2921856445738709E-4"/>
    <n v="3.3972671450227024E-3"/>
    <n v="1.0930212031782893E-3"/>
    <n v="1.8985697846100183E-4"/>
    <n v="2.4293426719807726E-4"/>
    <n v="7.6632063060405346E-3"/>
  </r>
  <r>
    <x v="0"/>
    <s v="part_mode"/>
    <s v="IdF Petite couronne"/>
    <n v="2050"/>
    <s v="[5,15)"/>
    <n v="8.1693685236000693E-3"/>
    <n v="1.05770585939909E-2"/>
    <n v="5.3043406684644197E-2"/>
    <n v="0.270562295362197"/>
    <n v="0.154841277442612"/>
    <n v="4.2337065421749198E-2"/>
    <n v="0.46046952797120666"/>
    <m/>
    <n v="1.3639973469047001E-2"/>
    <n v="1.1142996992077261E-4"/>
    <n v="1.4427079860259145E-4"/>
    <n v="7.2351065988641712E-4"/>
    <n v="3.6904625304648255E-3"/>
    <n v="2.1120309162305736E-3"/>
    <n v="5.7747644910996617E-4"/>
    <n v="6.2807921448318543E-3"/>
  </r>
  <r>
    <x v="0"/>
    <s v="part_mode"/>
    <s v="IdF Petite couronne"/>
    <n v="2050"/>
    <s v="[15,100]"/>
    <n v="0"/>
    <n v="2E-3"/>
    <n v="8.4557946202235192E-3"/>
    <n v="0.12743182616148399"/>
    <n v="0.32389636624845802"/>
    <n v="3.4793347556135397E-2"/>
    <n v="0.50342266541369907"/>
    <m/>
    <n v="8.342110184587E-3"/>
    <n v="0"/>
    <n v="1.6684220369174001E-5"/>
    <n v="7.0539170420142581E-5"/>
    <n v="1.0630503348622357E-3"/>
    <n v="2.7019791756319827E-3"/>
    <n v="2.902499390039123E-4"/>
    <n v="4.1996073442995526E-3"/>
  </r>
  <r>
    <x v="0"/>
    <s v="part_mode"/>
    <s v="IdF Grande couronne"/>
    <n v="2050"/>
    <s v="[0,1)"/>
    <n v="0.89663946702166297"/>
    <n v="5.26519531563404E-3"/>
    <n v="4.4744487897500499E-3"/>
    <n v="0"/>
    <n v="0"/>
    <n v="0"/>
    <n v="9.3620888872952945E-2"/>
    <m/>
    <n v="8.2758062167023107E-3"/>
    <n v="7.4204144753185252E-3"/>
    <n v="4.3573736125276076E-5"/>
    <n v="3.7029671110529596E-5"/>
    <n v="0"/>
    <n v="0"/>
    <n v="0"/>
    <n v="7.7478833414798022E-4"/>
  </r>
  <r>
    <x v="0"/>
    <s v="part_mode"/>
    <s v="IdF Grande couronne"/>
    <n v="2050"/>
    <s v="[1,5)"/>
    <n v="0.29164697036620701"/>
    <n v="2.8302679712664501E-2"/>
    <n v="8.2614315809950906E-2"/>
    <n v="1.16629767613603E-2"/>
    <n v="7.2072012141080099E-3"/>
    <n v="2.4981614221493199E-3"/>
    <n v="0.57606769471356001"/>
    <m/>
    <n v="2.3271653768276501E-2"/>
    <n v="6.7871073169291666E-3"/>
    <n v="6.5865016298755172E-4"/>
    <n v="1.9225717538322289E-3"/>
    <n v="2.7141675709783166E-4"/>
    <n v="1.6772349129302364E-4"/>
    <n v="5.8136347673524201E-5"/>
    <n v="1.3406047938463176E-2"/>
  </r>
  <r>
    <x v="0"/>
    <s v="part_mode"/>
    <s v="IdF Grande couronne"/>
    <n v="2050"/>
    <s v="[5,15)"/>
    <n v="2.1881431887568598E-2"/>
    <n v="1.96803628549625E-2"/>
    <n v="2.91205261391442E-2"/>
    <n v="2.7541814121872499E-2"/>
    <n v="8.7650741287246606E-2"/>
    <n v="9.2107051025960007E-3"/>
    <n v="0.80491441860660962"/>
    <m/>
    <n v="1.50723685570442E-2"/>
    <n v="3.2980500596529327E-4"/>
    <n v="2.9662968228635743E-4"/>
    <n v="4.3891530254422075E-4"/>
    <n v="4.1512037317446696E-4"/>
    <n v="1.3211042769795116E-3"/>
    <n v="1.3882714197657454E-4"/>
    <n v="1.2131966774117776E-2"/>
  </r>
  <r>
    <x v="0"/>
    <s v="part_mode"/>
    <s v="IdF Grande couronne"/>
    <n v="2050"/>
    <s v="[15,100]"/>
    <n v="0"/>
    <n v="2E-3"/>
    <n v="1.83352921344687E-2"/>
    <n v="8.6304727595942106E-3"/>
    <n v="0.33743996027272699"/>
    <n v="2.8739423633329401E-3"/>
    <n v="0.63072033246987713"/>
    <m/>
    <n v="1.446528034574E-2"/>
    <n v="0"/>
    <n v="2.8930560691479999E-5"/>
    <n v="2.6522514094613129E-4"/>
    <n v="1.2484220798380258E-4"/>
    <n v="4.8811636252003637E-3"/>
    <n v="4.1572381983109546E-5"/>
    <n v="9.1235464289351111E-3"/>
  </r>
  <r>
    <x v="0"/>
    <s v="part_mode"/>
    <s v="grand pole"/>
    <n v="2050"/>
    <s v="[0,1)"/>
    <n v="0.88063915103147505"/>
    <n v="2.1685906289567201E-2"/>
    <n v="2.50152263662519E-3"/>
    <n v="8.1698545992475793E-3"/>
    <n v="0"/>
    <n v="3.66875760827249E-3"/>
    <n v="8.3334807834812508E-2"/>
    <m/>
    <n v="4.6361204857844E-2"/>
    <n v="4.082749208680804E-2"/>
    <n v="1.0053847440186327E-3"/>
    <n v="1.1597360341311449E-4"/>
    <n v="3.7876430273451603E-4"/>
    <n v="0"/>
    <n v="1.700880230508947E-4"/>
    <n v="3.863502097818806E-3"/>
  </r>
  <r>
    <x v="0"/>
    <s v="part_mode"/>
    <s v="grand pole"/>
    <n v="2050"/>
    <s v="[1,5)"/>
    <n v="0.29783217973070703"/>
    <n v="5.0707852135082498E-2"/>
    <n v="6.6152553769462399E-2"/>
    <n v="5.8628985935366799E-2"/>
    <n v="2.9403375657722302E-3"/>
    <n v="9.7207586523935501E-3"/>
    <n v="0.51401733221121559"/>
    <m/>
    <n v="0.103536931183521"/>
    <n v="3.0836629897016271E-2"/>
    <n v="5.2501353969741952E-3"/>
    <n v="6.8492324072430017E-3"/>
    <n v="6.0702652821496934E-3"/>
    <n v="3.0443352820368105E-4"/>
    <n v="1.0064575196444873E-3"/>
    <n v="5.3219777152289684E-2"/>
  </r>
  <r>
    <x v="0"/>
    <s v="part_mode"/>
    <s v="grand pole"/>
    <n v="2050"/>
    <s v="[5,15)"/>
    <n v="2.6204525659993799E-2"/>
    <n v="2.5502509234413301E-2"/>
    <n v="5.4323479999065602E-2"/>
    <n v="0.108163029536328"/>
    <n v="1.9134680985346199E-3"/>
    <n v="2.7380357307891501E-2"/>
    <n v="0.75651263016377313"/>
    <m/>
    <n v="5.8126648146321097E-2"/>
    <n v="1.5231812428797022E-3"/>
    <n v="1.4823753811170465E-3"/>
    <n v="3.1576418079893977E-3"/>
    <n v="6.2871543602982744E-3"/>
    <n v="1.1122348690273192E-4"/>
    <n v="1.5915283953563608E-3"/>
    <n v="4.3973543471777579E-2"/>
  </r>
  <r>
    <x v="0"/>
    <s v="part_mode"/>
    <s v="grand pole"/>
    <n v="2050"/>
    <s v="[15,100]"/>
    <n v="0"/>
    <n v="1.29863415786829E-2"/>
    <n v="2.7639639633185699E-2"/>
    <n v="1.9140689509682299E-2"/>
    <n v="2.7644311219070499E-2"/>
    <n v="1.8290598322225501E-2"/>
    <n v="0.89429841973715307"/>
    <m/>
    <n v="2.31660550033531E-2"/>
    <n v="0"/>
    <n v="3.008423033040994E-4"/>
    <n v="6.4030141201523825E-4"/>
    <n v="4.4341426598340381E-4"/>
    <n v="6.404096342307984E-4"/>
    <n v="4.2372100677691389E-4"/>
    <n v="2.0717366381042646E-2"/>
  </r>
  <r>
    <x v="0"/>
    <s v="part_mode"/>
    <s v="petit pole"/>
    <n v="2050"/>
    <s v="[0,1)"/>
    <n v="0.842567017032953"/>
    <n v="3.2076386976088798E-2"/>
    <n v="7.5561144303367496E-4"/>
    <n v="0"/>
    <n v="0"/>
    <n v="0"/>
    <n v="0.12460098454792445"/>
    <m/>
    <n v="2.6234021172887801E-2"/>
    <n v="2.2103920964419405E-2"/>
    <n v="8.4149261508045608E-4"/>
    <n v="1.9822726595021733E-5"/>
    <n v="0"/>
    <n v="0"/>
    <n v="0"/>
    <n v="3.2687848667929159E-3"/>
  </r>
  <r>
    <x v="0"/>
    <s v="part_mode"/>
    <s v="petit pole"/>
    <n v="2050"/>
    <s v="[1,5)"/>
    <n v="0.200328786020425"/>
    <n v="4.3655400554661598E-2"/>
    <n v="3.3816494960593697E-2"/>
    <n v="8.6034131155746704E-4"/>
    <n v="0"/>
    <n v="4.9424826389079298E-3"/>
    <n v="0.71639649451385423"/>
    <m/>
    <n v="6.6024023674461502E-2"/>
    <n v="1.3226512510888673E-2"/>
    <n v="2.8823051997390772E-3"/>
    <n v="2.2327010638655462E-3"/>
    <n v="5.6803195122387463E-5"/>
    <n v="0"/>
    <n v="3.2632259076187213E-4"/>
    <n v="4.7299379114083939E-2"/>
  </r>
  <r>
    <x v="0"/>
    <s v="part_mode"/>
    <s v="petit pole"/>
    <n v="2050"/>
    <s v="[5,15)"/>
    <n v="3.0675561072248201E-2"/>
    <n v="1.8334640563581101E-2"/>
    <n v="5.0923849457901203E-2"/>
    <n v="3.49243364482428E-3"/>
    <n v="0"/>
    <n v="1.55848712432539E-2"/>
    <n v="0.88098864401819132"/>
    <m/>
    <n v="2.6013994276297799E-2"/>
    <n v="7.9799387015568827E-4"/>
    <n v="4.769572346789762E-4"/>
    <n v="1.3247327283248927E-3"/>
    <n v="9.0852148846808675E-5"/>
    <n v="0"/>
    <n v="4.0542475131884512E-4"/>
    <n v="2.2918033542972588E-2"/>
  </r>
  <r>
    <x v="0"/>
    <s v="part_mode"/>
    <s v="petit pole"/>
    <n v="2050"/>
    <s v="[15,100]"/>
    <n v="1.76676113377276E-3"/>
    <n v="1.03962038582293E-3"/>
    <n v="3.1250565742367301E-2"/>
    <n v="4.1290181516380501E-3"/>
    <n v="1.61708622406165E-2"/>
    <n v="1.78025569616427E-3"/>
    <n v="0.94386291664961819"/>
    <m/>
    <n v="2.27602567544027E-2"/>
    <n v="4.021193702836763E-5"/>
    <n v="2.3662026908441083E-5"/>
    <n v="7.1127090001662098E-4"/>
    <n v="9.397751327487128E-5"/>
    <n v="3.6805297653650726E-4"/>
    <n v="4.0519076733186709E-5"/>
    <n v="2.1482562323904705E-2"/>
  </r>
  <r>
    <x v="0"/>
    <s v="part_mode"/>
    <s v="rural-periurbain"/>
    <n v="2050"/>
    <s v="[0,1)"/>
    <n v="0.70915988246269002"/>
    <n v="3.6314932435615899E-2"/>
    <n v="1.3870740593955799E-3"/>
    <n v="4.7586126265633798E-4"/>
    <n v="3.5865004637880403E-4"/>
    <n v="0"/>
    <n v="0.25230359973326344"/>
    <m/>
    <n v="6.3293831724148694E-2"/>
    <n v="4.4885446266110567E-2"/>
    <n v="2.2985112226537019E-3"/>
    <n v="8.7793232104315671E-5"/>
    <n v="3.0119082682611179E-5"/>
    <n v="2.2700335683358148E-5"/>
    <n v="0"/>
    <n v="1.5969261584914143E-2"/>
  </r>
  <r>
    <x v="0"/>
    <s v="part_mode"/>
    <s v="rural-periurbain"/>
    <n v="2050"/>
    <s v="[1,5)"/>
    <n v="0.18213154989227601"/>
    <n v="3.4277426903610797E-2"/>
    <n v="1.8954189874076301E-2"/>
    <n v="1.90771202284523E-3"/>
    <n v="0"/>
    <n v="1.0825828647695299E-2"/>
    <n v="0.7519032926594964"/>
    <m/>
    <n v="0.145658975951444"/>
    <n v="2.6529095045758254E-2"/>
    <n v="4.9928149010304247E-3"/>
    <n v="2.7608478870471834E-3"/>
    <n v="2.7787537965789395E-4"/>
    <n v="0"/>
    <n v="1.5768791146491031E-3"/>
    <n v="0.10952146362330115"/>
  </r>
  <r>
    <x v="0"/>
    <s v="part_mode"/>
    <s v="rural-periurbain"/>
    <n v="2050"/>
    <s v="[5,15)"/>
    <n v="1.5998557451509601E-2"/>
    <n v="1.94745433324198E-2"/>
    <n v="4.3188668431245199E-2"/>
    <n v="2.0632495392487399E-3"/>
    <n v="3.3224339108103401E-4"/>
    <n v="1.01551607373152E-2"/>
    <n v="0.90878757711718039"/>
    <m/>
    <n v="0.141487046674594"/>
    <n v="2.2635886448679125E-3"/>
    <n v="2.7553956214404836E-3"/>
    <n v="6.1106371461451536E-3"/>
    <n v="2.9192308386102102E-4"/>
    <n v="4.7008136181207649E-5"/>
    <n v="1.4368237012285202E-3"/>
    <n v="0.1285816703408697"/>
  </r>
  <r>
    <x v="0"/>
    <s v="part_mode"/>
    <s v="rural-periurbain"/>
    <n v="2050"/>
    <s v="[15,100]"/>
    <n v="4.4215173953582402E-4"/>
    <n v="2.29161110913754E-3"/>
    <n v="2.4289324911884801E-2"/>
    <n v="4.1325967295223398E-3"/>
    <n v="1.9203115446808101E-2"/>
    <n v="1.3467010430187699E-2"/>
    <n v="0.93617418963292365"/>
    <m/>
    <n v="0.11967240944379701"/>
    <n v="5.291336401001822E-5"/>
    <n v="2.7424262293866149E-4"/>
    <n v="2.9067620359684966E-3"/>
    <n v="4.9455780788149387E-4"/>
    <n v="2.298083094346922E-3"/>
    <n v="1.6116295861853072E-3"/>
    <n v="0.11203422093246611"/>
  </r>
  <r>
    <x v="1"/>
    <s v="part_mode"/>
    <s v="Paris"/>
    <n v="2050"/>
    <s v="[0,1)"/>
    <n v="0.92981993528301399"/>
    <n v="5.3619361981318496E-2"/>
    <n v="4.63946047018211E-3"/>
    <n v="5.87884051985483E-3"/>
    <n v="0"/>
    <n v="0"/>
    <n v="6.0424017456305323E-3"/>
    <m/>
    <n v="1.57040474448868E-2"/>
    <n v="1.4601936378886026E-2"/>
    <n v="8.4204100451918513E-4"/>
    <n v="7.285830734241668E-5"/>
    <n v="9.2321590444723224E-5"/>
    <n v="0"/>
    <n v="0"/>
    <n v="9.4890163694448697E-5"/>
  </r>
  <r>
    <x v="1"/>
    <s v="part_mode"/>
    <s v="Paris"/>
    <n v="2050"/>
    <s v="[1,5)"/>
    <n v="0.44116481462416501"/>
    <n v="0.29343998646475289"/>
    <n v="7.7563784479293588E-2"/>
    <n v="0.17905972711809598"/>
    <n v="5.0760275961821699E-3"/>
    <n v="0"/>
    <n v="3.6956597175102912E-3"/>
    <m/>
    <n v="1.49518923577032E-2"/>
    <n v="6.5962488202666019E-3"/>
    <n v="4.3874830910668695E-3"/>
    <n v="1.1597253563904878E-3"/>
    <n v="2.6772817654694796E-3"/>
    <n v="7.5896218222846728E-5"/>
    <n v="0"/>
    <n v="5.5257106286913688E-5"/>
  </r>
  <r>
    <x v="1"/>
    <s v="part_mode"/>
    <s v="Paris"/>
    <n v="2050"/>
    <s v="[5,15)"/>
    <n v="2.4455605984743198E-2"/>
    <n v="0.14446905746730698"/>
    <n v="4.6958230534803712E-2"/>
    <n v="0.57150786088583005"/>
    <n v="0.15480343612950678"/>
    <n v="4.88229181049082E-2"/>
    <n v="8.982890892901052E-3"/>
    <m/>
    <n v="6.2670887085452603E-3"/>
    <n v="1.53265452127616E-4"/>
    <n v="9.0540039878753587E-4"/>
    <n v="2.9429139635793358E-4"/>
    <n v="3.5816904618024411E-3"/>
    <n v="9.7016686661123932E-4"/>
    <n v="3.0597755877350015E-4"/>
    <n v="5.6296574084994235E-5"/>
  </r>
  <r>
    <x v="1"/>
    <s v="part_mode"/>
    <s v="Paris"/>
    <n v="2050"/>
    <s v="[15,100]"/>
    <n v="1.4357321238917401E-2"/>
    <n v="2E-3"/>
    <n v="3.6585999282328648E-2"/>
    <n v="0.1790335674787033"/>
    <n v="0.51391354486852403"/>
    <n v="0.114556178259887"/>
    <n v="0.13955338887163959"/>
    <m/>
    <n v="1.73497275574421E-3"/>
    <n v="2.49095611949894E-5"/>
    <n v="3.46994551148842E-6"/>
    <n v="6.347571199651742E-5"/>
    <n v="3.1061836193924287E-4"/>
    <n v="8.9162599915481883E-4"/>
    <n v="1.9875184828308112E-4"/>
    <n v="2.4212132766407191E-4"/>
  </r>
  <r>
    <x v="1"/>
    <s v="part_mode"/>
    <s v="IdF Petite couronne"/>
    <n v="2050"/>
    <s v="[0,1)"/>
    <n v="0.85426603098602294"/>
    <n v="6.9194087394279E-2"/>
    <n v="1.34002364687707E-3"/>
    <n v="9.9742025259005E-3"/>
    <n v="0"/>
    <n v="6.5506203499455301E-3"/>
    <n v="5.8675035096974915E-2"/>
    <m/>
    <n v="1.4831922236971599E-2"/>
    <n v="1.2670407341271063E-2"/>
    <n v="1.026281323490163E-3"/>
    <n v="1.9875126526183792E-5"/>
    <n v="1.4793659623996193E-4"/>
    <n v="0"/>
    <n v="9.7158291634315784E-5"/>
    <n v="8.7026355780991124E-4"/>
  </r>
  <r>
    <x v="1"/>
    <s v="part_mode"/>
    <s v="IdF Petite couronne"/>
    <n v="2050"/>
    <s v="[1,5)"/>
    <n v="0.36915722519652899"/>
    <n v="0.345478659011273"/>
    <n v="0.160950825276759"/>
    <n v="7.2497016001817113E-2"/>
    <n v="1.3492155339897135E-2"/>
    <n v="5.7546947479271502E-3"/>
    <n v="3.2669424425797677E-2"/>
    <m/>
    <n v="2.11074850916795E-2"/>
    <n v="7.7919806273215077E-3"/>
    <n v="7.2921856445738705E-3"/>
    <n v="3.3972671450227024E-3"/>
    <n v="1.5302296844496048E-3"/>
    <n v="2.8478546769150273E-4"/>
    <n v="1.2146713359903863E-4"/>
    <n v="6.8956938902127462E-4"/>
  </r>
  <r>
    <x v="1"/>
    <s v="part_mode"/>
    <s v="IdF Petite couronne"/>
    <n v="2050"/>
    <s v="[5,15)"/>
    <n v="8.1693685236000693E-3"/>
    <n v="0.14807882031587261"/>
    <n v="6.3652088021573031E-2"/>
    <n v="0.4058434430432955"/>
    <n v="0.309682554885224"/>
    <n v="4.2337065421749198E-2"/>
    <n v="2.2236659788685609E-2"/>
    <m/>
    <n v="1.3639973469047001E-2"/>
    <n v="1.1142996992077261E-4"/>
    <n v="2.0197911804362804E-3"/>
    <n v="8.6821279186370052E-4"/>
    <n v="5.5356937956972385E-3"/>
    <n v="4.2240618324611472E-3"/>
    <n v="5.7747644910996617E-4"/>
    <n v="3.0330744955789601E-4"/>
  </r>
  <r>
    <x v="1"/>
    <s v="part_mode"/>
    <s v="IdF Petite couronne"/>
    <n v="2050"/>
    <s v="[15,100]"/>
    <n v="0"/>
    <n v="2E-3"/>
    <n v="9.3013740822458727E-3"/>
    <n v="0.14017500877763239"/>
    <n v="0.64779273249691605"/>
    <n v="3.4793347556135397E-2"/>
    <n v="0.16593753708707026"/>
    <m/>
    <n v="8.342110184587E-3"/>
    <n v="0"/>
    <n v="1.6684220369174001E-5"/>
    <n v="7.7593087462156862E-5"/>
    <n v="1.1693553683484593E-3"/>
    <n v="5.4039583512639653E-3"/>
    <n v="2.902499390039123E-4"/>
    <n v="1.3842692181393319E-3"/>
  </r>
  <r>
    <x v="1"/>
    <s v="part_mode"/>
    <s v="IdF Grande couronne"/>
    <n v="2050"/>
    <s v="[0,1)"/>
    <n v="0.85180749367057973"/>
    <n v="2.106078126253616E-2"/>
    <n v="4.4744487897500499E-3"/>
    <n v="0"/>
    <n v="0"/>
    <n v="0"/>
    <n v="0.12265727627713408"/>
    <m/>
    <n v="8.2758062167023107E-3"/>
    <n v="7.0493937515525981E-3"/>
    <n v="1.742949445011043E-4"/>
    <n v="3.7029671110529596E-5"/>
    <n v="0"/>
    <n v="0"/>
    <n v="0"/>
    <n v="1.015087849538079E-3"/>
  </r>
  <r>
    <x v="1"/>
    <s v="part_mode"/>
    <s v="IdF Grande couronne"/>
    <n v="2050"/>
    <s v="[1,5)"/>
    <n v="0.43747045554931052"/>
    <n v="0.36793483626463852"/>
    <n v="4.9568589485970545E-2"/>
    <n v="2.3325953522720599E-2"/>
    <n v="1.441440242821602E-2"/>
    <n v="1.2490807110746599E-3"/>
    <n v="0.10603668203806915"/>
    <m/>
    <n v="2.3271653768276501E-2"/>
    <n v="1.018066097539375E-2"/>
    <n v="8.5624521188381719E-3"/>
    <n v="1.1535430522993373E-3"/>
    <n v="5.4283351419566331E-4"/>
    <n v="3.3544698258604729E-4"/>
    <n v="2.90681738367621E-5"/>
    <n v="2.4676489511267692E-3"/>
  </r>
  <r>
    <x v="1"/>
    <s v="part_mode"/>
    <s v="IdF Grande couronne"/>
    <n v="2050"/>
    <s v="[5,15)"/>
    <n v="2.1881431887568598E-2"/>
    <n v="0.1377625399847375"/>
    <n v="3.4944631366973039E-2"/>
    <n v="5.5083628243744999E-2"/>
    <n v="0.17530148257449321"/>
    <n v="9.2107051025960007E-3"/>
    <n v="0.56581558083988659"/>
    <m/>
    <n v="1.50723685570442E-2"/>
    <n v="3.2980500596529327E-4"/>
    <n v="2.0764077760045017E-3"/>
    <n v="5.2669836305306496E-4"/>
    <n v="8.3024074634893393E-4"/>
    <n v="2.6422085539590232E-3"/>
    <n v="1.3882714197657454E-4"/>
    <n v="8.528180969736808E-3"/>
  </r>
  <r>
    <x v="1"/>
    <s v="part_mode"/>
    <s v="IdF Grande couronne"/>
    <n v="2050"/>
    <s v="[15,100]"/>
    <n v="0"/>
    <n v="2E-3"/>
    <n v="2.0168821347915571E-2"/>
    <n v="9.493520035553633E-3"/>
    <n v="0.67487992054545398"/>
    <n v="2.8739423633329401E-3"/>
    <n v="0.29058379570774384"/>
    <m/>
    <n v="1.446528034574E-2"/>
    <n v="0"/>
    <n v="2.8930560691479999E-5"/>
    <n v="2.9174765504074444E-4"/>
    <n v="1.3732642878218286E-4"/>
    <n v="9.7623272504007274E-3"/>
    <n v="4.1572381983109546E-5"/>
    <n v="4.2033760688417543E-3"/>
  </r>
  <r>
    <x v="1"/>
    <s v="part_mode"/>
    <s v="grand pole"/>
    <n v="2050"/>
    <s v="[0,1)"/>
    <n v="0.87183275952116035"/>
    <n v="2.3854496918523923E-2"/>
    <n v="2.50152263662519E-3"/>
    <n v="8.1698545992475793E-3"/>
    <n v="0"/>
    <n v="3.66875760827249E-3"/>
    <n v="8.9972608716170521E-2"/>
    <m/>
    <n v="4.6361204857844E-2"/>
    <n v="4.0419217165939957E-2"/>
    <n v="1.1059232184204961E-3"/>
    <n v="1.1597360341311449E-4"/>
    <n v="3.7876430273451603E-4"/>
    <n v="0"/>
    <n v="1.700880230508947E-4"/>
    <n v="4.1712385442850223E-3"/>
  </r>
  <r>
    <x v="1"/>
    <s v="part_mode"/>
    <s v="grand pole"/>
    <n v="2050"/>
    <s v="[1,5)"/>
    <n v="0.32761539770377773"/>
    <n v="0.40566281708065999"/>
    <n v="7.9383064523354877E-2"/>
    <n v="0.11432652257396525"/>
    <n v="5.8806751315444604E-3"/>
    <n v="9.7207586523935501E-3"/>
    <n v="5.7410764334304254E-2"/>
    <m/>
    <n v="0.103536931183521"/>
    <n v="3.3920292886717898E-2"/>
    <n v="4.2001083175793562E-2"/>
    <n v="8.2190788886916007E-3"/>
    <n v="1.1837017300191901E-2"/>
    <n v="6.0886705640736209E-4"/>
    <n v="1.0064575196444873E-3"/>
    <n v="5.9441343560742016E-3"/>
  </r>
  <r>
    <x v="1"/>
    <s v="part_mode"/>
    <s v="grand pole"/>
    <n v="2050"/>
    <s v="[5,15)"/>
    <n v="2.6204525659993799E-2"/>
    <n v="0.17851756464089311"/>
    <n v="6.5188175998878717E-2"/>
    <n v="0.21632605907265601"/>
    <n v="3.8269361970692398E-3"/>
    <n v="2.7380357307891501E-2"/>
    <n v="0.48255638112261767"/>
    <m/>
    <n v="5.8126648146321097E-2"/>
    <n v="1.5231812428797022E-3"/>
    <n v="1.0376627667819325E-2"/>
    <n v="3.7891701695872771E-3"/>
    <n v="1.2574308720596549E-2"/>
    <n v="2.2244697380546384E-4"/>
    <n v="1.5915283953563608E-3"/>
    <n v="2.8049384976276421E-2"/>
  </r>
  <r>
    <x v="1"/>
    <s v="part_mode"/>
    <s v="grand pole"/>
    <n v="2050"/>
    <s v="[15,100]"/>
    <n v="0"/>
    <n v="1.29863415786829E-2"/>
    <n v="3.8695495486459973E-2"/>
    <n v="1.9140689509682299E-2"/>
    <n v="5.5288622438140998E-2"/>
    <n v="1.8290598322225501E-2"/>
    <n v="0.85559825266480827"/>
    <m/>
    <n v="2.31660550033531E-2"/>
    <n v="0"/>
    <n v="3.008423033040994E-4"/>
    <n v="8.9642197682133335E-4"/>
    <n v="4.4341426598340381E-4"/>
    <n v="1.2808192684615968E-3"/>
    <n v="4.2372100677691389E-4"/>
    <n v="1.9820836182005752E-2"/>
  </r>
  <r>
    <x v="1"/>
    <s v="part_mode"/>
    <s v="petit pole"/>
    <n v="2050"/>
    <s v="[0,1)"/>
    <n v="0.83414134686262342"/>
    <n v="3.5284025673697685E-2"/>
    <n v="7.5561144303367496E-4"/>
    <n v="0"/>
    <n v="0"/>
    <n v="0"/>
    <n v="0.12981901602064516"/>
    <m/>
    <n v="2.6234021172887801E-2"/>
    <n v="2.1882881754775211E-2"/>
    <n v="9.2564187658850181E-4"/>
    <n v="1.9822726595021733E-5"/>
    <n v="0"/>
    <n v="0"/>
    <n v="0"/>
    <n v="3.4056748149290657E-3"/>
  </r>
  <r>
    <x v="1"/>
    <s v="part_mode"/>
    <s v="petit pole"/>
    <n v="2050"/>
    <s v="[1,5)"/>
    <n v="0.30049317903063749"/>
    <n v="0.436554005546616"/>
    <n v="4.0579793952712433E-2"/>
    <n v="1.6776655575370606E-3"/>
    <n v="0"/>
    <n v="4.9424826389079298E-3"/>
    <n v="0.21575287327358916"/>
    <m/>
    <n v="6.6024023674461502E-2"/>
    <n v="1.9839768766333008E-2"/>
    <n v="2.8823051997390773E-2"/>
    <n v="2.6792412766386553E-3"/>
    <n v="1.1076623048865555E-4"/>
    <n v="0"/>
    <n v="3.2632259076187213E-4"/>
    <n v="1.4244872812848542E-2"/>
  </r>
  <r>
    <x v="1"/>
    <s v="part_mode"/>
    <s v="petit pole"/>
    <n v="2050"/>
    <s v="[5,15)"/>
    <n v="3.0675561072248201E-2"/>
    <n v="0.18334640563581101"/>
    <n v="6.110861934948144E-2"/>
    <n v="6.98486728964856E-3"/>
    <n v="0"/>
    <n v="1.55848712432539E-2"/>
    <n v="0.70229967540955696"/>
    <m/>
    <n v="2.6013994276297799E-2"/>
    <n v="7.9799387015568827E-4"/>
    <n v="4.7695723467897624E-3"/>
    <n v="1.589679273989871E-3"/>
    <n v="1.8170429769361735E-4"/>
    <n v="0"/>
    <n v="4.0542475131884512E-4"/>
    <n v="1.8269619736350017E-2"/>
  </r>
  <r>
    <x v="1"/>
    <s v="part_mode"/>
    <s v="petit pole"/>
    <n v="2050"/>
    <s v="[15,100]"/>
    <n v="1.76676113377276E-3"/>
    <n v="1.03962038582293E-3"/>
    <n v="4.3750792039314215E-2"/>
    <n v="4.1290181516380501E-3"/>
    <n v="3.2341724481233E-2"/>
    <n v="1.78025569616427E-3"/>
    <n v="0.91519182811205479"/>
    <m/>
    <n v="2.27602567544027E-2"/>
    <n v="4.021193702836763E-5"/>
    <n v="2.3662026908441083E-5"/>
    <n v="9.9577926002326921E-4"/>
    <n v="9.397751327487128E-5"/>
    <n v="7.3610595307301453E-4"/>
    <n v="4.0519076733186709E-5"/>
    <n v="2.0830000987361548E-2"/>
  </r>
  <r>
    <x v="1"/>
    <s v="part_mode"/>
    <s v="rural-periurbain"/>
    <n v="2050"/>
    <s v="[0,1)"/>
    <n v="0.70206828363806306"/>
    <n v="3.9946425679177493E-2"/>
    <n v="1.3870740593955799E-3"/>
    <n v="4.7586126265633798E-4"/>
    <n v="3.5865004637880403E-4"/>
    <n v="0"/>
    <n v="0.25576370531432879"/>
    <m/>
    <n v="6.3293831724148694E-2"/>
    <n v="4.4436591803449457E-2"/>
    <n v="2.5283623449190726E-3"/>
    <n v="8.7793232104315671E-5"/>
    <n v="3.0119082682611179E-5"/>
    <n v="2.2700335683358148E-5"/>
    <n v="0"/>
    <n v="1.6188264925309882E-2"/>
  </r>
  <r>
    <x v="1"/>
    <s v="part_mode"/>
    <s v="rural-periurbain"/>
    <n v="2050"/>
    <s v="[1,5)"/>
    <n v="0.27319732483841402"/>
    <n v="0.34277426903610797"/>
    <n v="2.2745027848891559E-2"/>
    <n v="3.7200384445481983E-3"/>
    <n v="0"/>
    <n v="1.0825828647695299E-2"/>
    <n v="0.34673751118434293"/>
    <m/>
    <n v="0.145658975951444"/>
    <n v="3.9793642568637384E-2"/>
    <n v="4.9928149010304249E-2"/>
    <n v="3.3130174644566196E-3"/>
    <n v="5.4185699033289312E-4"/>
    <n v="0"/>
    <n v="1.5768791146491031E-3"/>
    <n v="5.0505430803063751E-2"/>
  </r>
  <r>
    <x v="1"/>
    <s v="part_mode"/>
    <s v="rural-periurbain"/>
    <n v="2050"/>
    <s v="[5,15)"/>
    <n v="1.5998557451509601E-2"/>
    <n v="0.1557963466593584"/>
    <n v="5.1826402117494237E-2"/>
    <n v="4.1264990784974798E-3"/>
    <n v="6.6448678216206802E-4"/>
    <n v="1.01551607373152E-2"/>
    <n v="0.76143254717366293"/>
    <m/>
    <n v="0.141487046674594"/>
    <n v="2.2635886448679125E-3"/>
    <n v="2.2043164971523869E-2"/>
    <n v="7.3327645753741844E-3"/>
    <n v="5.8384616772204205E-4"/>
    <n v="9.4016272362415298E-5"/>
    <n v="1.4368237012285202E-3"/>
    <n v="0.10773284234151505"/>
  </r>
  <r>
    <x v="1"/>
    <s v="part_mode"/>
    <s v="rural-periurbain"/>
    <n v="2050"/>
    <s v="[15,100]"/>
    <n v="4.4215173953582402E-4"/>
    <n v="2.29161110913754E-3"/>
    <n v="3.400505487663872E-2"/>
    <n v="4.1325967295223398E-3"/>
    <n v="3.8406230893616201E-2"/>
    <n v="1.3467010430187699E-2"/>
    <n v="0.90725534422136167"/>
    <m/>
    <n v="0.11967240944379701"/>
    <n v="5.291336401001822E-5"/>
    <n v="2.7424262293866149E-4"/>
    <n v="4.069466850355895E-3"/>
    <n v="4.9455780788149387E-4"/>
    <n v="4.596166188693844E-3"/>
    <n v="1.6116295861853072E-3"/>
    <n v="0.10857343302373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1A96A-6CE9-423D-810A-403D58249EDB}" name="Tableau croisé dynamique1" cacheId="0" dataOnRows="1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W2:Y10" firstHeaderRow="1" firstDataRow="2" firstDataCol="1"/>
  <pivotFields count="21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9" showAll="0"/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2">
    <i>
      <x/>
    </i>
    <i>
      <x v="1"/>
    </i>
  </colItems>
  <dataFields count="7">
    <dataField name="Somme de marche2" fld="14" baseField="0" baseItem="0"/>
    <dataField name="Somme de velo2" fld="15" baseField="0" baseItem="0"/>
    <dataField name="Somme de bus_car2" fld="16" baseField="0" baseItem="0"/>
    <dataField name="Somme de metro_tram2" fld="17" baseField="0" baseItem="0"/>
    <dataField name="Somme de train2" fld="18" baseField="0" baseItem="0"/>
    <dataField name="Somme de deuxrm2" fld="19" baseField="0" baseItem="0"/>
    <dataField name="Somme de vp2" fld="20" baseField="0" baseItem="0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type="origin" dataOnly="0" labelOnly="1" outline="0" fieldPosition="0"/>
    </format>
    <format dxfId="1">
      <pivotArea field="0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8E92-BB9A-4628-8967-B37FAAB60E79}">
  <dimension ref="A1:U30"/>
  <sheetViews>
    <sheetView workbookViewId="0">
      <selection activeCell="H29" sqref="H29:H30"/>
    </sheetView>
  </sheetViews>
  <sheetFormatPr baseColWidth="10" defaultRowHeight="14.4" x14ac:dyDescent="0.3"/>
  <cols>
    <col min="1" max="1" width="26.5546875" customWidth="1"/>
    <col min="14" max="14" width="23.109375" customWidth="1"/>
  </cols>
  <sheetData>
    <row r="1" spans="1:21" x14ac:dyDescent="0.3">
      <c r="A1" t="s">
        <v>18</v>
      </c>
      <c r="N1" t="s">
        <v>18</v>
      </c>
      <c r="O1" t="s">
        <v>19</v>
      </c>
    </row>
    <row r="2" spans="1:21" ht="15" thickBot="1" x14ac:dyDescent="0.35"/>
    <row r="3" spans="1:2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N3" s="7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9" t="s">
        <v>7</v>
      </c>
    </row>
    <row r="4" spans="1:21" x14ac:dyDescent="0.3">
      <c r="A4" s="3" t="s">
        <v>8</v>
      </c>
      <c r="B4" s="4">
        <v>25.841009376123143</v>
      </c>
      <c r="C4" s="4">
        <v>0.2284952892000478</v>
      </c>
      <c r="D4" s="4">
        <v>0.49101755224468596</v>
      </c>
      <c r="E4" s="4">
        <v>0</v>
      </c>
      <c r="F4" s="4">
        <v>9.5173872385584789E-3</v>
      </c>
      <c r="G4" s="4">
        <v>0.90949332934440852</v>
      </c>
      <c r="H4" s="4">
        <v>6.0240367638096037</v>
      </c>
      <c r="N4" s="3" t="s">
        <v>8</v>
      </c>
      <c r="O4" s="4">
        <v>18.152706790606295</v>
      </c>
      <c r="P4" s="4">
        <v>0.10486455640998654</v>
      </c>
      <c r="Q4" s="4">
        <v>0.67603587784135755</v>
      </c>
      <c r="R4" s="4">
        <v>0</v>
      </c>
      <c r="S4" s="4">
        <v>1.7471460255440451E-2</v>
      </c>
      <c r="T4" s="4">
        <v>4.6127913448383087</v>
      </c>
      <c r="U4" s="4">
        <v>7.1880722689706698</v>
      </c>
    </row>
    <row r="5" spans="1:21" x14ac:dyDescent="0.3">
      <c r="A5" s="3" t="s">
        <v>9</v>
      </c>
      <c r="B5" s="4">
        <v>102.65544122307497</v>
      </c>
      <c r="C5" s="4">
        <v>3.0330655982666483</v>
      </c>
      <c r="D5" s="4">
        <v>3.4694626095952823</v>
      </c>
      <c r="E5" s="4">
        <v>0</v>
      </c>
      <c r="F5" s="4">
        <v>0.14540137825115254</v>
      </c>
      <c r="G5" s="4">
        <v>3.9653711068935107</v>
      </c>
      <c r="H5" s="4">
        <v>15.474662344255831</v>
      </c>
      <c r="N5" s="3" t="s">
        <v>9</v>
      </c>
      <c r="O5" s="4">
        <v>78.291843472836064</v>
      </c>
      <c r="P5" s="4">
        <v>0.85475171678741113</v>
      </c>
      <c r="Q5" s="4">
        <v>5.7720192708264246</v>
      </c>
      <c r="R5" s="4">
        <v>0.26210348829323116</v>
      </c>
      <c r="S5" s="4">
        <v>0.36361315449534287</v>
      </c>
      <c r="T5" s="4">
        <v>17.672289632064892</v>
      </c>
      <c r="U5" s="4">
        <v>14.598643478462561</v>
      </c>
    </row>
    <row r="6" spans="1:21" x14ac:dyDescent="0.3">
      <c r="A6" s="3" t="s">
        <v>10</v>
      </c>
      <c r="B6" s="4">
        <v>647.29476274674948</v>
      </c>
      <c r="C6" s="4">
        <v>10.079934174604572</v>
      </c>
      <c r="D6" s="4">
        <v>26.047290969573091</v>
      </c>
      <c r="E6" s="4">
        <v>1.3403358015961813</v>
      </c>
      <c r="F6" s="4">
        <v>1.2491729521260939</v>
      </c>
      <c r="G6" s="4">
        <v>18.299951207645677</v>
      </c>
      <c r="H6" s="4">
        <v>70.664615502147967</v>
      </c>
      <c r="N6" s="3" t="s">
        <v>10</v>
      </c>
      <c r="O6" s="4">
        <v>457.55737633728268</v>
      </c>
      <c r="P6" s="4">
        <v>4.995385669884377</v>
      </c>
      <c r="Q6" s="4">
        <v>33.733143538048111</v>
      </c>
      <c r="R6" s="4">
        <v>1.5317992157626272</v>
      </c>
      <c r="S6" s="4">
        <v>2.1250474326912072</v>
      </c>
      <c r="T6" s="4">
        <v>103.2813396548224</v>
      </c>
      <c r="U6" s="4">
        <v>85.318172516991297</v>
      </c>
    </row>
    <row r="7" spans="1:21" x14ac:dyDescent="0.3">
      <c r="A7" s="3" t="s">
        <v>11</v>
      </c>
      <c r="B7" s="4">
        <v>477.20147533886347</v>
      </c>
      <c r="C7" s="4">
        <v>4.9671614388054826</v>
      </c>
      <c r="D7" s="4">
        <v>13.5372834226315</v>
      </c>
      <c r="E7" s="4">
        <v>4.9262056821803952</v>
      </c>
      <c r="F7" s="4">
        <v>6.0975412252255987</v>
      </c>
      <c r="G7" s="4">
        <v>17.262542071361352</v>
      </c>
      <c r="H7" s="4">
        <v>123.86804196532869</v>
      </c>
      <c r="N7" s="3" t="s">
        <v>11</v>
      </c>
      <c r="O7" s="4">
        <v>310.63954104393514</v>
      </c>
      <c r="P7" s="4">
        <v>2.2365490672335691</v>
      </c>
      <c r="Q7" s="4">
        <v>18.33470094356105</v>
      </c>
      <c r="R7" s="4">
        <v>6.6008373685489046</v>
      </c>
      <c r="S7" s="4">
        <v>11.105321983576493</v>
      </c>
      <c r="T7" s="4">
        <v>89.412818874849407</v>
      </c>
      <c r="U7" s="4">
        <v>144.53022413471911</v>
      </c>
    </row>
    <row r="8" spans="1:21" x14ac:dyDescent="0.3">
      <c r="A8" s="3" t="s">
        <v>12</v>
      </c>
      <c r="B8" s="4">
        <v>667.3426885264065</v>
      </c>
      <c r="C8" s="4">
        <v>11.628841002172987</v>
      </c>
      <c r="D8" s="4">
        <v>28.398956797475275</v>
      </c>
      <c r="E8" s="4">
        <v>1.7643134984984512</v>
      </c>
      <c r="F8" s="4">
        <v>2.5990406351338646</v>
      </c>
      <c r="G8" s="4">
        <v>24.066392589456111</v>
      </c>
      <c r="H8" s="4">
        <v>165.20904544157855</v>
      </c>
      <c r="N8" s="3" t="s">
        <v>12</v>
      </c>
      <c r="O8" s="4">
        <v>520.81620513393932</v>
      </c>
      <c r="P8" s="4">
        <v>6.6457588897382687</v>
      </c>
      <c r="Q8" s="4">
        <v>51.25598412842789</v>
      </c>
      <c r="R8" s="4">
        <v>3.6086986158571013</v>
      </c>
      <c r="S8" s="4">
        <v>6.0497476364591654</v>
      </c>
      <c r="T8" s="4">
        <v>218.24962232679476</v>
      </c>
      <c r="U8" s="4">
        <v>253.71689986317557</v>
      </c>
    </row>
    <row r="9" spans="1:21" x14ac:dyDescent="0.3">
      <c r="A9" s="3" t="s">
        <v>13</v>
      </c>
      <c r="B9" s="4">
        <v>77.885102300876113</v>
      </c>
      <c r="C9" s="4">
        <v>1.2753288587483604</v>
      </c>
      <c r="D9" s="4">
        <v>4.8831271844229072</v>
      </c>
      <c r="E9" s="4">
        <v>0</v>
      </c>
      <c r="F9" s="4">
        <v>0</v>
      </c>
      <c r="G9" s="4">
        <v>2.475211385247658</v>
      </c>
      <c r="H9" s="4">
        <v>25.673204486331272</v>
      </c>
      <c r="N9" s="3" t="s">
        <v>13</v>
      </c>
      <c r="O9" s="4">
        <v>60.42713017288181</v>
      </c>
      <c r="P9" s="4">
        <v>0.79585643288814523</v>
      </c>
      <c r="Q9" s="4">
        <v>9.1418024982545134</v>
      </c>
      <c r="R9" s="4">
        <v>0</v>
      </c>
      <c r="S9" s="4">
        <v>0</v>
      </c>
      <c r="T9" s="4">
        <v>28.004919291344919</v>
      </c>
      <c r="U9" s="4">
        <v>41.654888061355166</v>
      </c>
    </row>
    <row r="10" spans="1:21" x14ac:dyDescent="0.3">
      <c r="A10" s="3" t="s">
        <v>14</v>
      </c>
      <c r="B10" s="4">
        <v>93.309305928439542</v>
      </c>
      <c r="C10" s="4">
        <v>2.2932528054135899</v>
      </c>
      <c r="D10" s="4">
        <v>13.487797309905446</v>
      </c>
      <c r="E10" s="4">
        <v>2.5227260415824473</v>
      </c>
      <c r="F10" s="4">
        <v>0</v>
      </c>
      <c r="G10" s="4">
        <v>4.3595021374718783</v>
      </c>
      <c r="H10" s="4">
        <v>66.423611033885066</v>
      </c>
      <c r="N10" s="3" t="s">
        <v>14</v>
      </c>
      <c r="O10" s="4">
        <v>31.278297505977577</v>
      </c>
      <c r="P10" s="4">
        <v>1.4929443868819319</v>
      </c>
      <c r="Q10" s="4">
        <v>26.342317651620071</v>
      </c>
      <c r="R10" s="4">
        <v>6.569340588234251</v>
      </c>
      <c r="S10" s="4">
        <v>0</v>
      </c>
      <c r="T10" s="4">
        <v>59.371425438635242</v>
      </c>
      <c r="U10" s="4">
        <v>112.43137618319186</v>
      </c>
    </row>
    <row r="11" spans="1:21" x14ac:dyDescent="0.3">
      <c r="A11" s="3" t="s">
        <v>15</v>
      </c>
      <c r="B11" s="4">
        <v>69.653405157119636</v>
      </c>
      <c r="C11" s="4">
        <v>4.2698400144132247</v>
      </c>
      <c r="D11" s="4">
        <v>5.6563138476936548</v>
      </c>
      <c r="E11" s="4">
        <v>3.4276876243363872</v>
      </c>
      <c r="F11" s="4">
        <v>0.23695665831497317</v>
      </c>
      <c r="G11" s="4">
        <v>2.8112402636378206</v>
      </c>
      <c r="H11" s="4">
        <v>29.996574802455051</v>
      </c>
      <c r="N11" s="3" t="s">
        <v>15</v>
      </c>
      <c r="O11" s="4">
        <v>39.340597265203655</v>
      </c>
      <c r="P11" s="4">
        <v>2.7908164849351338</v>
      </c>
      <c r="Q11" s="4">
        <v>11.091095130138958</v>
      </c>
      <c r="R11" s="4">
        <v>8.9615040328584605</v>
      </c>
      <c r="S11" s="4">
        <v>0.61951037604058545</v>
      </c>
      <c r="T11" s="4">
        <v>37.926466199909399</v>
      </c>
      <c r="U11" s="4">
        <v>50.975875310551416</v>
      </c>
    </row>
    <row r="12" spans="1:21" x14ac:dyDescent="0.3">
      <c r="A12" s="3" t="s">
        <v>16</v>
      </c>
      <c r="B12" s="4">
        <v>72.474396830566121</v>
      </c>
      <c r="C12" s="4">
        <v>5.9278951919493155</v>
      </c>
      <c r="D12" s="4">
        <v>15.151766198551629</v>
      </c>
      <c r="E12" s="4">
        <v>21.803411249415412</v>
      </c>
      <c r="F12" s="4">
        <v>0.83912439742266054</v>
      </c>
      <c r="G12" s="4">
        <v>12.097965937178381</v>
      </c>
      <c r="H12" s="4">
        <v>95.50925558290399</v>
      </c>
      <c r="N12" s="3" t="s">
        <v>16</v>
      </c>
      <c r="O12" s="4">
        <v>20.776905013157204</v>
      </c>
      <c r="P12" s="4">
        <v>3.541024104034272</v>
      </c>
      <c r="Q12" s="4">
        <v>27.152691262471521</v>
      </c>
      <c r="R12" s="4">
        <v>32.085373139794577</v>
      </c>
      <c r="S12" s="4">
        <v>2.005001519994674</v>
      </c>
      <c r="T12" s="4">
        <v>80.213432849486438</v>
      </c>
      <c r="U12" s="4">
        <v>101.60368160934949</v>
      </c>
    </row>
    <row r="13" spans="1:21" ht="15" thickBot="1" x14ac:dyDescent="0.35">
      <c r="A13" s="5" t="s">
        <v>17</v>
      </c>
      <c r="B13" s="6">
        <v>2233.6575874282194</v>
      </c>
      <c r="C13" s="6">
        <v>43.703814373574232</v>
      </c>
      <c r="D13" s="6">
        <v>111.12301589209346</v>
      </c>
      <c r="E13" s="6">
        <v>35.784679897609273</v>
      </c>
      <c r="F13" s="6">
        <v>11.176754633712902</v>
      </c>
      <c r="G13" s="6">
        <v>86.247670028236811</v>
      </c>
      <c r="H13" s="6">
        <v>598.84304792269597</v>
      </c>
      <c r="N13" s="10" t="s">
        <v>17</v>
      </c>
      <c r="O13" s="11">
        <v>1537.2806027358199</v>
      </c>
      <c r="P13" s="11">
        <v>23.457951308793096</v>
      </c>
      <c r="Q13" s="11">
        <v>183.49979030118993</v>
      </c>
      <c r="R13" s="11">
        <v>59.619656449349151</v>
      </c>
      <c r="S13" s="11">
        <v>22.28571356351291</v>
      </c>
      <c r="T13" s="11">
        <v>638.74510561274587</v>
      </c>
      <c r="U13" s="11">
        <v>812.01783342676708</v>
      </c>
    </row>
    <row r="16" spans="1:21" ht="15" thickBot="1" x14ac:dyDescent="0.35">
      <c r="A16" t="s">
        <v>20</v>
      </c>
      <c r="N16" t="s">
        <v>20</v>
      </c>
      <c r="O16" t="s">
        <v>19</v>
      </c>
    </row>
    <row r="17" spans="1:21" x14ac:dyDescent="0.3">
      <c r="A17" s="1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N17" s="7" t="s">
        <v>0</v>
      </c>
      <c r="O17" s="8" t="s">
        <v>1</v>
      </c>
      <c r="P17" s="9" t="s">
        <v>2</v>
      </c>
      <c r="Q17" s="8" t="s">
        <v>3</v>
      </c>
      <c r="R17" s="9" t="s">
        <v>4</v>
      </c>
      <c r="S17" s="9" t="s">
        <v>5</v>
      </c>
      <c r="T17" s="9" t="s">
        <v>6</v>
      </c>
      <c r="U17" s="9" t="s">
        <v>7</v>
      </c>
    </row>
    <row r="18" spans="1:21" x14ac:dyDescent="0.3">
      <c r="A18" s="3" t="s">
        <v>16</v>
      </c>
      <c r="B18" s="4">
        <v>656.75603637964332</v>
      </c>
      <c r="C18" s="4">
        <v>33.688843489983832</v>
      </c>
      <c r="D18" s="4">
        <v>114.78288641269324</v>
      </c>
      <c r="E18" s="4">
        <v>115.2316329433817</v>
      </c>
      <c r="F18" s="4">
        <v>14.948782702233933</v>
      </c>
      <c r="G18" s="4">
        <v>37.632191889646151</v>
      </c>
      <c r="H18" s="4">
        <v>87.86536606656064</v>
      </c>
      <c r="N18" s="3" t="s">
        <v>16</v>
      </c>
      <c r="O18" s="4">
        <v>493.36585679700408</v>
      </c>
      <c r="P18" s="4">
        <v>20.124007421231546</v>
      </c>
      <c r="Q18" s="4">
        <v>205.69643407493456</v>
      </c>
      <c r="R18" s="4">
        <v>169.57208659701712</v>
      </c>
      <c r="S18" s="4">
        <v>35.718580143907182</v>
      </c>
      <c r="T18" s="4">
        <v>249.51362177691431</v>
      </c>
      <c r="U18" s="4">
        <v>93.472037069397558</v>
      </c>
    </row>
    <row r="19" spans="1:21" x14ac:dyDescent="0.3">
      <c r="A19" s="3" t="s">
        <v>15</v>
      </c>
      <c r="B19" s="4">
        <v>666.68449946142186</v>
      </c>
      <c r="C19" s="4">
        <v>36.827669331798703</v>
      </c>
      <c r="D19" s="4">
        <v>50.33115913720124</v>
      </c>
      <c r="E19" s="4">
        <v>27.071371010857291</v>
      </c>
      <c r="F19" s="4">
        <v>7.653605616607325</v>
      </c>
      <c r="G19" s="4">
        <v>9.0832954080852222</v>
      </c>
      <c r="H19" s="4">
        <v>23.677290023716402</v>
      </c>
      <c r="N19" s="3" t="s">
        <v>15</v>
      </c>
      <c r="O19" s="4">
        <v>697.35900642355546</v>
      </c>
      <c r="P19" s="4">
        <v>24.070987748014755</v>
      </c>
      <c r="Q19" s="4">
        <v>98.691071434884648</v>
      </c>
      <c r="R19" s="4">
        <v>70.776636344093191</v>
      </c>
      <c r="S19" s="4">
        <v>20.0099382196222</v>
      </c>
      <c r="T19" s="4">
        <v>122.54281526003319</v>
      </c>
      <c r="U19" s="4">
        <v>40.236946781068703</v>
      </c>
    </row>
    <row r="20" spans="1:21" x14ac:dyDescent="0.3">
      <c r="A20" s="3" t="s">
        <v>14</v>
      </c>
      <c r="B20" s="4">
        <v>684.7452001768288</v>
      </c>
      <c r="C20" s="4">
        <v>7.5837451701236063</v>
      </c>
      <c r="D20" s="4">
        <v>56.290346928098053</v>
      </c>
      <c r="E20" s="4">
        <v>12.675349538056997</v>
      </c>
      <c r="F20" s="4">
        <v>0</v>
      </c>
      <c r="G20" s="4">
        <v>11.629139440914724</v>
      </c>
      <c r="H20" s="4">
        <v>59.082817314257753</v>
      </c>
      <c r="N20" s="3" t="s">
        <v>14</v>
      </c>
      <c r="O20" s="4">
        <v>677.09385448419857</v>
      </c>
      <c r="P20" s="4">
        <v>4.9371398375928504</v>
      </c>
      <c r="Q20" s="4">
        <v>109.93775821429884</v>
      </c>
      <c r="R20" s="4">
        <v>33.00742403966369</v>
      </c>
      <c r="S20" s="4">
        <v>0</v>
      </c>
      <c r="T20" s="4">
        <v>158.37555836872542</v>
      </c>
      <c r="U20" s="4">
        <v>100.00604236998501</v>
      </c>
    </row>
    <row r="21" spans="1:21" x14ac:dyDescent="0.3">
      <c r="A21" s="3" t="s">
        <v>13</v>
      </c>
      <c r="B21" s="4">
        <v>700.96592070788506</v>
      </c>
      <c r="C21" s="4">
        <v>4.9257719916965739</v>
      </c>
      <c r="D21" s="4">
        <v>30.613679421654187</v>
      </c>
      <c r="E21" s="4">
        <v>0</v>
      </c>
      <c r="F21" s="4">
        <v>0</v>
      </c>
      <c r="G21" s="4">
        <v>7.9949208633103392</v>
      </c>
      <c r="H21" s="4">
        <v>21.236309190874227</v>
      </c>
      <c r="N21" s="3" t="s">
        <v>13</v>
      </c>
      <c r="O21" s="4">
        <v>770.31316013113144</v>
      </c>
      <c r="P21" s="4">
        <v>3.0738795720339613</v>
      </c>
      <c r="Q21" s="4">
        <v>57.312496776738293</v>
      </c>
      <c r="R21" s="4">
        <v>0</v>
      </c>
      <c r="S21" s="4">
        <v>0</v>
      </c>
      <c r="T21" s="4">
        <v>90.455754547724638</v>
      </c>
      <c r="U21" s="4">
        <v>34.456005780391138</v>
      </c>
    </row>
    <row r="22" spans="1:21" x14ac:dyDescent="0.3">
      <c r="A22" s="3" t="s">
        <v>12</v>
      </c>
      <c r="B22" s="4">
        <v>6462.39732651947</v>
      </c>
      <c r="C22" s="4">
        <v>54.113368008371957</v>
      </c>
      <c r="D22" s="4">
        <v>294.05244775153085</v>
      </c>
      <c r="E22" s="4">
        <v>12.35019448948915</v>
      </c>
      <c r="F22" s="4">
        <v>123.53964056646122</v>
      </c>
      <c r="G22" s="4">
        <v>86.766783128436231</v>
      </c>
      <c r="H22" s="4">
        <v>136.00525387071247</v>
      </c>
      <c r="N22" s="3" t="s">
        <v>12</v>
      </c>
      <c r="O22" s="4">
        <v>6500.2040254192152</v>
      </c>
      <c r="P22" s="4">
        <v>30.990449531278973</v>
      </c>
      <c r="Q22" s="4">
        <v>546.73046980724098</v>
      </c>
      <c r="R22" s="4">
        <v>25.260890310999702</v>
      </c>
      <c r="S22" s="4">
        <v>292.91861562553908</v>
      </c>
      <c r="T22" s="4">
        <v>766.99867039451237</v>
      </c>
      <c r="U22" s="4">
        <v>209.24656805794635</v>
      </c>
    </row>
    <row r="23" spans="1:21" x14ac:dyDescent="0.3">
      <c r="A23" s="3" t="s">
        <v>11</v>
      </c>
      <c r="B23" s="4">
        <v>5611.0742224207934</v>
      </c>
      <c r="C23" s="4">
        <v>26.877896956462532</v>
      </c>
      <c r="D23" s="4">
        <v>177.59906398043776</v>
      </c>
      <c r="E23" s="4">
        <v>34.483439775262767</v>
      </c>
      <c r="F23" s="4">
        <v>159.52580514019419</v>
      </c>
      <c r="G23" s="4">
        <v>69.977031872686894</v>
      </c>
      <c r="H23" s="4">
        <v>99.094433572262943</v>
      </c>
      <c r="N23" s="3" t="s">
        <v>11</v>
      </c>
      <c r="O23" s="4">
        <v>4483.0474907577309</v>
      </c>
      <c r="P23" s="4">
        <v>12.096240349721732</v>
      </c>
      <c r="Q23" s="4">
        <v>240.96286046162948</v>
      </c>
      <c r="R23" s="4">
        <v>46.205861579842292</v>
      </c>
      <c r="S23" s="4">
        <v>296.6860308953415</v>
      </c>
      <c r="T23" s="4">
        <v>362.24708703699991</v>
      </c>
      <c r="U23" s="4">
        <v>115.62417930777522</v>
      </c>
    </row>
    <row r="24" spans="1:21" x14ac:dyDescent="0.3">
      <c r="A24" s="3" t="s">
        <v>10</v>
      </c>
      <c r="B24" s="4">
        <v>8168.9919170426183</v>
      </c>
      <c r="C24" s="4">
        <v>100.79934174604561</v>
      </c>
      <c r="D24" s="4">
        <v>291.35148789867435</v>
      </c>
      <c r="E24" s="4">
        <v>9.3823506111732762</v>
      </c>
      <c r="F24" s="4">
        <v>62.243191417777446</v>
      </c>
      <c r="G24" s="4">
        <v>62.759167835935173</v>
      </c>
      <c r="H24" s="4">
        <v>56.531692401718281</v>
      </c>
      <c r="N24" s="3" t="s">
        <v>10</v>
      </c>
      <c r="O24" s="4">
        <v>6807.4517543188094</v>
      </c>
      <c r="P24" s="4">
        <v>49.953856698843765</v>
      </c>
      <c r="Q24" s="4">
        <v>377.3214486216861</v>
      </c>
      <c r="R24" s="4">
        <v>10.722594510338379</v>
      </c>
      <c r="S24" s="4">
        <v>105.8858454305565</v>
      </c>
      <c r="T24" s="4">
        <v>354.20044874267995</v>
      </c>
      <c r="U24" s="4">
        <v>68.254538013593148</v>
      </c>
    </row>
    <row r="25" spans="1:21" x14ac:dyDescent="0.3">
      <c r="A25" s="3" t="s">
        <v>9</v>
      </c>
      <c r="B25" s="4">
        <v>1298.7649699257827</v>
      </c>
      <c r="C25" s="4">
        <v>30.330655982666496</v>
      </c>
      <c r="D25" s="4">
        <v>51.668078252838725</v>
      </c>
      <c r="E25" s="4">
        <v>0</v>
      </c>
      <c r="F25" s="4">
        <v>7.3669845419422444</v>
      </c>
      <c r="G25" s="4">
        <v>14.491346970323418</v>
      </c>
      <c r="H25" s="4">
        <v>12.37972987540466</v>
      </c>
      <c r="N25" s="3" t="s">
        <v>9</v>
      </c>
      <c r="O25" s="4">
        <v>1103.3489078721038</v>
      </c>
      <c r="P25" s="4">
        <v>8.5475171678741102</v>
      </c>
      <c r="Q25" s="4">
        <v>85.958310240081204</v>
      </c>
      <c r="R25" s="4">
        <v>1.8347244180526197</v>
      </c>
      <c r="S25" s="4">
        <v>18.423019923422309</v>
      </c>
      <c r="T25" s="4">
        <v>64.582929041142734</v>
      </c>
      <c r="U25" s="4">
        <v>11.67891478277005</v>
      </c>
    </row>
    <row r="26" spans="1:21" x14ac:dyDescent="0.3">
      <c r="A26" s="3" t="s">
        <v>8</v>
      </c>
      <c r="B26" s="4">
        <v>290.75764428864318</v>
      </c>
      <c r="C26" s="4">
        <v>1.1671034069362234</v>
      </c>
      <c r="D26" s="4">
        <v>9.8034401318708504</v>
      </c>
      <c r="E26" s="4">
        <v>0</v>
      </c>
      <c r="F26" s="4">
        <v>0.42828242573513153</v>
      </c>
      <c r="G26" s="4">
        <v>1.8342134892532573</v>
      </c>
      <c r="H26" s="4">
        <v>4.819229411047683</v>
      </c>
      <c r="N26" s="3" t="s">
        <v>8</v>
      </c>
      <c r="O26" s="4">
        <v>253.4291256646469</v>
      </c>
      <c r="P26" s="4">
        <v>0.53384501695229614</v>
      </c>
      <c r="Q26" s="4">
        <v>13.497384986825631</v>
      </c>
      <c r="R26" s="4">
        <v>0</v>
      </c>
      <c r="S26" s="4">
        <v>0.78621571149482028</v>
      </c>
      <c r="T26" s="4">
        <v>9.3025996595339144</v>
      </c>
      <c r="U26" s="4">
        <v>5.750457815176536</v>
      </c>
    </row>
    <row r="27" spans="1:21" ht="15" thickBot="1" x14ac:dyDescent="0.35">
      <c r="A27" s="5" t="s">
        <v>17</v>
      </c>
      <c r="B27" s="6">
        <v>24541.137736923083</v>
      </c>
      <c r="C27" s="6">
        <v>296.31439608408556</v>
      </c>
      <c r="D27" s="6">
        <v>1076.4925899149994</v>
      </c>
      <c r="E27" s="6">
        <v>211.1943383682212</v>
      </c>
      <c r="F27" s="6">
        <v>375.70629241095145</v>
      </c>
      <c r="G27" s="6">
        <v>302.16809089859146</v>
      </c>
      <c r="H27" s="6">
        <v>500.692121726555</v>
      </c>
      <c r="N27" s="10" t="s">
        <v>17</v>
      </c>
      <c r="O27" s="11">
        <v>21785.613181868393</v>
      </c>
      <c r="P27" s="11">
        <v>154.32792334354397</v>
      </c>
      <c r="Q27" s="11">
        <v>1736.1082346183198</v>
      </c>
      <c r="R27" s="11">
        <v>357.38021780000696</v>
      </c>
      <c r="S27" s="11">
        <v>770.4282459498836</v>
      </c>
      <c r="T27" s="11">
        <v>2178.2194848282666</v>
      </c>
      <c r="U27" s="11">
        <v>678.72568997810367</v>
      </c>
    </row>
    <row r="29" spans="1:21" x14ac:dyDescent="0.3">
      <c r="A29" t="s">
        <v>75</v>
      </c>
      <c r="B29" s="48">
        <v>8610.9835234352158</v>
      </c>
      <c r="C29" s="48">
        <v>111.07103034700147</v>
      </c>
      <c r="D29" s="48">
        <v>439.42057601195529</v>
      </c>
      <c r="E29" s="48">
        <v>189.46179326755873</v>
      </c>
      <c r="F29" s="48">
        <v>182.55647588477058</v>
      </c>
      <c r="G29" s="48">
        <v>138.15079296389658</v>
      </c>
      <c r="H29" s="48">
        <v>295.77544557871965</v>
      </c>
    </row>
    <row r="30" spans="1:21" x14ac:dyDescent="0.3">
      <c r="A30" t="s">
        <v>9</v>
      </c>
      <c r="B30" s="48">
        <v>15930.154213487869</v>
      </c>
      <c r="C30" s="48">
        <v>185.24336573708408</v>
      </c>
      <c r="D30" s="48">
        <v>637.07201390304385</v>
      </c>
      <c r="E30" s="48">
        <v>21.732545100662428</v>
      </c>
      <c r="F30" s="48">
        <v>193.14981652618093</v>
      </c>
      <c r="G30" s="48">
        <v>164.01729793469482</v>
      </c>
      <c r="H30" s="48">
        <v>204.9166761478354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12B0-90D9-4869-9946-A90A915CB51E}">
  <dimension ref="A1:AN38"/>
  <sheetViews>
    <sheetView tabSelected="1" topLeftCell="A15" workbookViewId="0">
      <selection activeCell="B29" sqref="B29:H30"/>
    </sheetView>
  </sheetViews>
  <sheetFormatPr baseColWidth="10" defaultRowHeight="14.4" x14ac:dyDescent="0.3"/>
  <cols>
    <col min="1" max="1" width="21.33203125" customWidth="1"/>
    <col min="9" max="9" width="10.5546875" customWidth="1"/>
    <col min="10" max="13" width="2.6640625" customWidth="1"/>
  </cols>
  <sheetData>
    <row r="1" spans="1:21" x14ac:dyDescent="0.3">
      <c r="A1" t="s">
        <v>18</v>
      </c>
      <c r="N1" t="s">
        <v>18</v>
      </c>
      <c r="O1" t="s">
        <v>19</v>
      </c>
    </row>
    <row r="2" spans="1:21" ht="15" thickBot="1" x14ac:dyDescent="0.35"/>
    <row r="3" spans="1:2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N3" s="7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9" t="s">
        <v>7</v>
      </c>
    </row>
    <row r="4" spans="1:21" x14ac:dyDescent="0.3">
      <c r="A4" s="3" t="s">
        <v>8</v>
      </c>
      <c r="B4" s="4">
        <v>19.285121754435558</v>
      </c>
      <c r="C4" s="4">
        <v>0.27333004241132847</v>
      </c>
      <c r="D4" s="4">
        <v>0.44800083867088697</v>
      </c>
      <c r="E4" s="4">
        <v>0</v>
      </c>
      <c r="F4" s="4">
        <v>7.741926337346345E-3</v>
      </c>
      <c r="G4" s="4">
        <v>1.0495603450178685</v>
      </c>
      <c r="H4" s="4">
        <v>5.6852723380327177</v>
      </c>
      <c r="N4" s="3" t="s">
        <v>8</v>
      </c>
      <c r="O4" s="4">
        <v>10.346874705259433</v>
      </c>
      <c r="P4" s="4">
        <v>0.16061586314737081</v>
      </c>
      <c r="Q4" s="4">
        <v>0.38026008161656427</v>
      </c>
      <c r="R4" s="4">
        <v>0</v>
      </c>
      <c r="S4" s="4">
        <v>5.0548420840576709E-3</v>
      </c>
      <c r="T4" s="4">
        <v>1.7464917997592375</v>
      </c>
      <c r="U4" s="4">
        <v>4.8256207057257132</v>
      </c>
    </row>
    <row r="5" spans="1:21" x14ac:dyDescent="0.3">
      <c r="A5" s="3" t="s">
        <v>9</v>
      </c>
      <c r="B5" s="4">
        <v>78.919156622798411</v>
      </c>
      <c r="C5" s="4">
        <v>2.394397060782437</v>
      </c>
      <c r="D5" s="4">
        <v>3.4768376541326722</v>
      </c>
      <c r="E5" s="4">
        <v>0</v>
      </c>
      <c r="F5" s="4">
        <v>0.14571045829064772</v>
      </c>
      <c r="G5" s="4">
        <v>3.1679480061806786</v>
      </c>
      <c r="H5" s="4">
        <v>13.240253512112906</v>
      </c>
      <c r="N5" s="3" t="s">
        <v>9</v>
      </c>
      <c r="O5" s="4">
        <v>65.677109781549689</v>
      </c>
      <c r="P5" s="4">
        <v>1.2692856714454497</v>
      </c>
      <c r="Q5" s="4">
        <v>4.9296167872272019</v>
      </c>
      <c r="R5" s="4">
        <v>0.25746622581577627</v>
      </c>
      <c r="S5" s="4">
        <v>0.17779123928545348</v>
      </c>
      <c r="T5" s="4">
        <v>9.2004832058219677</v>
      </c>
      <c r="U5" s="4">
        <v>10.493079147074079</v>
      </c>
    </row>
    <row r="6" spans="1:21" x14ac:dyDescent="0.3">
      <c r="A6" s="3" t="s">
        <v>10</v>
      </c>
      <c r="B6" s="4">
        <v>542.01964498526411</v>
      </c>
      <c r="C6" s="4">
        <v>9.1365361236348885</v>
      </c>
      <c r="D6" s="4">
        <v>27.527138573396151</v>
      </c>
      <c r="E6" s="4">
        <v>1.4033842407178287</v>
      </c>
      <c r="F6" s="4">
        <v>1.307933155897967</v>
      </c>
      <c r="G6" s="4">
        <v>16.750018306683838</v>
      </c>
      <c r="H6" s="4">
        <v>52.754161565423459</v>
      </c>
      <c r="N6" s="3" t="s">
        <v>10</v>
      </c>
      <c r="O6" s="4">
        <v>421.82097719884013</v>
      </c>
      <c r="P6" s="4">
        <v>8.1521754543470806</v>
      </c>
      <c r="Q6" s="4">
        <v>31.661194856478652</v>
      </c>
      <c r="R6" s="4">
        <v>1.6536150164119698</v>
      </c>
      <c r="S6" s="4">
        <v>1.1418905999705116</v>
      </c>
      <c r="T6" s="4">
        <v>59.091467780630069</v>
      </c>
      <c r="U6" s="4">
        <v>67.393356899620997</v>
      </c>
    </row>
    <row r="7" spans="1:21" x14ac:dyDescent="0.3">
      <c r="A7" s="3" t="s">
        <v>11</v>
      </c>
      <c r="B7" s="4">
        <v>217.08077429547058</v>
      </c>
      <c r="C7" s="4">
        <v>2.4808985854157211</v>
      </c>
      <c r="D7" s="4">
        <v>6.8050515377926031</v>
      </c>
      <c r="E7" s="4">
        <v>2.3487280704373488</v>
      </c>
      <c r="F7" s="4">
        <v>2.90575310235729</v>
      </c>
      <c r="G7" s="4">
        <v>8.7657978087146518</v>
      </c>
      <c r="H7" s="4">
        <v>55.6165235871254</v>
      </c>
      <c r="N7" s="3" t="s">
        <v>12</v>
      </c>
      <c r="O7" s="4">
        <v>338.12248332749596</v>
      </c>
      <c r="P7" s="4">
        <v>9.3063368042241716</v>
      </c>
      <c r="Q7" s="4">
        <v>39.618098945911562</v>
      </c>
      <c r="R7" s="4">
        <v>3.5159508878885943</v>
      </c>
      <c r="S7" s="4">
        <v>2.6130405020229386</v>
      </c>
      <c r="T7" s="4">
        <v>80.757206937895958</v>
      </c>
      <c r="U7" s="4">
        <v>192.7971236390425</v>
      </c>
    </row>
    <row r="8" spans="1:21" x14ac:dyDescent="0.3">
      <c r="A8" s="3" t="s">
        <v>12</v>
      </c>
      <c r="B8" s="4">
        <v>476.12391236783918</v>
      </c>
      <c r="C8" s="4">
        <v>11.121147827909757</v>
      </c>
      <c r="D8" s="4">
        <v>31.559924994527211</v>
      </c>
      <c r="E8" s="4">
        <v>2.2137996771910329</v>
      </c>
      <c r="F8" s="4">
        <v>2.7740713120563276</v>
      </c>
      <c r="G8" s="4">
        <v>22.85166943924747</v>
      </c>
      <c r="H8" s="4">
        <v>157.31593526447855</v>
      </c>
      <c r="N8" s="3" t="s">
        <v>11</v>
      </c>
      <c r="O8" s="4">
        <v>166.58235430652064</v>
      </c>
      <c r="P8" s="4">
        <v>2.1062303649752177</v>
      </c>
      <c r="Q8" s="4">
        <v>8.3450533917616365</v>
      </c>
      <c r="R8" s="4">
        <v>3.3233673275388629</v>
      </c>
      <c r="S8" s="4">
        <v>2.7410253926559585</v>
      </c>
      <c r="T8" s="4">
        <v>27.922302935157852</v>
      </c>
      <c r="U8" s="4">
        <v>68.2026956329683</v>
      </c>
    </row>
    <row r="9" spans="1:21" x14ac:dyDescent="0.3">
      <c r="A9" s="3" t="s">
        <v>15</v>
      </c>
      <c r="B9" s="4">
        <v>237.58436691871469</v>
      </c>
      <c r="C9" s="4">
        <v>12.544650065367014</v>
      </c>
      <c r="D9" s="4">
        <v>18.136993953388572</v>
      </c>
      <c r="E9" s="4">
        <v>11.078150582002573</v>
      </c>
      <c r="F9" s="4">
        <v>0.67457156133643592</v>
      </c>
      <c r="G9" s="4">
        <v>11.34791410772424</v>
      </c>
      <c r="H9" s="4">
        <v>81.021055383538311</v>
      </c>
      <c r="N9" s="3" t="s">
        <v>15</v>
      </c>
      <c r="O9" s="4">
        <v>169.24389344270381</v>
      </c>
      <c r="P9" s="4">
        <v>12.447929763975546</v>
      </c>
      <c r="Q9" s="4">
        <v>25.995892307390253</v>
      </c>
      <c r="R9" s="4">
        <v>24.428304698452777</v>
      </c>
      <c r="S9" s="4">
        <v>0.74374506463237955</v>
      </c>
      <c r="T9" s="4">
        <v>61.586093705698858</v>
      </c>
      <c r="U9" s="4">
        <v>116.12809905513888</v>
      </c>
    </row>
    <row r="10" spans="1:21" x14ac:dyDescent="0.3">
      <c r="A10" s="3" t="s">
        <v>16</v>
      </c>
      <c r="B10" s="4">
        <v>118.2121181790786</v>
      </c>
      <c r="C10" s="4">
        <v>2.5176271749897179</v>
      </c>
      <c r="D10" s="4">
        <v>12.318451882328979</v>
      </c>
      <c r="E10" s="4">
        <v>17.726268266482908</v>
      </c>
      <c r="F10" s="4">
        <v>0.68221178821564954</v>
      </c>
      <c r="G10" s="4">
        <v>11.537003381617767</v>
      </c>
      <c r="H10" s="4">
        <v>81.932518844397123</v>
      </c>
      <c r="N10" s="3" t="s">
        <v>16</v>
      </c>
      <c r="O10" s="4">
        <v>40.074296457792585</v>
      </c>
      <c r="P10" s="4">
        <v>2.1647921897185047</v>
      </c>
      <c r="Q10" s="4">
        <v>15.299659623050188</v>
      </c>
      <c r="R10" s="4">
        <v>23.709786239414303</v>
      </c>
      <c r="S10" s="4">
        <v>0.65178071264625248</v>
      </c>
      <c r="T10" s="4">
        <v>46.800180127212485</v>
      </c>
      <c r="U10" s="4">
        <v>105.30040528622808</v>
      </c>
    </row>
    <row r="11" spans="1:21" ht="15" thickBot="1" x14ac:dyDescent="0.35">
      <c r="A11" s="5" t="s">
        <v>17</v>
      </c>
      <c r="B11" s="6">
        <v>1689.2250951236012</v>
      </c>
      <c r="C11" s="6">
        <v>40.46858688051087</v>
      </c>
      <c r="D11" s="6">
        <v>100.27239943423706</v>
      </c>
      <c r="E11" s="6">
        <v>34.77033083683169</v>
      </c>
      <c r="F11" s="6">
        <v>8.4979933044916649</v>
      </c>
      <c r="G11" s="6">
        <v>75.469911395186514</v>
      </c>
      <c r="H11" s="6">
        <v>447.56572049510851</v>
      </c>
      <c r="N11" s="10" t="s">
        <v>17</v>
      </c>
      <c r="O11" s="11">
        <v>1211.8679892201621</v>
      </c>
      <c r="P11" s="11">
        <v>35.607366111833343</v>
      </c>
      <c r="Q11" s="11">
        <v>126.22977599343605</v>
      </c>
      <c r="R11" s="11">
        <v>56.888490395522282</v>
      </c>
      <c r="S11" s="11">
        <v>8.0743283532975507</v>
      </c>
      <c r="T11" s="11">
        <v>287.10422649217645</v>
      </c>
      <c r="U11" s="11">
        <v>565.14038036579859</v>
      </c>
    </row>
    <row r="16" spans="1:21" x14ac:dyDescent="0.3">
      <c r="A16" t="s">
        <v>20</v>
      </c>
      <c r="N16" t="s">
        <v>20</v>
      </c>
      <c r="O16" t="s">
        <v>19</v>
      </c>
    </row>
    <row r="17" spans="1:40" ht="15" thickBot="1" x14ac:dyDescent="0.35"/>
    <row r="18" spans="1:40" x14ac:dyDescent="0.3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N18" s="7" t="s">
        <v>0</v>
      </c>
      <c r="O18" s="8" t="s">
        <v>1</v>
      </c>
      <c r="P18" s="9" t="s">
        <v>2</v>
      </c>
      <c r="Q18" s="8" t="s">
        <v>3</v>
      </c>
      <c r="R18" s="9" t="s">
        <v>4</v>
      </c>
      <c r="S18" s="9" t="s">
        <v>5</v>
      </c>
      <c r="T18" s="9" t="s">
        <v>6</v>
      </c>
      <c r="U18" s="9" t="s">
        <v>7</v>
      </c>
      <c r="X18" s="7" t="s">
        <v>0</v>
      </c>
      <c r="Y18" s="8" t="s">
        <v>1</v>
      </c>
      <c r="Z18" s="9" t="s">
        <v>2</v>
      </c>
      <c r="AA18" s="8" t="s">
        <v>3</v>
      </c>
      <c r="AB18" s="9" t="s">
        <v>4</v>
      </c>
      <c r="AC18" s="9" t="s">
        <v>5</v>
      </c>
      <c r="AD18" s="9" t="s">
        <v>6</v>
      </c>
      <c r="AE18" s="9" t="s">
        <v>7</v>
      </c>
      <c r="AG18" s="7" t="s">
        <v>0</v>
      </c>
      <c r="AH18" s="8" t="s">
        <v>1</v>
      </c>
      <c r="AI18" s="9" t="s">
        <v>2</v>
      </c>
      <c r="AJ18" s="8" t="s">
        <v>3</v>
      </c>
      <c r="AK18" s="9" t="s">
        <v>4</v>
      </c>
      <c r="AL18" s="9" t="s">
        <v>5</v>
      </c>
      <c r="AM18" s="9" t="s">
        <v>6</v>
      </c>
      <c r="AN18" s="9" t="s">
        <v>7</v>
      </c>
    </row>
    <row r="19" spans="1:40" x14ac:dyDescent="0.3">
      <c r="A19" s="3" t="s">
        <v>15</v>
      </c>
      <c r="B19" s="4">
        <v>2274.0283031643266</v>
      </c>
      <c r="C19" s="4">
        <v>108.19848587557712</v>
      </c>
      <c r="D19" s="4">
        <v>161.38707177832276</v>
      </c>
      <c r="E19" s="4">
        <v>87.493598421938458</v>
      </c>
      <c r="F19" s="4">
        <v>21.78839255820936</v>
      </c>
      <c r="G19" s="4">
        <v>36.665829470104931</v>
      </c>
      <c r="H19" s="4">
        <v>63.952602554696284</v>
      </c>
      <c r="N19" s="3" t="s">
        <v>15</v>
      </c>
      <c r="O19" s="4">
        <v>2189.5838878830514</v>
      </c>
      <c r="P19" s="4">
        <v>107.36426649843582</v>
      </c>
      <c r="Q19" s="4">
        <v>231.31732571209818</v>
      </c>
      <c r="R19" s="4">
        <v>192.93114546460887</v>
      </c>
      <c r="S19" s="4">
        <v>24.022669143265276</v>
      </c>
      <c r="T19" s="4">
        <v>198.98857077231668</v>
      </c>
      <c r="U19" s="4">
        <v>91.663754923323793</v>
      </c>
      <c r="V19" s="48">
        <f>SUM(O19:U19)</f>
        <v>3035.8716203970998</v>
      </c>
      <c r="W19">
        <v>3035.8716203970998</v>
      </c>
      <c r="X19" s="3" t="s">
        <v>15</v>
      </c>
      <c r="Y19" s="49">
        <v>0.72123731226706089</v>
      </c>
      <c r="Z19" s="49">
        <v>3.5365219588696671E-2</v>
      </c>
      <c r="AA19" s="49">
        <v>7.6194699458945261E-2</v>
      </c>
      <c r="AB19" s="49">
        <v>6.3550495405788263E-2</v>
      </c>
      <c r="AC19" s="49">
        <v>7.9129397244153063E-3</v>
      </c>
      <c r="AD19" s="49">
        <v>6.5545779154616707E-2</v>
      </c>
      <c r="AE19" s="49">
        <v>3.0193554400476903E-2</v>
      </c>
      <c r="AG19" s="3" t="s">
        <v>15</v>
      </c>
      <c r="AH19" s="49">
        <v>-0.1046266814387945</v>
      </c>
      <c r="AI19" s="49">
        <v>-3.9294688431884967E-3</v>
      </c>
      <c r="AJ19" s="49">
        <v>1.7583392182833578E-2</v>
      </c>
      <c r="AK19" s="49">
        <v>3.1775247702894166E-2</v>
      </c>
      <c r="AL19" s="49">
        <v>3.4694469519536142E-18</v>
      </c>
      <c r="AM19" s="49">
        <v>5.2229767073068513E-2</v>
      </c>
      <c r="AN19" s="49">
        <v>6.9677433231870034E-3</v>
      </c>
    </row>
    <row r="20" spans="1:40" x14ac:dyDescent="0.3">
      <c r="A20" s="3" t="s">
        <v>16</v>
      </c>
      <c r="B20" s="4">
        <v>1071.2268826305071</v>
      </c>
      <c r="C20" s="4">
        <v>14.3079364796374</v>
      </c>
      <c r="D20" s="4">
        <v>93.318986358485063</v>
      </c>
      <c r="E20" s="4">
        <v>93.683819241543688</v>
      </c>
      <c r="F20" s="4">
        <v>12.153425416138161</v>
      </c>
      <c r="G20" s="4">
        <v>35.887249752812281</v>
      </c>
      <c r="H20" s="4">
        <v>75.375215910560883</v>
      </c>
      <c r="N20" s="3" t="s">
        <v>16</v>
      </c>
      <c r="O20" s="4">
        <v>826.1102015573872</v>
      </c>
      <c r="P20" s="4">
        <v>12.302738646056287</v>
      </c>
      <c r="Q20" s="4">
        <v>115.90325970270777</v>
      </c>
      <c r="R20" s="4">
        <v>125.30687761895442</v>
      </c>
      <c r="S20" s="4">
        <v>11.611303726577699</v>
      </c>
      <c r="T20" s="4">
        <v>145.57764240391219</v>
      </c>
      <c r="U20" s="4">
        <v>96.872900966131795</v>
      </c>
      <c r="V20" s="48">
        <f t="shared" ref="V20:V25" si="0">SUM(O20:U20)</f>
        <v>1333.6849246217273</v>
      </c>
      <c r="W20">
        <v>1333.6849246217273</v>
      </c>
      <c r="X20" s="3" t="s">
        <v>16</v>
      </c>
      <c r="Y20" s="49">
        <v>0.61941931434195119</v>
      </c>
      <c r="Z20" s="49">
        <v>9.2246215121204213E-3</v>
      </c>
      <c r="AA20" s="49">
        <v>8.6904528620642074E-2</v>
      </c>
      <c r="AB20" s="49">
        <v>9.395538279364983E-2</v>
      </c>
      <c r="AC20" s="49">
        <v>8.7061820316151582E-3</v>
      </c>
      <c r="AD20" s="49">
        <v>0.10915444848805075</v>
      </c>
      <c r="AE20" s="49">
        <v>7.2635522211970588E-2</v>
      </c>
      <c r="AG20" s="3" t="s">
        <v>16</v>
      </c>
      <c r="AH20" s="49">
        <v>-0.14796073844191171</v>
      </c>
      <c r="AI20" s="49">
        <v>-1.0249579457911589E-3</v>
      </c>
      <c r="AJ20" s="49">
        <v>2.0054891220148169E-2</v>
      </c>
      <c r="AK20" s="49">
        <v>2.6844395083899936E-2</v>
      </c>
      <c r="AL20" s="49">
        <v>-1.7347234759768071E-18</v>
      </c>
      <c r="AM20" s="49">
        <v>8.3446393494177248E-2</v>
      </c>
      <c r="AN20" s="49">
        <v>1.8640016589477518E-2</v>
      </c>
    </row>
    <row r="21" spans="1:40" x14ac:dyDescent="0.3">
      <c r="A21" s="3" t="s">
        <v>8</v>
      </c>
      <c r="B21" s="4">
        <v>213.40825033374819</v>
      </c>
      <c r="C21" s="4">
        <v>1.5633249738323154</v>
      </c>
      <c r="D21" s="4">
        <v>8.9462605775586557</v>
      </c>
      <c r="E21" s="4">
        <v>0</v>
      </c>
      <c r="F21" s="4">
        <v>0.34838668518058563</v>
      </c>
      <c r="G21" s="4">
        <v>2.1150575564779657</v>
      </c>
      <c r="H21" s="4">
        <v>4.5482178704261731</v>
      </c>
      <c r="N21" s="3" t="s">
        <v>8</v>
      </c>
      <c r="O21" s="4">
        <v>134.67144274644252</v>
      </c>
      <c r="P21" s="4">
        <v>0.90616847262724853</v>
      </c>
      <c r="Q21" s="4">
        <v>7.5935505360219668</v>
      </c>
      <c r="R21" s="4">
        <v>0</v>
      </c>
      <c r="S21" s="4">
        <v>0.22746789378259519</v>
      </c>
      <c r="T21" s="4">
        <v>3.5188706393014928</v>
      </c>
      <c r="U21" s="4">
        <v>3.8604965645805711</v>
      </c>
      <c r="V21" s="48">
        <f t="shared" si="0"/>
        <v>150.77799685275642</v>
      </c>
      <c r="W21">
        <v>150.77799685275642</v>
      </c>
      <c r="X21" s="3" t="s">
        <v>8</v>
      </c>
      <c r="Y21" s="49">
        <v>0.89317702554409917</v>
      </c>
      <c r="Z21" s="49">
        <v>6.0099516609984898E-3</v>
      </c>
      <c r="AA21" s="49">
        <v>5.0362458014596892E-2</v>
      </c>
      <c r="AB21" s="49">
        <v>0</v>
      </c>
      <c r="AC21" s="49">
        <v>1.5086279067941921E-3</v>
      </c>
      <c r="AD21" s="49">
        <v>2.3338091185399399E-2</v>
      </c>
      <c r="AE21" s="49">
        <v>2.5603845688111727E-2</v>
      </c>
      <c r="AG21" s="3" t="s">
        <v>8</v>
      </c>
      <c r="AH21" s="49">
        <v>-3.0950260855292067E-2</v>
      </c>
      <c r="AI21" s="49">
        <v>-7.5975505637855458E-4</v>
      </c>
      <c r="AJ21" s="49">
        <v>1.1622233594820938E-2</v>
      </c>
      <c r="AK21" s="49">
        <v>0</v>
      </c>
      <c r="AL21" s="49">
        <v>-6.5052130349130266E-19</v>
      </c>
      <c r="AM21" s="49">
        <v>1.4179202542670043E-2</v>
      </c>
      <c r="AN21" s="49">
        <v>5.9085797741796377E-3</v>
      </c>
    </row>
    <row r="22" spans="1:40" x14ac:dyDescent="0.3">
      <c r="A22" s="3" t="s">
        <v>11</v>
      </c>
      <c r="B22" s="4">
        <v>2562.0273831722011</v>
      </c>
      <c r="C22" s="4">
        <v>14.068654298615165</v>
      </c>
      <c r="D22" s="4">
        <v>88.603818007246318</v>
      </c>
      <c r="E22" s="4">
        <v>16.44109649306144</v>
      </c>
      <c r="F22" s="4">
        <v>74.89750765681643</v>
      </c>
      <c r="G22" s="4">
        <v>35.519077428107721</v>
      </c>
      <c r="H22" s="4">
        <v>44.493218869700314</v>
      </c>
      <c r="N22" s="3" t="s">
        <v>11</v>
      </c>
      <c r="O22" s="4">
        <v>2292.3926876048231</v>
      </c>
      <c r="P22" s="4">
        <v>12.086092186893534</v>
      </c>
      <c r="Q22" s="4">
        <v>108.65734009327478</v>
      </c>
      <c r="R22" s="4">
        <v>23.263571292772053</v>
      </c>
      <c r="S22" s="4">
        <v>71.252910499055872</v>
      </c>
      <c r="T22" s="4">
        <v>113.05972764535326</v>
      </c>
      <c r="U22" s="4">
        <v>54.562156506374684</v>
      </c>
      <c r="V22" s="48">
        <f t="shared" si="0"/>
        <v>2675.2744858285473</v>
      </c>
      <c r="W22">
        <v>2675.2744858285473</v>
      </c>
      <c r="X22" s="3" t="s">
        <v>11</v>
      </c>
      <c r="Y22" s="49">
        <v>0.85688130311415744</v>
      </c>
      <c r="Z22" s="49">
        <v>4.5177017352484505E-3</v>
      </c>
      <c r="AA22" s="49">
        <v>4.0615398782014325E-2</v>
      </c>
      <c r="AB22" s="49">
        <v>8.6957698793165873E-3</v>
      </c>
      <c r="AC22" s="49">
        <v>2.6633869113803645E-2</v>
      </c>
      <c r="AD22" s="49">
        <v>4.2260982282099568E-2</v>
      </c>
      <c r="AE22" s="49">
        <v>2.0394975093359993E-2</v>
      </c>
      <c r="AG22" s="3" t="s">
        <v>11</v>
      </c>
      <c r="AH22" s="49">
        <v>-4.6497234036141144E-2</v>
      </c>
      <c r="AI22" s="49">
        <v>-4.4294795313233864E-4</v>
      </c>
      <c r="AJ22" s="49">
        <v>9.3734268877827959E-3</v>
      </c>
      <c r="AK22" s="49">
        <v>2.8985899597721958E-3</v>
      </c>
      <c r="AL22" s="49">
        <v>2.2478334539035791E-4</v>
      </c>
      <c r="AM22" s="49">
        <v>2.973684908247581E-2</v>
      </c>
      <c r="AN22" s="49">
        <v>4.70653271385231E-3</v>
      </c>
    </row>
    <row r="23" spans="1:40" x14ac:dyDescent="0.3">
      <c r="A23" s="3" t="s">
        <v>12</v>
      </c>
      <c r="B23" s="4">
        <v>4608.2645958391513</v>
      </c>
      <c r="C23" s="4">
        <v>51.667420195494998</v>
      </c>
      <c r="D23" s="4">
        <v>338.40306237958214</v>
      </c>
      <c r="E23" s="4">
        <v>15.496597740337229</v>
      </c>
      <c r="F23" s="4">
        <v>133.52697441644156</v>
      </c>
      <c r="G23" s="4">
        <v>82.541971780825577</v>
      </c>
      <c r="H23" s="4">
        <v>129.58042357040833</v>
      </c>
      <c r="N23" s="3" t="s">
        <v>12</v>
      </c>
      <c r="O23" s="4">
        <v>4006.465512102593</v>
      </c>
      <c r="P23" s="4">
        <v>44.43388662513015</v>
      </c>
      <c r="Q23" s="4">
        <v>439.08194876850774</v>
      </c>
      <c r="R23" s="4">
        <v>24.611656215220165</v>
      </c>
      <c r="S23" s="4">
        <v>125.42763549836206</v>
      </c>
      <c r="T23" s="4">
        <v>287.07219222818685</v>
      </c>
      <c r="U23" s="4">
        <v>158.81285140833089</v>
      </c>
      <c r="V23" s="48">
        <f t="shared" si="0"/>
        <v>5085.9056828463308</v>
      </c>
      <c r="W23">
        <v>5085.9056828463308</v>
      </c>
      <c r="X23" s="3" t="s">
        <v>12</v>
      </c>
      <c r="Y23" s="49">
        <v>0.78775851577734557</v>
      </c>
      <c r="Z23" s="49">
        <v>8.7366713808704945E-3</v>
      </c>
      <c r="AA23" s="49">
        <v>8.633308915842404E-2</v>
      </c>
      <c r="AB23" s="49">
        <v>4.8391884848022256E-3</v>
      </c>
      <c r="AC23" s="49">
        <v>2.4661809187968738E-2</v>
      </c>
      <c r="AD23" s="49">
        <v>5.6444655117459178E-2</v>
      </c>
      <c r="AE23" s="49">
        <v>3.1226070893129728E-2</v>
      </c>
      <c r="AG23" s="3" t="s">
        <v>12</v>
      </c>
      <c r="AH23" s="49">
        <v>-7.207559061348634E-2</v>
      </c>
      <c r="AI23" s="49">
        <v>-9.0370606477904909E-4</v>
      </c>
      <c r="AJ23" s="49">
        <v>2.3192076161082445E-2</v>
      </c>
      <c r="AK23" s="49">
        <v>1.9477522417115237E-3</v>
      </c>
      <c r="AL23" s="49">
        <v>-2.5235195418802162E-4</v>
      </c>
      <c r="AM23" s="49">
        <v>4.1043542384048615E-2</v>
      </c>
      <c r="AN23" s="49">
        <v>7.0482778456107814E-3</v>
      </c>
    </row>
    <row r="24" spans="1:40" x14ac:dyDescent="0.3">
      <c r="A24" s="3" t="s">
        <v>9</v>
      </c>
      <c r="B24" s="4">
        <v>998.4608205525634</v>
      </c>
      <c r="C24" s="4">
        <v>23.943970607824365</v>
      </c>
      <c r="D24" s="4">
        <v>51.777909203955531</v>
      </c>
      <c r="E24" s="4">
        <v>0</v>
      </c>
      <c r="F24" s="4">
        <v>7.3826445576901731</v>
      </c>
      <c r="G24" s="4">
        <v>11.577184708311673</v>
      </c>
      <c r="H24" s="4">
        <v>10.592202809690329</v>
      </c>
      <c r="N24" s="3" t="s">
        <v>9</v>
      </c>
      <c r="O24" s="4">
        <v>863.08548247771103</v>
      </c>
      <c r="P24" s="4">
        <v>12.692856714454496</v>
      </c>
      <c r="Q24" s="4">
        <v>73.413048238232534</v>
      </c>
      <c r="R24" s="4">
        <v>1.802263580710435</v>
      </c>
      <c r="S24" s="4">
        <v>9.0080666859036977</v>
      </c>
      <c r="T24" s="4">
        <v>33.622929818200248</v>
      </c>
      <c r="U24" s="4">
        <v>8.3944633176592713</v>
      </c>
      <c r="V24" s="48">
        <f t="shared" si="0"/>
        <v>1002.0191108328718</v>
      </c>
      <c r="W24">
        <v>1002.0191108328718</v>
      </c>
      <c r="X24" s="3" t="s">
        <v>9</v>
      </c>
      <c r="Y24" s="49">
        <v>0.86134632877442829</v>
      </c>
      <c r="Z24" s="49">
        <v>1.2667280072038024E-2</v>
      </c>
      <c r="AA24" s="49">
        <v>7.3265117845119826E-2</v>
      </c>
      <c r="AB24" s="49">
        <v>1.7986319434690275E-3</v>
      </c>
      <c r="AC24" s="49">
        <v>8.9899150510375503E-3</v>
      </c>
      <c r="AD24" s="49">
        <v>3.3555178194408973E-2</v>
      </c>
      <c r="AE24" s="49">
        <v>8.3775481194982883E-3</v>
      </c>
      <c r="AG24" s="3" t="s">
        <v>9</v>
      </c>
      <c r="AH24" s="49">
        <v>-4.3273949274861501E-2</v>
      </c>
      <c r="AI24" s="49">
        <v>-9.0263116072699483E-3</v>
      </c>
      <c r="AJ24" s="49">
        <v>2.6353565927667993E-2</v>
      </c>
      <c r="AK24" s="49">
        <v>1.7986319434690275E-3</v>
      </c>
      <c r="AL24" s="49">
        <v>2.3011298377922443E-3</v>
      </c>
      <c r="AM24" s="49">
        <v>2.306607753639317E-2</v>
      </c>
      <c r="AN24" s="49">
        <v>-1.2191443631909705E-3</v>
      </c>
    </row>
    <row r="25" spans="1:40" x14ac:dyDescent="0.3">
      <c r="A25" s="3" t="s">
        <v>10</v>
      </c>
      <c r="B25" s="4">
        <v>6840.398460778626</v>
      </c>
      <c r="C25" s="4">
        <v>91.365361236349187</v>
      </c>
      <c r="D25" s="4">
        <v>307.90429570278644</v>
      </c>
      <c r="E25" s="4">
        <v>9.8236896850248012</v>
      </c>
      <c r="F25" s="4">
        <v>65.171066701096208</v>
      </c>
      <c r="G25" s="4">
        <v>57.443716556192868</v>
      </c>
      <c r="H25" s="4">
        <v>42.203329252338769</v>
      </c>
      <c r="N25" s="3" t="s">
        <v>10</v>
      </c>
      <c r="O25" s="4">
        <v>5970.3302709857398</v>
      </c>
      <c r="P25" s="4">
        <v>81.52175454347045</v>
      </c>
      <c r="Q25" s="4">
        <v>354.14570524283988</v>
      </c>
      <c r="R25" s="4">
        <v>11.575305114883804</v>
      </c>
      <c r="S25" s="4">
        <v>56.897577770280513</v>
      </c>
      <c r="T25" s="4">
        <v>202.65252633935469</v>
      </c>
      <c r="U25" s="4">
        <v>53.914685519696846</v>
      </c>
      <c r="V25" s="48">
        <f t="shared" si="0"/>
        <v>6731.0378255162668</v>
      </c>
      <c r="W25">
        <v>6731.0378255162668</v>
      </c>
      <c r="X25" s="3" t="s">
        <v>10</v>
      </c>
      <c r="Y25" s="49">
        <v>0.88698510181493728</v>
      </c>
      <c r="Z25" s="49">
        <v>1.2111320223819687E-2</v>
      </c>
      <c r="AA25" s="49">
        <v>5.2613833768743845E-2</v>
      </c>
      <c r="AB25" s="49">
        <v>1.7196909919305029E-3</v>
      </c>
      <c r="AC25" s="49">
        <v>8.453017089666481E-3</v>
      </c>
      <c r="AD25" s="49">
        <v>3.0107173899860139E-2</v>
      </c>
      <c r="AE25" s="49">
        <v>8.0098622110419682E-3</v>
      </c>
      <c r="AG25" s="3" t="s">
        <v>10</v>
      </c>
      <c r="AH25" s="49">
        <v>-3.5608981068966594E-2</v>
      </c>
      <c r="AI25" s="49">
        <v>-2.1152063706362557E-4</v>
      </c>
      <c r="AJ25" s="49">
        <v>1.1085451622772843E-2</v>
      </c>
      <c r="AK25" s="49">
        <v>3.9472753732205999E-4</v>
      </c>
      <c r="AL25" s="49">
        <v>-3.3688613869304641E-4</v>
      </c>
      <c r="AM25" s="49">
        <v>2.235949175861085E-2</v>
      </c>
      <c r="AN25" s="49">
        <v>2.3177169260176116E-3</v>
      </c>
    </row>
    <row r="26" spans="1:40" ht="15" thickBot="1" x14ac:dyDescent="0.35">
      <c r="A26" s="5" t="s">
        <v>17</v>
      </c>
      <c r="B26" s="6">
        <v>18567.814696471127</v>
      </c>
      <c r="C26" s="6">
        <v>305.11515366733056</v>
      </c>
      <c r="D26" s="6">
        <v>1050.3414040079369</v>
      </c>
      <c r="E26" s="6">
        <v>222.93880158190561</v>
      </c>
      <c r="F26" s="6">
        <v>315.2683979915725</v>
      </c>
      <c r="G26" s="6">
        <v>261.75008725283305</v>
      </c>
      <c r="H26" s="6">
        <v>370.74521083782111</v>
      </c>
      <c r="I26" s="48">
        <f>SUM(B26:H26)</f>
        <v>21093.973751810525</v>
      </c>
      <c r="N26" s="10" t="s">
        <v>17</v>
      </c>
      <c r="O26" s="11">
        <v>16282.6394853577</v>
      </c>
      <c r="P26" s="11">
        <v>271.30776368706802</v>
      </c>
      <c r="Q26" s="11">
        <v>1330.112178293683</v>
      </c>
      <c r="R26" s="11">
        <v>379.49081928714969</v>
      </c>
      <c r="S26" s="11">
        <v>298.44763121722769</v>
      </c>
      <c r="T26" s="11">
        <v>984.49245984662537</v>
      </c>
      <c r="U26" s="11">
        <v>468.08130920609784</v>
      </c>
      <c r="V26" s="48">
        <f>SUM(O26:U26)</f>
        <v>20014.571646895547</v>
      </c>
      <c r="W26">
        <v>20014.571646895547</v>
      </c>
      <c r="X26" s="10" t="s">
        <v>17</v>
      </c>
      <c r="Y26" s="49">
        <v>0.81353924393796828</v>
      </c>
      <c r="Z26" s="49">
        <v>1.3555511877724871E-2</v>
      </c>
      <c r="AA26" s="49">
        <v>6.6457189379818482E-2</v>
      </c>
      <c r="AB26" s="49">
        <v>1.8960726513775394E-2</v>
      </c>
      <c r="AC26" s="49">
        <v>1.4911517292628134E-2</v>
      </c>
      <c r="AD26" s="49">
        <v>4.9188784912083276E-2</v>
      </c>
      <c r="AE26" s="49">
        <v>2.3387026086001784E-2</v>
      </c>
      <c r="AG26" s="10" t="s">
        <v>17</v>
      </c>
      <c r="AH26" s="49">
        <v>-6.6703374875256793E-2</v>
      </c>
      <c r="AI26" s="49">
        <v>-9.0905308558092077E-4</v>
      </c>
      <c r="AJ26" s="49">
        <v>1.6663754706667595E-2</v>
      </c>
      <c r="AK26" s="49">
        <v>8.3918880291456097E-3</v>
      </c>
      <c r="AL26" s="49">
        <v>-3.4381555118017521E-5</v>
      </c>
      <c r="AM26" s="49">
        <v>3.6780023512616444E-2</v>
      </c>
      <c r="AN26" s="49">
        <v>5.8111432675262212E-3</v>
      </c>
    </row>
    <row r="27" spans="1:40" x14ac:dyDescent="0.3">
      <c r="B27" s="50">
        <f>B26/21093.9737518105</f>
        <v>0.88024261881322607</v>
      </c>
      <c r="C27" s="50">
        <f t="shared" ref="C27:H27" si="1">C26/21093.9737518105</f>
        <v>1.4464564963305811E-2</v>
      </c>
      <c r="D27" s="50">
        <f t="shared" si="1"/>
        <v>4.9793434673150949E-2</v>
      </c>
      <c r="E27" s="50">
        <f t="shared" si="1"/>
        <v>1.0568838484629797E-2</v>
      </c>
      <c r="F27" s="50">
        <f t="shared" si="1"/>
        <v>1.4945898847746169E-2</v>
      </c>
      <c r="G27" s="50">
        <f t="shared" si="1"/>
        <v>1.2408761399466849E-2</v>
      </c>
      <c r="H27" s="50">
        <f t="shared" si="1"/>
        <v>1.7575882818475583E-2</v>
      </c>
      <c r="I27">
        <v>21093.973751810499</v>
      </c>
      <c r="O27" s="50">
        <f>O26/20014.5716468955</f>
        <v>0.81353924393797017</v>
      </c>
      <c r="P27" s="50">
        <f t="shared" ref="P27:U27" si="2">P26/20014.5716468955</f>
        <v>1.3555511877724902E-2</v>
      </c>
      <c r="Q27" s="50">
        <f t="shared" si="2"/>
        <v>6.6457189379818649E-2</v>
      </c>
      <c r="R27" s="50">
        <f t="shared" si="2"/>
        <v>1.896072651377544E-2</v>
      </c>
      <c r="S27" s="50">
        <f t="shared" si="2"/>
        <v>1.4911517292628169E-2</v>
      </c>
      <c r="T27" s="50">
        <f t="shared" si="2"/>
        <v>4.9188784912083387E-2</v>
      </c>
      <c r="U27" s="50">
        <f t="shared" si="2"/>
        <v>2.3387026086001839E-2</v>
      </c>
      <c r="V27" s="48">
        <f t="shared" ref="V27:V38" si="3">SUM(O27:U27)</f>
        <v>1.0000000000000024</v>
      </c>
    </row>
    <row r="28" spans="1:40" x14ac:dyDescent="0.3">
      <c r="V28" s="48">
        <f t="shared" si="3"/>
        <v>0</v>
      </c>
    </row>
    <row r="29" spans="1:40" x14ac:dyDescent="0.3">
      <c r="A29" t="s">
        <v>75</v>
      </c>
      <c r="B29" s="48">
        <f>SUM(B19:B20)</f>
        <v>3345.2551857948338</v>
      </c>
      <c r="C29" s="48">
        <f t="shared" ref="C29:H29" si="4">SUM(C19:C20)</f>
        <v>122.50642235521453</v>
      </c>
      <c r="D29" s="48">
        <f t="shared" si="4"/>
        <v>254.70605813680783</v>
      </c>
      <c r="E29" s="48">
        <f t="shared" si="4"/>
        <v>181.17741766348215</v>
      </c>
      <c r="F29" s="48">
        <f t="shared" si="4"/>
        <v>33.941817974347522</v>
      </c>
      <c r="G29" s="48">
        <f t="shared" si="4"/>
        <v>72.553079222917205</v>
      </c>
      <c r="H29" s="48">
        <f t="shared" si="4"/>
        <v>139.32781846525717</v>
      </c>
      <c r="V29" s="48">
        <f t="shared" si="3"/>
        <v>0</v>
      </c>
    </row>
    <row r="30" spans="1:40" x14ac:dyDescent="0.3">
      <c r="A30" t="s">
        <v>9</v>
      </c>
      <c r="B30" s="48">
        <f>SUM(B21:B25)</f>
        <v>15222.55951067629</v>
      </c>
      <c r="C30" s="48">
        <f t="shared" ref="C30:H30" si="5">SUM(C21:C25)</f>
        <v>182.60873131211605</v>
      </c>
      <c r="D30" s="48">
        <f t="shared" si="5"/>
        <v>795.63534587112906</v>
      </c>
      <c r="E30" s="48">
        <f t="shared" si="5"/>
        <v>41.761383918423469</v>
      </c>
      <c r="F30" s="48">
        <f t="shared" si="5"/>
        <v>281.32658001722496</v>
      </c>
      <c r="G30" s="48">
        <f t="shared" si="5"/>
        <v>189.19700802991579</v>
      </c>
      <c r="H30" s="48">
        <f t="shared" si="5"/>
        <v>231.41739237256391</v>
      </c>
      <c r="N30" s="1" t="s">
        <v>0</v>
      </c>
      <c r="O30" s="2" t="s">
        <v>1</v>
      </c>
      <c r="P30" s="2" t="s">
        <v>2</v>
      </c>
      <c r="Q30" s="2" t="s">
        <v>3</v>
      </c>
      <c r="R30" s="2" t="s">
        <v>4</v>
      </c>
      <c r="S30" s="2" t="s">
        <v>5</v>
      </c>
      <c r="T30" s="2" t="s">
        <v>6</v>
      </c>
      <c r="U30" s="2" t="s">
        <v>7</v>
      </c>
      <c r="V30" s="48">
        <f t="shared" si="3"/>
        <v>0</v>
      </c>
      <c r="X30" s="1" t="s">
        <v>0</v>
      </c>
      <c r="Y30" s="2" t="s">
        <v>1</v>
      </c>
      <c r="Z30" s="2" t="s">
        <v>2</v>
      </c>
      <c r="AA30" s="2" t="s">
        <v>3</v>
      </c>
      <c r="AB30" s="2" t="s">
        <v>4</v>
      </c>
      <c r="AC30" s="2" t="s">
        <v>5</v>
      </c>
      <c r="AD30" s="2" t="s">
        <v>6</v>
      </c>
      <c r="AE30" s="2" t="s">
        <v>7</v>
      </c>
    </row>
    <row r="31" spans="1:40" x14ac:dyDescent="0.3">
      <c r="N31" s="3" t="s">
        <v>15</v>
      </c>
      <c r="O31" s="4">
        <v>2274.0283031643266</v>
      </c>
      <c r="P31" s="4">
        <v>108.19848587557712</v>
      </c>
      <c r="Q31" s="4">
        <v>161.38707177832276</v>
      </c>
      <c r="R31" s="4">
        <v>87.493598421938458</v>
      </c>
      <c r="S31" s="4">
        <v>21.78839255820936</v>
      </c>
      <c r="T31" s="4">
        <v>36.665829470104931</v>
      </c>
      <c r="U31" s="4">
        <v>63.952602554696284</v>
      </c>
      <c r="V31" s="48">
        <f t="shared" si="3"/>
        <v>2753.5142838231759</v>
      </c>
      <c r="W31">
        <v>2753.5142838231759</v>
      </c>
      <c r="X31" s="3" t="s">
        <v>15</v>
      </c>
      <c r="Y31" s="49">
        <v>0.8258639937058555</v>
      </c>
      <c r="Z31" s="49">
        <v>3.9294688431885168E-2</v>
      </c>
      <c r="AA31" s="49">
        <v>5.8611307276111684E-2</v>
      </c>
      <c r="AB31" s="49">
        <v>3.1775247702894097E-2</v>
      </c>
      <c r="AC31" s="49">
        <v>7.9129397244153028E-3</v>
      </c>
      <c r="AD31" s="49">
        <v>1.3316012081548194E-2</v>
      </c>
      <c r="AE31" s="49">
        <v>2.3225811077289899E-2</v>
      </c>
    </row>
    <row r="32" spans="1:40" x14ac:dyDescent="0.3">
      <c r="N32" s="3" t="s">
        <v>16</v>
      </c>
      <c r="O32" s="4">
        <v>1071.2268826305071</v>
      </c>
      <c r="P32" s="4">
        <v>14.3079364796374</v>
      </c>
      <c r="Q32" s="4">
        <v>93.318986358485063</v>
      </c>
      <c r="R32" s="4">
        <v>93.683819241543688</v>
      </c>
      <c r="S32" s="4">
        <v>12.153425416138161</v>
      </c>
      <c r="T32" s="4">
        <v>35.887249752812281</v>
      </c>
      <c r="U32" s="4">
        <v>75.375215910560883</v>
      </c>
      <c r="V32" s="48">
        <f t="shared" si="3"/>
        <v>1395.9535157896846</v>
      </c>
      <c r="W32">
        <v>1395.9535157896846</v>
      </c>
      <c r="X32" s="3" t="s">
        <v>16</v>
      </c>
      <c r="Y32" s="49">
        <v>0.7673800527838629</v>
      </c>
      <c r="Z32" s="49">
        <v>1.024957945791158E-2</v>
      </c>
      <c r="AA32" s="49">
        <v>6.6849637400493905E-2</v>
      </c>
      <c r="AB32" s="49">
        <v>6.7110987709749895E-2</v>
      </c>
      <c r="AC32" s="49">
        <v>8.70618203161516E-3</v>
      </c>
      <c r="AD32" s="49">
        <v>2.5708054993873505E-2</v>
      </c>
      <c r="AE32" s="49">
        <v>5.399550562249307E-2</v>
      </c>
    </row>
    <row r="33" spans="14:31" x14ac:dyDescent="0.3">
      <c r="N33" s="3" t="s">
        <v>8</v>
      </c>
      <c r="O33" s="4">
        <v>213.40825033374819</v>
      </c>
      <c r="P33" s="4">
        <v>1.5633249738323154</v>
      </c>
      <c r="Q33" s="4">
        <v>8.9462605775586557</v>
      </c>
      <c r="R33" s="4">
        <v>0</v>
      </c>
      <c r="S33" s="4">
        <v>0.34838668518058563</v>
      </c>
      <c r="T33" s="4">
        <v>2.1150575564779657</v>
      </c>
      <c r="U33" s="4">
        <v>4.5482178704261731</v>
      </c>
      <c r="V33" s="48">
        <f t="shared" si="3"/>
        <v>230.9294979972239</v>
      </c>
      <c r="W33">
        <v>230.9294979972239</v>
      </c>
      <c r="X33" s="3" t="s">
        <v>8</v>
      </c>
      <c r="Y33" s="49">
        <v>0.92412728639939123</v>
      </c>
      <c r="Z33" s="49">
        <v>6.7697067173770444E-3</v>
      </c>
      <c r="AA33" s="49">
        <v>3.8740224419775954E-2</v>
      </c>
      <c r="AB33" s="49">
        <v>0</v>
      </c>
      <c r="AC33" s="49">
        <v>1.5086279067941927E-3</v>
      </c>
      <c r="AD33" s="49">
        <v>9.1588886427293563E-3</v>
      </c>
      <c r="AE33" s="49">
        <v>1.969526591393209E-2</v>
      </c>
    </row>
    <row r="34" spans="14:31" x14ac:dyDescent="0.3">
      <c r="N34" s="3" t="s">
        <v>11</v>
      </c>
      <c r="O34" s="4">
        <v>2562.0273831722011</v>
      </c>
      <c r="P34" s="4">
        <v>14.068654298615165</v>
      </c>
      <c r="Q34" s="4">
        <v>88.603818007246318</v>
      </c>
      <c r="R34" s="4">
        <v>16.44109649306144</v>
      </c>
      <c r="S34" s="4">
        <v>74.89750765681643</v>
      </c>
      <c r="T34" s="4">
        <v>35.519077428107721</v>
      </c>
      <c r="U34" s="4">
        <v>44.493218869700314</v>
      </c>
      <c r="V34" s="48">
        <f t="shared" si="3"/>
        <v>2836.0507559257485</v>
      </c>
      <c r="W34">
        <v>2836.0507559257485</v>
      </c>
      <c r="X34" s="3" t="s">
        <v>11</v>
      </c>
      <c r="Y34" s="49">
        <v>0.90337853715029859</v>
      </c>
      <c r="Z34" s="49">
        <v>4.9606496883807891E-3</v>
      </c>
      <c r="AA34" s="49">
        <v>3.1241971894231529E-2</v>
      </c>
      <c r="AB34" s="49">
        <v>5.7971799195443915E-3</v>
      </c>
      <c r="AC34" s="49">
        <v>2.6409085768413287E-2</v>
      </c>
      <c r="AD34" s="49">
        <v>1.2524133199623758E-2</v>
      </c>
      <c r="AE34" s="49">
        <v>1.5688442379507683E-2</v>
      </c>
    </row>
    <row r="35" spans="14:31" x14ac:dyDescent="0.3">
      <c r="N35" s="3" t="s">
        <v>12</v>
      </c>
      <c r="O35" s="4">
        <v>4608.2645958391513</v>
      </c>
      <c r="P35" s="4">
        <v>51.667420195494998</v>
      </c>
      <c r="Q35" s="4">
        <v>338.40306237958214</v>
      </c>
      <c r="R35" s="4">
        <v>15.496597740337229</v>
      </c>
      <c r="S35" s="4">
        <v>133.52697441644156</v>
      </c>
      <c r="T35" s="4">
        <v>82.541971780825577</v>
      </c>
      <c r="U35" s="4">
        <v>129.58042357040833</v>
      </c>
      <c r="V35" s="48">
        <f t="shared" si="3"/>
        <v>5359.4810459222408</v>
      </c>
      <c r="W35">
        <v>5359.4810459222408</v>
      </c>
      <c r="X35" s="3" t="s">
        <v>12</v>
      </c>
      <c r="Y35" s="49">
        <v>0.85983410639083191</v>
      </c>
      <c r="Z35" s="49">
        <v>9.6403774456495436E-3</v>
      </c>
      <c r="AA35" s="49">
        <v>6.3141012997341595E-2</v>
      </c>
      <c r="AB35" s="49">
        <v>2.8914362430907019E-3</v>
      </c>
      <c r="AC35" s="49">
        <v>2.4914161142156759E-2</v>
      </c>
      <c r="AD35" s="49">
        <v>1.5401112733410561E-2</v>
      </c>
      <c r="AE35" s="49">
        <v>2.4177793047518947E-2</v>
      </c>
    </row>
    <row r="36" spans="14:31" x14ac:dyDescent="0.3">
      <c r="N36" s="3" t="s">
        <v>9</v>
      </c>
      <c r="O36" s="4">
        <v>998.4608205525634</v>
      </c>
      <c r="P36" s="4">
        <v>23.943970607824365</v>
      </c>
      <c r="Q36" s="4">
        <v>51.777909203955531</v>
      </c>
      <c r="R36" s="4">
        <v>0</v>
      </c>
      <c r="S36" s="4">
        <v>7.3826445576901731</v>
      </c>
      <c r="T36" s="4">
        <v>11.577184708311673</v>
      </c>
      <c r="U36" s="4">
        <v>10.592202809690329</v>
      </c>
      <c r="V36" s="48">
        <f t="shared" si="3"/>
        <v>1103.7347324400355</v>
      </c>
      <c r="W36">
        <v>1103.7347324400355</v>
      </c>
      <c r="X36" s="3" t="s">
        <v>9</v>
      </c>
      <c r="Y36" s="49">
        <v>0.90462027804928979</v>
      </c>
      <c r="Z36" s="49">
        <v>2.1693591679307973E-2</v>
      </c>
      <c r="AA36" s="49">
        <v>4.6911551917451833E-2</v>
      </c>
      <c r="AB36" s="49">
        <v>0</v>
      </c>
      <c r="AC36" s="49">
        <v>6.688785213245306E-3</v>
      </c>
      <c r="AD36" s="49">
        <v>1.0489100658015805E-2</v>
      </c>
      <c r="AE36" s="49">
        <v>9.5966924826892588E-3</v>
      </c>
    </row>
    <row r="37" spans="14:31" x14ac:dyDescent="0.3">
      <c r="N37" s="3" t="s">
        <v>10</v>
      </c>
      <c r="O37" s="4">
        <v>6840.398460778626</v>
      </c>
      <c r="P37" s="4">
        <v>91.365361236349187</v>
      </c>
      <c r="Q37" s="4">
        <v>307.90429570278644</v>
      </c>
      <c r="R37" s="4">
        <v>9.8236896850248012</v>
      </c>
      <c r="S37" s="4">
        <v>65.171066701096208</v>
      </c>
      <c r="T37" s="4">
        <v>57.443716556192868</v>
      </c>
      <c r="U37" s="4">
        <v>42.203329252338769</v>
      </c>
      <c r="V37" s="48">
        <f t="shared" si="3"/>
        <v>7414.3099199124154</v>
      </c>
      <c r="W37">
        <v>7414.3099199124154</v>
      </c>
      <c r="X37" s="3" t="s">
        <v>10</v>
      </c>
      <c r="Y37" s="49">
        <v>0.92259408288390388</v>
      </c>
      <c r="Z37" s="49">
        <v>1.2322840860883312E-2</v>
      </c>
      <c r="AA37" s="49">
        <v>4.1528382145971002E-2</v>
      </c>
      <c r="AB37" s="49">
        <v>1.3249634546084429E-3</v>
      </c>
      <c r="AC37" s="49">
        <v>8.7899032283595274E-3</v>
      </c>
      <c r="AD37" s="49">
        <v>7.7476821412492888E-3</v>
      </c>
      <c r="AE37" s="49">
        <v>5.6921452850243566E-3</v>
      </c>
    </row>
    <row r="38" spans="14:31" x14ac:dyDescent="0.3">
      <c r="N38" s="5" t="s">
        <v>17</v>
      </c>
      <c r="O38" s="6">
        <v>18567.814696471127</v>
      </c>
      <c r="P38" s="6">
        <v>305.11515366733056</v>
      </c>
      <c r="Q38" s="6">
        <v>1050.3414040079369</v>
      </c>
      <c r="R38" s="6">
        <v>222.93880158190561</v>
      </c>
      <c r="S38" s="6">
        <v>315.2683979915725</v>
      </c>
      <c r="T38" s="6">
        <v>261.75008725283305</v>
      </c>
      <c r="U38" s="6">
        <v>370.74521083782111</v>
      </c>
      <c r="V38" s="48">
        <f t="shared" si="3"/>
        <v>21093.973751810525</v>
      </c>
      <c r="W38">
        <v>21093.973751810525</v>
      </c>
      <c r="X38" s="5" t="s">
        <v>17</v>
      </c>
      <c r="Y38" s="49">
        <v>0.88024261881322508</v>
      </c>
      <c r="Z38" s="49">
        <v>1.4464564963305792E-2</v>
      </c>
      <c r="AA38" s="49">
        <v>4.9793434673150887E-2</v>
      </c>
      <c r="AB38" s="49">
        <v>1.0568838484629785E-2</v>
      </c>
      <c r="AC38" s="49">
        <v>1.4945898847746152E-2</v>
      </c>
      <c r="AD38" s="49">
        <v>1.2408761399466835E-2</v>
      </c>
      <c r="AE38" s="49">
        <v>1.7575882818475563E-2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7D76-9B61-4C16-B7BD-480153305D47}">
  <dimension ref="A1:Y50"/>
  <sheetViews>
    <sheetView topLeftCell="A27" workbookViewId="0">
      <selection activeCell="I18" sqref="I18"/>
    </sheetView>
  </sheetViews>
  <sheetFormatPr baseColWidth="10" defaultRowHeight="14.4" x14ac:dyDescent="0.3"/>
  <cols>
    <col min="2" max="2" width="19.88671875" customWidth="1"/>
    <col min="13" max="13" width="24.44140625" customWidth="1"/>
    <col min="23" max="23" width="22.6640625" bestFit="1" customWidth="1"/>
    <col min="24" max="24" width="23.88671875" bestFit="1" customWidth="1"/>
    <col min="25" max="25" width="5.33203125" bestFit="1" customWidth="1"/>
    <col min="26" max="26" width="12.5546875" bestFit="1" customWidth="1"/>
    <col min="27" max="27" width="22.6640625" bestFit="1" customWidth="1"/>
    <col min="28" max="28" width="16.109375" bestFit="1" customWidth="1"/>
    <col min="29" max="29" width="18.88671875" bestFit="1" customWidth="1"/>
    <col min="30" max="30" width="14" bestFit="1" customWidth="1"/>
  </cols>
  <sheetData>
    <row r="1" spans="1:25" s="34" customFormat="1" ht="46.5" customHeight="1" x14ac:dyDescent="0.3">
      <c r="A1" s="34" t="s">
        <v>52</v>
      </c>
      <c r="E1" s="34" t="s">
        <v>39</v>
      </c>
      <c r="N1" s="34" t="s">
        <v>40</v>
      </c>
      <c r="W1" s="34" t="s">
        <v>51</v>
      </c>
    </row>
    <row r="2" spans="1:25" s="37" customFormat="1" ht="28.8" x14ac:dyDescent="0.3">
      <c r="A2" s="36" t="s">
        <v>21</v>
      </c>
      <c r="B2" s="37" t="s">
        <v>54</v>
      </c>
      <c r="C2" s="37" t="s">
        <v>22</v>
      </c>
      <c r="D2" s="38" t="s">
        <v>53</v>
      </c>
      <c r="E2" s="39" t="s">
        <v>7</v>
      </c>
      <c r="F2" s="40" t="s">
        <v>23</v>
      </c>
      <c r="G2" s="41" t="s">
        <v>24</v>
      </c>
      <c r="H2" s="42" t="s">
        <v>25</v>
      </c>
      <c r="I2" s="43" t="s">
        <v>5</v>
      </c>
      <c r="J2" s="44" t="s">
        <v>26</v>
      </c>
      <c r="K2" s="45" t="s">
        <v>27</v>
      </c>
      <c r="L2" s="37" t="s">
        <v>41</v>
      </c>
      <c r="M2" s="46" t="s">
        <v>55</v>
      </c>
      <c r="N2" s="39" t="s">
        <v>7</v>
      </c>
      <c r="O2" s="40" t="s">
        <v>23</v>
      </c>
      <c r="P2" s="41" t="s">
        <v>24</v>
      </c>
      <c r="Q2" s="42" t="s">
        <v>25</v>
      </c>
      <c r="R2" s="43" t="s">
        <v>5</v>
      </c>
      <c r="S2" s="44" t="s">
        <v>26</v>
      </c>
      <c r="T2" s="45" t="s">
        <v>27</v>
      </c>
      <c r="X2" s="47" t="s">
        <v>49</v>
      </c>
    </row>
    <row r="3" spans="1:25" x14ac:dyDescent="0.3">
      <c r="A3" s="27" t="s">
        <v>38</v>
      </c>
      <c r="B3" s="13" t="s">
        <v>28</v>
      </c>
      <c r="C3" s="12">
        <v>2019</v>
      </c>
      <c r="D3" s="15" t="s">
        <v>29</v>
      </c>
      <c r="E3" s="16">
        <v>0.97875782661369903</v>
      </c>
      <c r="F3" s="16">
        <v>1.07238723962637E-2</v>
      </c>
      <c r="G3" s="16">
        <v>4.63946047018211E-3</v>
      </c>
      <c r="H3" s="16">
        <v>5.87884051985483E-3</v>
      </c>
      <c r="I3" s="16">
        <v>0</v>
      </c>
      <c r="J3" s="16">
        <v>0</v>
      </c>
      <c r="K3" s="16">
        <v>0</v>
      </c>
      <c r="M3" s="30">
        <v>1.57040474448868E-2</v>
      </c>
      <c r="N3" s="33">
        <f t="shared" ref="N3:N50" si="0">$M3*E3</f>
        <v>1.5370459346195818E-2</v>
      </c>
      <c r="O3" s="33">
        <f t="shared" ref="O3:O50" si="1">$M3*F3</f>
        <v>1.6840820090383704E-4</v>
      </c>
      <c r="P3" s="33">
        <f t="shared" ref="P3:P50" si="2">$M3*G3</f>
        <v>7.285830734241668E-5</v>
      </c>
      <c r="Q3" s="33">
        <f t="shared" ref="Q3:Q50" si="3">$M3*H3</f>
        <v>9.2321590444723224E-5</v>
      </c>
      <c r="R3" s="33">
        <f t="shared" ref="R3:R50" si="4">$M3*I3</f>
        <v>0</v>
      </c>
      <c r="S3" s="33">
        <f t="shared" ref="S3:S50" si="5">$M3*J3</f>
        <v>0</v>
      </c>
      <c r="T3" s="33">
        <f t="shared" ref="T3:T50" si="6">$M3*K3</f>
        <v>0</v>
      </c>
      <c r="W3" s="35" t="s">
        <v>50</v>
      </c>
      <c r="X3" s="14">
        <v>2019</v>
      </c>
      <c r="Y3" s="14" t="s">
        <v>38</v>
      </c>
    </row>
    <row r="4" spans="1:25" x14ac:dyDescent="0.3">
      <c r="A4" s="27" t="s">
        <v>38</v>
      </c>
      <c r="B4" s="13" t="s">
        <v>28</v>
      </c>
      <c r="C4" s="12">
        <v>2019</v>
      </c>
      <c r="D4" s="17" t="s">
        <v>30</v>
      </c>
      <c r="E4" s="16">
        <v>0.44116481462416501</v>
      </c>
      <c r="F4" s="16">
        <v>3.2604442940528097E-2</v>
      </c>
      <c r="G4" s="16">
        <v>0.12927297413215599</v>
      </c>
      <c r="H4" s="16">
        <v>0.29843287853015998</v>
      </c>
      <c r="I4" s="16">
        <v>5.0760275961821699E-3</v>
      </c>
      <c r="J4" s="16">
        <v>0</v>
      </c>
      <c r="K4" s="16">
        <v>9.34488621768087E-2</v>
      </c>
      <c r="M4" s="30">
        <v>1.49518923577032E-2</v>
      </c>
      <c r="N4" s="33">
        <f t="shared" si="0"/>
        <v>6.5962488202666019E-3</v>
      </c>
      <c r="O4" s="33">
        <f t="shared" si="1"/>
        <v>4.8749812122965213E-4</v>
      </c>
      <c r="P4" s="33">
        <f t="shared" si="2"/>
        <v>1.9328755939841467E-3</v>
      </c>
      <c r="Q4" s="33">
        <f t="shared" si="3"/>
        <v>4.4621362757824665E-3</v>
      </c>
      <c r="R4" s="33">
        <f t="shared" si="4"/>
        <v>7.5896218222846728E-5</v>
      </c>
      <c r="S4" s="33">
        <f t="shared" si="5"/>
        <v>0</v>
      </c>
      <c r="T4" s="33">
        <f t="shared" si="6"/>
        <v>1.3972373282174857E-3</v>
      </c>
      <c r="W4" s="3" t="s">
        <v>42</v>
      </c>
      <c r="X4" s="33">
        <v>0.2410098772907317</v>
      </c>
      <c r="Y4" s="33">
        <v>0.2644803218886948</v>
      </c>
    </row>
    <row r="5" spans="1:25" x14ac:dyDescent="0.3">
      <c r="A5" s="27" t="s">
        <v>38</v>
      </c>
      <c r="B5" s="13" t="s">
        <v>28</v>
      </c>
      <c r="C5" s="12">
        <v>2019</v>
      </c>
      <c r="D5" s="18" t="s">
        <v>31</v>
      </c>
      <c r="E5" s="16">
        <v>2.4455605984743198E-2</v>
      </c>
      <c r="F5" s="16">
        <v>2.8893811493461399E-2</v>
      </c>
      <c r="G5" s="16">
        <v>3.9131858779003097E-2</v>
      </c>
      <c r="H5" s="16">
        <v>0.57150786088583005</v>
      </c>
      <c r="I5" s="16">
        <v>8.6001908960837106E-2</v>
      </c>
      <c r="J5" s="16">
        <v>4.88229181049082E-2</v>
      </c>
      <c r="K5" s="16">
        <v>0.20118603579121686</v>
      </c>
      <c r="M5" s="30">
        <v>6.2670887085452603E-3</v>
      </c>
      <c r="N5" s="33">
        <f t="shared" si="0"/>
        <v>1.53265452127616E-4</v>
      </c>
      <c r="O5" s="33">
        <f t="shared" si="1"/>
        <v>1.8108007975750721E-4</v>
      </c>
      <c r="P5" s="33">
        <f t="shared" si="2"/>
        <v>2.45242830298278E-4</v>
      </c>
      <c r="Q5" s="33">
        <f t="shared" si="3"/>
        <v>3.5816904618024411E-3</v>
      </c>
      <c r="R5" s="33">
        <f t="shared" si="4"/>
        <v>5.3898159256179966E-4</v>
      </c>
      <c r="S5" s="33">
        <f t="shared" si="5"/>
        <v>3.0597755877350015E-4</v>
      </c>
      <c r="T5" s="33">
        <f t="shared" si="6"/>
        <v>1.2608507332241177E-3</v>
      </c>
      <c r="W5" s="3" t="s">
        <v>43</v>
      </c>
      <c r="X5" s="33">
        <v>2.585567400455158E-2</v>
      </c>
      <c r="Y5" s="33">
        <v>0.19043574577149061</v>
      </c>
    </row>
    <row r="6" spans="1:25" x14ac:dyDescent="0.3">
      <c r="A6" s="27" t="s">
        <v>38</v>
      </c>
      <c r="B6" s="13" t="s">
        <v>28</v>
      </c>
      <c r="C6" s="12">
        <v>2019</v>
      </c>
      <c r="D6" s="19" t="s">
        <v>32</v>
      </c>
      <c r="E6" s="16">
        <v>1.4357321238917401E-2</v>
      </c>
      <c r="F6" s="20">
        <v>2E-3</v>
      </c>
      <c r="G6" s="16">
        <v>3.3259999347571498E-2</v>
      </c>
      <c r="H6" s="16">
        <v>0.16275778861700299</v>
      </c>
      <c r="I6" s="16">
        <v>0.25695677243426202</v>
      </c>
      <c r="J6" s="16">
        <v>0.114556178259887</v>
      </c>
      <c r="K6" s="16">
        <v>0.41611194010235908</v>
      </c>
      <c r="M6" s="30">
        <v>1.73497275574421E-3</v>
      </c>
      <c r="N6" s="33">
        <f t="shared" si="0"/>
        <v>2.49095611949894E-5</v>
      </c>
      <c r="O6" s="33">
        <f t="shared" si="1"/>
        <v>3.46994551148842E-6</v>
      </c>
      <c r="P6" s="33">
        <f t="shared" si="2"/>
        <v>5.7705192724106751E-5</v>
      </c>
      <c r="Q6" s="33">
        <f t="shared" si="3"/>
        <v>2.8238032903567532E-4</v>
      </c>
      <c r="R6" s="33">
        <f t="shared" si="4"/>
        <v>4.4581299957740942E-4</v>
      </c>
      <c r="S6" s="33">
        <f t="shared" si="5"/>
        <v>1.9875184828308112E-4</v>
      </c>
      <c r="T6" s="33">
        <f t="shared" si="6"/>
        <v>7.2194287941745958E-4</v>
      </c>
      <c r="W6" s="3" t="s">
        <v>44</v>
      </c>
      <c r="X6" s="33">
        <v>3.6101332845365486E-2</v>
      </c>
      <c r="Y6" s="33">
        <v>4.1070526962516937E-2</v>
      </c>
    </row>
    <row r="7" spans="1:25" x14ac:dyDescent="0.3">
      <c r="A7" s="27" t="s">
        <v>38</v>
      </c>
      <c r="B7" s="21" t="s">
        <v>33</v>
      </c>
      <c r="C7" s="12">
        <v>2019</v>
      </c>
      <c r="D7" s="15" t="s">
        <v>29</v>
      </c>
      <c r="E7" s="16">
        <v>0.89922740103791898</v>
      </c>
      <c r="F7" s="16">
        <v>3.45970436971395E-2</v>
      </c>
      <c r="G7" s="16">
        <v>1.34002364687707E-3</v>
      </c>
      <c r="H7" s="16">
        <v>9.9742025259005E-3</v>
      </c>
      <c r="I7" s="16">
        <v>0</v>
      </c>
      <c r="J7" s="16">
        <v>6.5506203499455301E-3</v>
      </c>
      <c r="K7" s="16">
        <v>4.8310708742218433E-2</v>
      </c>
      <c r="M7" s="30">
        <v>1.4831922236971599E-2</v>
      </c>
      <c r="N7" s="33">
        <f t="shared" si="0"/>
        <v>1.3337270885548489E-2</v>
      </c>
      <c r="O7" s="33">
        <f t="shared" si="1"/>
        <v>5.1314066174508151E-4</v>
      </c>
      <c r="P7" s="33">
        <f t="shared" si="2"/>
        <v>1.9875126526183792E-5</v>
      </c>
      <c r="Q7" s="33">
        <f t="shared" si="3"/>
        <v>1.4793659623996193E-4</v>
      </c>
      <c r="R7" s="33">
        <f t="shared" si="4"/>
        <v>0</v>
      </c>
      <c r="S7" s="33">
        <f t="shared" si="5"/>
        <v>9.7158291634315784E-5</v>
      </c>
      <c r="T7" s="33">
        <f t="shared" si="6"/>
        <v>7.165406752775678E-4</v>
      </c>
      <c r="W7" s="3" t="s">
        <v>45</v>
      </c>
      <c r="X7" s="33">
        <v>2.9740085082559698E-2</v>
      </c>
      <c r="Y7" s="33">
        <v>4.3825860993300485E-2</v>
      </c>
    </row>
    <row r="8" spans="1:25" x14ac:dyDescent="0.3">
      <c r="A8" s="27" t="s">
        <v>38</v>
      </c>
      <c r="B8" s="21" t="s">
        <v>33</v>
      </c>
      <c r="C8" s="12">
        <v>2019</v>
      </c>
      <c r="D8" s="17" t="s">
        <v>30</v>
      </c>
      <c r="E8" s="16">
        <v>0.36915722519652899</v>
      </c>
      <c r="F8" s="16">
        <v>3.4547865901127302E-2</v>
      </c>
      <c r="G8" s="16">
        <v>0.160950825276759</v>
      </c>
      <c r="H8" s="16">
        <v>5.1783582858440799E-2</v>
      </c>
      <c r="I8" s="16">
        <v>8.9947702265980901E-3</v>
      </c>
      <c r="J8" s="16">
        <v>1.15093894958543E-2</v>
      </c>
      <c r="K8" s="16">
        <v>0.36305634104469153</v>
      </c>
      <c r="M8" s="30">
        <v>2.11074850916795E-2</v>
      </c>
      <c r="N8" s="33">
        <f t="shared" si="0"/>
        <v>7.7919806273215077E-3</v>
      </c>
      <c r="O8" s="33">
        <f t="shared" si="1"/>
        <v>7.2921856445738709E-4</v>
      </c>
      <c r="P8" s="33">
        <f t="shared" si="2"/>
        <v>3.3972671450227024E-3</v>
      </c>
      <c r="Q8" s="33">
        <f t="shared" si="3"/>
        <v>1.0930212031782893E-3</v>
      </c>
      <c r="R8" s="33">
        <f t="shared" si="4"/>
        <v>1.8985697846100183E-4</v>
      </c>
      <c r="S8" s="33">
        <f t="shared" si="5"/>
        <v>2.4293426719807726E-4</v>
      </c>
      <c r="T8" s="33">
        <f t="shared" si="6"/>
        <v>7.6632063060405346E-3</v>
      </c>
      <c r="W8" s="3" t="s">
        <v>46</v>
      </c>
      <c r="X8" s="33">
        <v>1.6226460466243715E-2</v>
      </c>
      <c r="Y8" s="33">
        <v>3.2151599570838366E-2</v>
      </c>
    </row>
    <row r="9" spans="1:25" x14ac:dyDescent="0.3">
      <c r="A9" s="27" t="s">
        <v>38</v>
      </c>
      <c r="B9" s="21" t="s">
        <v>33</v>
      </c>
      <c r="C9" s="12">
        <v>2019</v>
      </c>
      <c r="D9" s="18" t="s">
        <v>31</v>
      </c>
      <c r="E9" s="16">
        <v>8.1693685236000693E-3</v>
      </c>
      <c r="F9" s="16">
        <v>1.05770585939909E-2</v>
      </c>
      <c r="G9" s="16">
        <v>5.3043406684644197E-2</v>
      </c>
      <c r="H9" s="16">
        <v>0.270562295362197</v>
      </c>
      <c r="I9" s="16">
        <v>0.154841277442612</v>
      </c>
      <c r="J9" s="16">
        <v>4.2337065421749198E-2</v>
      </c>
      <c r="K9" s="16">
        <v>0.46046952797120666</v>
      </c>
      <c r="M9" s="30">
        <v>1.3639973469047001E-2</v>
      </c>
      <c r="N9" s="33">
        <f t="shared" si="0"/>
        <v>1.1142996992077261E-4</v>
      </c>
      <c r="O9" s="33">
        <f t="shared" si="1"/>
        <v>1.4427079860259145E-4</v>
      </c>
      <c r="P9" s="33">
        <f t="shared" si="2"/>
        <v>7.2351065988641712E-4</v>
      </c>
      <c r="Q9" s="33">
        <f t="shared" si="3"/>
        <v>3.6904625304648255E-3</v>
      </c>
      <c r="R9" s="33">
        <f t="shared" si="4"/>
        <v>2.1120309162305736E-3</v>
      </c>
      <c r="S9" s="33">
        <f t="shared" si="5"/>
        <v>5.7747644910996617E-4</v>
      </c>
      <c r="T9" s="33">
        <f t="shared" si="6"/>
        <v>6.2807921448318543E-3</v>
      </c>
      <c r="W9" s="3" t="s">
        <v>47</v>
      </c>
      <c r="X9" s="33">
        <v>1.0540477991341553E-2</v>
      </c>
      <c r="Y9" s="33">
        <v>1.0389942683905752E-2</v>
      </c>
    </row>
    <row r="10" spans="1:25" x14ac:dyDescent="0.3">
      <c r="A10" s="27" t="s">
        <v>38</v>
      </c>
      <c r="B10" s="21" t="s">
        <v>33</v>
      </c>
      <c r="C10" s="12">
        <v>2019</v>
      </c>
      <c r="D10" s="19" t="s">
        <v>32</v>
      </c>
      <c r="E10" s="16">
        <v>0</v>
      </c>
      <c r="F10" s="20">
        <v>2E-3</v>
      </c>
      <c r="G10" s="16">
        <v>8.4557946202235192E-3</v>
      </c>
      <c r="H10" s="16">
        <v>0.12743182616148399</v>
      </c>
      <c r="I10" s="16">
        <v>0.32389636624845802</v>
      </c>
      <c r="J10" s="16">
        <v>3.4793347556135397E-2</v>
      </c>
      <c r="K10" s="16">
        <v>0.50342266541369907</v>
      </c>
      <c r="M10" s="30">
        <v>8.342110184587E-3</v>
      </c>
      <c r="N10" s="33">
        <f t="shared" si="0"/>
        <v>0</v>
      </c>
      <c r="O10" s="33">
        <f t="shared" si="1"/>
        <v>1.6684220369174001E-5</v>
      </c>
      <c r="P10" s="33">
        <f t="shared" si="2"/>
        <v>7.0539170420142581E-5</v>
      </c>
      <c r="Q10" s="33">
        <f t="shared" si="3"/>
        <v>1.0630503348622357E-3</v>
      </c>
      <c r="R10" s="33">
        <f t="shared" si="4"/>
        <v>2.7019791756319827E-3</v>
      </c>
      <c r="S10" s="33">
        <f t="shared" si="5"/>
        <v>2.902499390039123E-4</v>
      </c>
      <c r="T10" s="33">
        <f t="shared" si="6"/>
        <v>4.1996073442995526E-3</v>
      </c>
      <c r="W10" s="3" t="s">
        <v>48</v>
      </c>
      <c r="X10" s="33">
        <v>0.64052609231920665</v>
      </c>
      <c r="Y10" s="33">
        <v>0.41764600212925329</v>
      </c>
    </row>
    <row r="11" spans="1:25" x14ac:dyDescent="0.3">
      <c r="A11" s="27" t="s">
        <v>38</v>
      </c>
      <c r="B11" s="22" t="s">
        <v>34</v>
      </c>
      <c r="C11" s="12">
        <v>2019</v>
      </c>
      <c r="D11" s="15" t="s">
        <v>29</v>
      </c>
      <c r="E11" s="16">
        <v>0.89663946702166297</v>
      </c>
      <c r="F11" s="16">
        <v>5.26519531563404E-3</v>
      </c>
      <c r="G11" s="16">
        <v>4.4744487897500499E-3</v>
      </c>
      <c r="H11" s="16">
        <v>0</v>
      </c>
      <c r="I11" s="16">
        <v>0</v>
      </c>
      <c r="J11" s="16">
        <v>0</v>
      </c>
      <c r="K11" s="16">
        <v>9.3620888872952945E-2</v>
      </c>
      <c r="M11" s="30">
        <v>8.2758062167023107E-3</v>
      </c>
      <c r="N11" s="33">
        <f t="shared" si="0"/>
        <v>7.4204144753185252E-3</v>
      </c>
      <c r="O11" s="33">
        <f t="shared" si="1"/>
        <v>4.3573736125276076E-5</v>
      </c>
      <c r="P11" s="33">
        <f t="shared" si="2"/>
        <v>3.7029671110529596E-5</v>
      </c>
      <c r="Q11" s="33">
        <f t="shared" si="3"/>
        <v>0</v>
      </c>
      <c r="R11" s="33">
        <f t="shared" si="4"/>
        <v>0</v>
      </c>
      <c r="S11" s="33">
        <f t="shared" si="5"/>
        <v>0</v>
      </c>
      <c r="T11" s="33">
        <f t="shared" si="6"/>
        <v>7.7478833414798022E-4</v>
      </c>
    </row>
    <row r="12" spans="1:25" x14ac:dyDescent="0.3">
      <c r="A12" s="27" t="s">
        <v>38</v>
      </c>
      <c r="B12" s="22" t="s">
        <v>34</v>
      </c>
      <c r="C12" s="12">
        <v>2019</v>
      </c>
      <c r="D12" s="17" t="s">
        <v>30</v>
      </c>
      <c r="E12" s="16">
        <v>0.29164697036620701</v>
      </c>
      <c r="F12" s="16">
        <v>2.8302679712664501E-2</v>
      </c>
      <c r="G12" s="16">
        <v>8.2614315809950906E-2</v>
      </c>
      <c r="H12" s="16">
        <v>1.16629767613603E-2</v>
      </c>
      <c r="I12" s="16">
        <v>7.2072012141080099E-3</v>
      </c>
      <c r="J12" s="16">
        <v>2.4981614221493199E-3</v>
      </c>
      <c r="K12" s="16">
        <v>0.57606769471356001</v>
      </c>
      <c r="M12" s="30">
        <v>2.3271653768276501E-2</v>
      </c>
      <c r="N12" s="33">
        <f t="shared" si="0"/>
        <v>6.7871073169291666E-3</v>
      </c>
      <c r="O12" s="33">
        <f t="shared" si="1"/>
        <v>6.5865016298755172E-4</v>
      </c>
      <c r="P12" s="33">
        <f t="shared" si="2"/>
        <v>1.9225717538322289E-3</v>
      </c>
      <c r="Q12" s="33">
        <f t="shared" si="3"/>
        <v>2.7141675709783166E-4</v>
      </c>
      <c r="R12" s="33">
        <f t="shared" si="4"/>
        <v>1.6772349129302364E-4</v>
      </c>
      <c r="S12" s="33">
        <f t="shared" si="5"/>
        <v>5.8136347673524201E-5</v>
      </c>
      <c r="T12" s="33">
        <f t="shared" si="6"/>
        <v>1.3406047938463176E-2</v>
      </c>
    </row>
    <row r="13" spans="1:25" x14ac:dyDescent="0.3">
      <c r="A13" s="27" t="s">
        <v>38</v>
      </c>
      <c r="B13" s="22" t="s">
        <v>34</v>
      </c>
      <c r="C13" s="12">
        <v>2019</v>
      </c>
      <c r="D13" s="18" t="s">
        <v>31</v>
      </c>
      <c r="E13" s="16">
        <v>2.1881431887568598E-2</v>
      </c>
      <c r="F13" s="16">
        <v>1.96803628549625E-2</v>
      </c>
      <c r="G13" s="16">
        <v>2.91205261391442E-2</v>
      </c>
      <c r="H13" s="16">
        <v>2.7541814121872499E-2</v>
      </c>
      <c r="I13" s="16">
        <v>8.7650741287246606E-2</v>
      </c>
      <c r="J13" s="16">
        <v>9.2107051025960007E-3</v>
      </c>
      <c r="K13" s="16">
        <v>0.80491441860660962</v>
      </c>
      <c r="M13" s="30">
        <v>1.50723685570442E-2</v>
      </c>
      <c r="N13" s="33">
        <f t="shared" si="0"/>
        <v>3.2980500596529327E-4</v>
      </c>
      <c r="O13" s="33">
        <f t="shared" si="1"/>
        <v>2.9662968228635743E-4</v>
      </c>
      <c r="P13" s="33">
        <f t="shared" si="2"/>
        <v>4.3891530254422075E-4</v>
      </c>
      <c r="Q13" s="33">
        <f t="shared" si="3"/>
        <v>4.1512037317446696E-4</v>
      </c>
      <c r="R13" s="33">
        <f t="shared" si="4"/>
        <v>1.3211042769795116E-3</v>
      </c>
      <c r="S13" s="33">
        <f t="shared" si="5"/>
        <v>1.3882714197657454E-4</v>
      </c>
      <c r="T13" s="33">
        <f t="shared" si="6"/>
        <v>1.2131966774117776E-2</v>
      </c>
    </row>
    <row r="14" spans="1:25" x14ac:dyDescent="0.3">
      <c r="A14" s="27" t="s">
        <v>38</v>
      </c>
      <c r="B14" s="22" t="s">
        <v>34</v>
      </c>
      <c r="C14" s="12">
        <v>2019</v>
      </c>
      <c r="D14" s="19" t="s">
        <v>32</v>
      </c>
      <c r="E14" s="16">
        <v>0</v>
      </c>
      <c r="F14" s="20">
        <v>2E-3</v>
      </c>
      <c r="G14" s="16">
        <v>1.83352921344687E-2</v>
      </c>
      <c r="H14" s="16">
        <v>8.6304727595942106E-3</v>
      </c>
      <c r="I14" s="16">
        <v>0.33743996027272699</v>
      </c>
      <c r="J14" s="16">
        <v>2.8739423633329401E-3</v>
      </c>
      <c r="K14" s="16">
        <v>0.63072033246987713</v>
      </c>
      <c r="M14" s="30">
        <v>1.446528034574E-2</v>
      </c>
      <c r="N14" s="33">
        <f t="shared" si="0"/>
        <v>0</v>
      </c>
      <c r="O14" s="33">
        <f t="shared" si="1"/>
        <v>2.8930560691479999E-5</v>
      </c>
      <c r="P14" s="33">
        <f t="shared" si="2"/>
        <v>2.6522514094613129E-4</v>
      </c>
      <c r="Q14" s="33">
        <f t="shared" si="3"/>
        <v>1.2484220798380258E-4</v>
      </c>
      <c r="R14" s="33">
        <f t="shared" si="4"/>
        <v>4.8811636252003637E-3</v>
      </c>
      <c r="S14" s="33">
        <f t="shared" si="5"/>
        <v>4.1572381983109546E-5</v>
      </c>
      <c r="T14" s="33">
        <f t="shared" si="6"/>
        <v>9.1235464289351111E-3</v>
      </c>
    </row>
    <row r="15" spans="1:25" x14ac:dyDescent="0.3">
      <c r="A15" s="27" t="s">
        <v>38</v>
      </c>
      <c r="B15" s="23" t="s">
        <v>35</v>
      </c>
      <c r="C15" s="12">
        <v>2019</v>
      </c>
      <c r="D15" s="15" t="s">
        <v>29</v>
      </c>
      <c r="E15" s="16">
        <v>0.88063915103147505</v>
      </c>
      <c r="F15" s="16">
        <v>2.1685906289567201E-2</v>
      </c>
      <c r="G15" s="16">
        <v>2.50152263662519E-3</v>
      </c>
      <c r="H15" s="16">
        <v>8.1698545992475793E-3</v>
      </c>
      <c r="I15" s="16">
        <v>0</v>
      </c>
      <c r="J15" s="16">
        <v>3.66875760827249E-3</v>
      </c>
      <c r="K15" s="16">
        <v>8.3334807834812508E-2</v>
      </c>
      <c r="M15" s="30">
        <v>4.6361204857844E-2</v>
      </c>
      <c r="N15" s="33">
        <f t="shared" si="0"/>
        <v>4.082749208680804E-2</v>
      </c>
      <c r="O15" s="33">
        <f t="shared" si="1"/>
        <v>1.0053847440186327E-3</v>
      </c>
      <c r="P15" s="33">
        <f t="shared" si="2"/>
        <v>1.1597360341311449E-4</v>
      </c>
      <c r="Q15" s="33">
        <f t="shared" si="3"/>
        <v>3.7876430273451603E-4</v>
      </c>
      <c r="R15" s="33">
        <f t="shared" si="4"/>
        <v>0</v>
      </c>
      <c r="S15" s="33">
        <f t="shared" si="5"/>
        <v>1.700880230508947E-4</v>
      </c>
      <c r="T15" s="33">
        <f t="shared" si="6"/>
        <v>3.863502097818806E-3</v>
      </c>
    </row>
    <row r="16" spans="1:25" x14ac:dyDescent="0.3">
      <c r="A16" s="27" t="s">
        <v>38</v>
      </c>
      <c r="B16" s="23" t="s">
        <v>35</v>
      </c>
      <c r="C16" s="12">
        <v>2019</v>
      </c>
      <c r="D16" s="17" t="s">
        <v>30</v>
      </c>
      <c r="E16" s="16">
        <v>0.29783217973070703</v>
      </c>
      <c r="F16" s="16">
        <v>5.0707852135082498E-2</v>
      </c>
      <c r="G16" s="16">
        <v>6.6152553769462399E-2</v>
      </c>
      <c r="H16" s="16">
        <v>5.8628985935366799E-2</v>
      </c>
      <c r="I16" s="16">
        <v>2.9403375657722302E-3</v>
      </c>
      <c r="J16" s="16">
        <v>9.7207586523935501E-3</v>
      </c>
      <c r="K16" s="16">
        <v>0.51401733221121559</v>
      </c>
      <c r="M16" s="30">
        <v>0.103536931183521</v>
      </c>
      <c r="N16" s="33">
        <f t="shared" si="0"/>
        <v>3.0836629897016271E-2</v>
      </c>
      <c r="O16" s="33">
        <f t="shared" si="1"/>
        <v>5.2501353969741952E-3</v>
      </c>
      <c r="P16" s="33">
        <f t="shared" si="2"/>
        <v>6.8492324072430017E-3</v>
      </c>
      <c r="Q16" s="33">
        <f t="shared" si="3"/>
        <v>6.0702652821496934E-3</v>
      </c>
      <c r="R16" s="33">
        <f t="shared" si="4"/>
        <v>3.0443352820368105E-4</v>
      </c>
      <c r="S16" s="33">
        <f t="shared" si="5"/>
        <v>1.0064575196444873E-3</v>
      </c>
      <c r="T16" s="33">
        <f t="shared" si="6"/>
        <v>5.3219777152289684E-2</v>
      </c>
    </row>
    <row r="17" spans="1:20" x14ac:dyDescent="0.3">
      <c r="A17" s="27" t="s">
        <v>38</v>
      </c>
      <c r="B17" s="23" t="s">
        <v>35</v>
      </c>
      <c r="C17" s="12">
        <v>2019</v>
      </c>
      <c r="D17" s="18" t="s">
        <v>31</v>
      </c>
      <c r="E17" s="16">
        <v>2.6204525659993799E-2</v>
      </c>
      <c r="F17" s="16">
        <v>2.5502509234413301E-2</v>
      </c>
      <c r="G17" s="16">
        <v>5.4323479999065602E-2</v>
      </c>
      <c r="H17" s="16">
        <v>0.108163029536328</v>
      </c>
      <c r="I17" s="16">
        <v>1.9134680985346199E-3</v>
      </c>
      <c r="J17" s="16">
        <v>2.7380357307891501E-2</v>
      </c>
      <c r="K17" s="16">
        <v>0.75651263016377313</v>
      </c>
      <c r="M17" s="30">
        <v>5.8126648146321097E-2</v>
      </c>
      <c r="N17" s="33">
        <f t="shared" si="0"/>
        <v>1.5231812428797022E-3</v>
      </c>
      <c r="O17" s="33">
        <f t="shared" si="1"/>
        <v>1.4823753811170465E-3</v>
      </c>
      <c r="P17" s="33">
        <f t="shared" si="2"/>
        <v>3.1576418079893977E-3</v>
      </c>
      <c r="Q17" s="33">
        <f t="shared" si="3"/>
        <v>6.2871543602982744E-3</v>
      </c>
      <c r="R17" s="33">
        <f t="shared" si="4"/>
        <v>1.1122348690273192E-4</v>
      </c>
      <c r="S17" s="33">
        <f t="shared" si="5"/>
        <v>1.5915283953563608E-3</v>
      </c>
      <c r="T17" s="33">
        <f t="shared" si="6"/>
        <v>4.3973543471777579E-2</v>
      </c>
    </row>
    <row r="18" spans="1:20" x14ac:dyDescent="0.3">
      <c r="A18" s="27" t="s">
        <v>38</v>
      </c>
      <c r="B18" s="23" t="s">
        <v>35</v>
      </c>
      <c r="C18" s="12">
        <v>2019</v>
      </c>
      <c r="D18" s="19" t="s">
        <v>32</v>
      </c>
      <c r="E18" s="16">
        <v>0</v>
      </c>
      <c r="F18" s="24">
        <v>1.29863415786829E-2</v>
      </c>
      <c r="G18" s="16">
        <v>2.7639639633185699E-2</v>
      </c>
      <c r="H18" s="16">
        <v>1.9140689509682299E-2</v>
      </c>
      <c r="I18" s="16">
        <v>2.7644311219070499E-2</v>
      </c>
      <c r="J18" s="16">
        <v>1.8290598322225501E-2</v>
      </c>
      <c r="K18" s="16">
        <v>0.89429841973715307</v>
      </c>
      <c r="M18" s="30">
        <v>2.31660550033531E-2</v>
      </c>
      <c r="N18" s="33">
        <f t="shared" si="0"/>
        <v>0</v>
      </c>
      <c r="O18" s="33">
        <f t="shared" si="1"/>
        <v>3.008423033040994E-4</v>
      </c>
      <c r="P18" s="33">
        <f t="shared" si="2"/>
        <v>6.4030141201523825E-4</v>
      </c>
      <c r="Q18" s="33">
        <f t="shared" si="3"/>
        <v>4.4341426598340381E-4</v>
      </c>
      <c r="R18" s="33">
        <f t="shared" si="4"/>
        <v>6.404096342307984E-4</v>
      </c>
      <c r="S18" s="33">
        <f t="shared" si="5"/>
        <v>4.2372100677691389E-4</v>
      </c>
      <c r="T18" s="33">
        <f t="shared" si="6"/>
        <v>2.0717366381042646E-2</v>
      </c>
    </row>
    <row r="19" spans="1:20" x14ac:dyDescent="0.3">
      <c r="A19" s="27" t="s">
        <v>38</v>
      </c>
      <c r="B19" s="25" t="s">
        <v>36</v>
      </c>
      <c r="C19" s="12">
        <v>2019</v>
      </c>
      <c r="D19" s="15" t="s">
        <v>29</v>
      </c>
      <c r="E19" s="16">
        <v>0.842567017032953</v>
      </c>
      <c r="F19" s="16">
        <v>3.2076386976088798E-2</v>
      </c>
      <c r="G19" s="16">
        <v>7.5561144303367496E-4</v>
      </c>
      <c r="H19" s="16">
        <v>0</v>
      </c>
      <c r="I19" s="16">
        <v>0</v>
      </c>
      <c r="J19" s="16">
        <v>0</v>
      </c>
      <c r="K19" s="16">
        <v>0.12460098454792445</v>
      </c>
      <c r="M19" s="30">
        <v>2.6234021172887801E-2</v>
      </c>
      <c r="N19" s="33">
        <f t="shared" si="0"/>
        <v>2.2103920964419405E-2</v>
      </c>
      <c r="O19" s="33">
        <f t="shared" si="1"/>
        <v>8.4149261508045608E-4</v>
      </c>
      <c r="P19" s="33">
        <f t="shared" si="2"/>
        <v>1.9822726595021733E-5</v>
      </c>
      <c r="Q19" s="33">
        <f t="shared" si="3"/>
        <v>0</v>
      </c>
      <c r="R19" s="33">
        <f t="shared" si="4"/>
        <v>0</v>
      </c>
      <c r="S19" s="33">
        <f t="shared" si="5"/>
        <v>0</v>
      </c>
      <c r="T19" s="33">
        <f t="shared" si="6"/>
        <v>3.2687848667929159E-3</v>
      </c>
    </row>
    <row r="20" spans="1:20" x14ac:dyDescent="0.3">
      <c r="A20" s="27" t="s">
        <v>38</v>
      </c>
      <c r="B20" s="25" t="s">
        <v>36</v>
      </c>
      <c r="C20" s="12">
        <v>2019</v>
      </c>
      <c r="D20" s="17" t="s">
        <v>30</v>
      </c>
      <c r="E20" s="16">
        <v>0.200328786020425</v>
      </c>
      <c r="F20" s="16">
        <v>4.3655400554661598E-2</v>
      </c>
      <c r="G20" s="16">
        <v>3.3816494960593697E-2</v>
      </c>
      <c r="H20" s="16">
        <v>8.6034131155746704E-4</v>
      </c>
      <c r="I20" s="16">
        <v>0</v>
      </c>
      <c r="J20" s="16">
        <v>4.9424826389079298E-3</v>
      </c>
      <c r="K20" s="16">
        <v>0.71639649451385423</v>
      </c>
      <c r="M20" s="30">
        <v>6.6024023674461502E-2</v>
      </c>
      <c r="N20" s="33">
        <f t="shared" si="0"/>
        <v>1.3226512510888673E-2</v>
      </c>
      <c r="O20" s="33">
        <f t="shared" si="1"/>
        <v>2.8823051997390772E-3</v>
      </c>
      <c r="P20" s="33">
        <f t="shared" si="2"/>
        <v>2.2327010638655462E-3</v>
      </c>
      <c r="Q20" s="33">
        <f t="shared" si="3"/>
        <v>5.6803195122387463E-5</v>
      </c>
      <c r="R20" s="33">
        <f t="shared" si="4"/>
        <v>0</v>
      </c>
      <c r="S20" s="33">
        <f t="shared" si="5"/>
        <v>3.2632259076187213E-4</v>
      </c>
      <c r="T20" s="33">
        <f t="shared" si="6"/>
        <v>4.7299379114083939E-2</v>
      </c>
    </row>
    <row r="21" spans="1:20" x14ac:dyDescent="0.3">
      <c r="A21" s="27" t="s">
        <v>38</v>
      </c>
      <c r="B21" s="25" t="s">
        <v>36</v>
      </c>
      <c r="C21" s="12">
        <v>2019</v>
      </c>
      <c r="D21" s="18" t="s">
        <v>31</v>
      </c>
      <c r="E21" s="16">
        <v>3.0675561072248201E-2</v>
      </c>
      <c r="F21" s="16">
        <v>1.8334640563581101E-2</v>
      </c>
      <c r="G21" s="16">
        <v>5.0923849457901203E-2</v>
      </c>
      <c r="H21" s="16">
        <v>3.49243364482428E-3</v>
      </c>
      <c r="I21" s="16">
        <v>0</v>
      </c>
      <c r="J21" s="16">
        <v>1.55848712432539E-2</v>
      </c>
      <c r="K21" s="16">
        <v>0.88098864401819132</v>
      </c>
      <c r="M21" s="30">
        <v>2.6013994276297799E-2</v>
      </c>
      <c r="N21" s="33">
        <f t="shared" si="0"/>
        <v>7.9799387015568827E-4</v>
      </c>
      <c r="O21" s="33">
        <f t="shared" si="1"/>
        <v>4.769572346789762E-4</v>
      </c>
      <c r="P21" s="33">
        <f t="shared" si="2"/>
        <v>1.3247327283248927E-3</v>
      </c>
      <c r="Q21" s="33">
        <f t="shared" si="3"/>
        <v>9.0852148846808675E-5</v>
      </c>
      <c r="R21" s="33">
        <f t="shared" si="4"/>
        <v>0</v>
      </c>
      <c r="S21" s="33">
        <f t="shared" si="5"/>
        <v>4.0542475131884512E-4</v>
      </c>
      <c r="T21" s="33">
        <f t="shared" si="6"/>
        <v>2.2918033542972588E-2</v>
      </c>
    </row>
    <row r="22" spans="1:20" x14ac:dyDescent="0.3">
      <c r="A22" s="27" t="s">
        <v>38</v>
      </c>
      <c r="B22" s="25" t="s">
        <v>36</v>
      </c>
      <c r="C22" s="12">
        <v>2019</v>
      </c>
      <c r="D22" s="19" t="s">
        <v>32</v>
      </c>
      <c r="E22" s="16">
        <v>1.76676113377276E-3</v>
      </c>
      <c r="F22" s="24">
        <v>1.03962038582293E-3</v>
      </c>
      <c r="G22" s="16">
        <v>3.1250565742367301E-2</v>
      </c>
      <c r="H22" s="16">
        <v>4.1290181516380501E-3</v>
      </c>
      <c r="I22" s="16">
        <v>1.61708622406165E-2</v>
      </c>
      <c r="J22" s="16">
        <v>1.78025569616427E-3</v>
      </c>
      <c r="K22" s="16">
        <v>0.94386291664961819</v>
      </c>
      <c r="M22" s="30">
        <v>2.27602567544027E-2</v>
      </c>
      <c r="N22" s="33">
        <f t="shared" si="0"/>
        <v>4.021193702836763E-5</v>
      </c>
      <c r="O22" s="33">
        <f t="shared" si="1"/>
        <v>2.3662026908441083E-5</v>
      </c>
      <c r="P22" s="33">
        <f t="shared" si="2"/>
        <v>7.1127090001662098E-4</v>
      </c>
      <c r="Q22" s="33">
        <f t="shared" si="3"/>
        <v>9.397751327487128E-5</v>
      </c>
      <c r="R22" s="33">
        <f t="shared" si="4"/>
        <v>3.6805297653650726E-4</v>
      </c>
      <c r="S22" s="33">
        <f t="shared" si="5"/>
        <v>4.0519076733186709E-5</v>
      </c>
      <c r="T22" s="33">
        <f t="shared" si="6"/>
        <v>2.1482562323904705E-2</v>
      </c>
    </row>
    <row r="23" spans="1:20" x14ac:dyDescent="0.3">
      <c r="A23" s="27" t="s">
        <v>38</v>
      </c>
      <c r="B23" s="26" t="s">
        <v>37</v>
      </c>
      <c r="C23" s="12">
        <v>2019</v>
      </c>
      <c r="D23" s="15" t="s">
        <v>29</v>
      </c>
      <c r="E23" s="16">
        <v>0.70915988246269002</v>
      </c>
      <c r="F23" s="16">
        <v>3.6314932435615899E-2</v>
      </c>
      <c r="G23" s="16">
        <v>1.3870740593955799E-3</v>
      </c>
      <c r="H23" s="16">
        <v>4.7586126265633798E-4</v>
      </c>
      <c r="I23" s="16">
        <v>3.5865004637880403E-4</v>
      </c>
      <c r="J23" s="16">
        <v>0</v>
      </c>
      <c r="K23" s="16">
        <v>0.25230359973326344</v>
      </c>
      <c r="M23" s="30">
        <v>6.3293831724148694E-2</v>
      </c>
      <c r="N23" s="33">
        <f t="shared" si="0"/>
        <v>4.4885446266110567E-2</v>
      </c>
      <c r="O23" s="33">
        <f t="shared" si="1"/>
        <v>2.2985112226537019E-3</v>
      </c>
      <c r="P23" s="33">
        <f t="shared" si="2"/>
        <v>8.7793232104315671E-5</v>
      </c>
      <c r="Q23" s="33">
        <f t="shared" si="3"/>
        <v>3.0119082682611179E-5</v>
      </c>
      <c r="R23" s="33">
        <f t="shared" si="4"/>
        <v>2.2700335683358148E-5</v>
      </c>
      <c r="S23" s="33">
        <f t="shared" si="5"/>
        <v>0</v>
      </c>
      <c r="T23" s="33">
        <f t="shared" si="6"/>
        <v>1.5969261584914143E-2</v>
      </c>
    </row>
    <row r="24" spans="1:20" x14ac:dyDescent="0.3">
      <c r="A24" s="27" t="s">
        <v>38</v>
      </c>
      <c r="B24" s="26" t="s">
        <v>37</v>
      </c>
      <c r="C24" s="12">
        <v>2019</v>
      </c>
      <c r="D24" s="17" t="s">
        <v>30</v>
      </c>
      <c r="E24" s="16">
        <v>0.18213154989227601</v>
      </c>
      <c r="F24" s="16">
        <v>3.4277426903610797E-2</v>
      </c>
      <c r="G24" s="16">
        <v>1.8954189874076301E-2</v>
      </c>
      <c r="H24" s="16">
        <v>1.90771202284523E-3</v>
      </c>
      <c r="I24" s="16">
        <v>0</v>
      </c>
      <c r="J24" s="16">
        <v>1.0825828647695299E-2</v>
      </c>
      <c r="K24" s="16">
        <v>0.7519032926594964</v>
      </c>
      <c r="M24" s="30">
        <v>0.145658975951444</v>
      </c>
      <c r="N24" s="33">
        <f t="shared" si="0"/>
        <v>2.6529095045758254E-2</v>
      </c>
      <c r="O24" s="33">
        <f t="shared" si="1"/>
        <v>4.9928149010304247E-3</v>
      </c>
      <c r="P24" s="33">
        <f t="shared" si="2"/>
        <v>2.7608478870471834E-3</v>
      </c>
      <c r="Q24" s="33">
        <f t="shared" si="3"/>
        <v>2.7787537965789395E-4</v>
      </c>
      <c r="R24" s="33">
        <f t="shared" si="4"/>
        <v>0</v>
      </c>
      <c r="S24" s="33">
        <f t="shared" si="5"/>
        <v>1.5768791146491031E-3</v>
      </c>
      <c r="T24" s="33">
        <f t="shared" si="6"/>
        <v>0.10952146362330115</v>
      </c>
    </row>
    <row r="25" spans="1:20" x14ac:dyDescent="0.3">
      <c r="A25" s="27" t="s">
        <v>38</v>
      </c>
      <c r="B25" s="26" t="s">
        <v>37</v>
      </c>
      <c r="C25" s="12">
        <v>2019</v>
      </c>
      <c r="D25" s="18" t="s">
        <v>31</v>
      </c>
      <c r="E25" s="16">
        <v>1.5998557451509601E-2</v>
      </c>
      <c r="F25" s="16">
        <v>1.94745433324198E-2</v>
      </c>
      <c r="G25" s="16">
        <v>4.3188668431245199E-2</v>
      </c>
      <c r="H25" s="16">
        <v>2.0632495392487399E-3</v>
      </c>
      <c r="I25" s="16">
        <v>3.3224339108103401E-4</v>
      </c>
      <c r="J25" s="16">
        <v>1.01551607373152E-2</v>
      </c>
      <c r="K25" s="16">
        <v>0.90878757711718039</v>
      </c>
      <c r="M25" s="30">
        <v>0.141487046674594</v>
      </c>
      <c r="N25" s="33">
        <f t="shared" si="0"/>
        <v>2.2635886448679125E-3</v>
      </c>
      <c r="O25" s="33">
        <f t="shared" si="1"/>
        <v>2.7553956214404836E-3</v>
      </c>
      <c r="P25" s="33">
        <f t="shared" si="2"/>
        <v>6.1106371461451536E-3</v>
      </c>
      <c r="Q25" s="33">
        <f t="shared" si="3"/>
        <v>2.9192308386102102E-4</v>
      </c>
      <c r="R25" s="33">
        <f t="shared" si="4"/>
        <v>4.7008136181207649E-5</v>
      </c>
      <c r="S25" s="33">
        <f t="shared" si="5"/>
        <v>1.4368237012285202E-3</v>
      </c>
      <c r="T25" s="33">
        <f t="shared" si="6"/>
        <v>0.1285816703408697</v>
      </c>
    </row>
    <row r="26" spans="1:20" x14ac:dyDescent="0.3">
      <c r="A26" s="27" t="s">
        <v>38</v>
      </c>
      <c r="B26" s="26" t="s">
        <v>37</v>
      </c>
      <c r="C26" s="12">
        <v>2019</v>
      </c>
      <c r="D26" s="19" t="s">
        <v>32</v>
      </c>
      <c r="E26" s="16">
        <v>4.4215173953582402E-4</v>
      </c>
      <c r="F26" s="24">
        <v>2.29161110913754E-3</v>
      </c>
      <c r="G26" s="16">
        <v>2.4289324911884801E-2</v>
      </c>
      <c r="H26" s="16">
        <v>4.1325967295223398E-3</v>
      </c>
      <c r="I26" s="16">
        <v>1.9203115446808101E-2</v>
      </c>
      <c r="J26" s="16">
        <v>1.3467010430187699E-2</v>
      </c>
      <c r="K26" s="16">
        <v>0.93617418963292365</v>
      </c>
      <c r="M26" s="30">
        <v>0.11967240944379701</v>
      </c>
      <c r="N26" s="33">
        <f t="shared" si="0"/>
        <v>5.291336401001822E-5</v>
      </c>
      <c r="O26" s="33">
        <f t="shared" si="1"/>
        <v>2.7424262293866149E-4</v>
      </c>
      <c r="P26" s="33">
        <f t="shared" si="2"/>
        <v>2.9067620359684966E-3</v>
      </c>
      <c r="Q26" s="33">
        <f t="shared" si="3"/>
        <v>4.9455780788149387E-4</v>
      </c>
      <c r="R26" s="33">
        <f t="shared" si="4"/>
        <v>2.298083094346922E-3</v>
      </c>
      <c r="S26" s="33">
        <f t="shared" si="5"/>
        <v>1.6116295861853072E-3</v>
      </c>
      <c r="T26" s="33">
        <f t="shared" si="6"/>
        <v>0.11203422093246611</v>
      </c>
    </row>
    <row r="27" spans="1:20" x14ac:dyDescent="0.3">
      <c r="A27" s="27" t="s">
        <v>38</v>
      </c>
      <c r="B27" s="28" t="s">
        <v>28</v>
      </c>
      <c r="C27" s="29">
        <v>2050</v>
      </c>
      <c r="D27" s="15" t="s">
        <v>29</v>
      </c>
      <c r="E27" s="31">
        <v>0.92981993528301399</v>
      </c>
      <c r="F27" s="31">
        <v>5.3619361981318496E-2</v>
      </c>
      <c r="G27" s="31">
        <v>4.63946047018211E-3</v>
      </c>
      <c r="H27" s="31">
        <v>5.87884051985483E-3</v>
      </c>
      <c r="I27" s="31">
        <v>0</v>
      </c>
      <c r="J27" s="31">
        <v>0</v>
      </c>
      <c r="K27" s="32">
        <v>6.0424017456305323E-3</v>
      </c>
      <c r="M27" s="33">
        <v>1.57040474448868E-2</v>
      </c>
      <c r="N27" s="33">
        <f t="shared" si="0"/>
        <v>1.4601936378886026E-2</v>
      </c>
      <c r="O27" s="33">
        <f t="shared" si="1"/>
        <v>8.4204100451918513E-4</v>
      </c>
      <c r="P27" s="33">
        <f t="shared" si="2"/>
        <v>7.285830734241668E-5</v>
      </c>
      <c r="Q27" s="33">
        <f t="shared" si="3"/>
        <v>9.2321590444723224E-5</v>
      </c>
      <c r="R27" s="33">
        <f t="shared" si="4"/>
        <v>0</v>
      </c>
      <c r="S27" s="33">
        <f t="shared" si="5"/>
        <v>0</v>
      </c>
      <c r="T27" s="33">
        <f t="shared" si="6"/>
        <v>9.4890163694448697E-5</v>
      </c>
    </row>
    <row r="28" spans="1:20" x14ac:dyDescent="0.3">
      <c r="A28" s="27" t="s">
        <v>38</v>
      </c>
      <c r="B28" s="13" t="s">
        <v>28</v>
      </c>
      <c r="C28" s="14">
        <v>2050</v>
      </c>
      <c r="D28" s="17" t="s">
        <v>30</v>
      </c>
      <c r="E28" s="31">
        <v>0.44116481462416501</v>
      </c>
      <c r="F28" s="31">
        <v>0.29343998646475289</v>
      </c>
      <c r="G28" s="31">
        <v>7.7563784479293588E-2</v>
      </c>
      <c r="H28" s="31">
        <v>0.17905972711809598</v>
      </c>
      <c r="I28" s="31">
        <v>5.0760275961821699E-3</v>
      </c>
      <c r="J28" s="31">
        <v>0</v>
      </c>
      <c r="K28" s="32">
        <v>3.6956597175102912E-3</v>
      </c>
      <c r="M28" s="33">
        <v>1.49518923577032E-2</v>
      </c>
      <c r="N28" s="33">
        <f t="shared" si="0"/>
        <v>6.5962488202666019E-3</v>
      </c>
      <c r="O28" s="33">
        <f t="shared" si="1"/>
        <v>4.3874830910668695E-3</v>
      </c>
      <c r="P28" s="33">
        <f t="shared" si="2"/>
        <v>1.1597253563904878E-3</v>
      </c>
      <c r="Q28" s="33">
        <f t="shared" si="3"/>
        <v>2.6772817654694796E-3</v>
      </c>
      <c r="R28" s="33">
        <f t="shared" si="4"/>
        <v>7.5896218222846728E-5</v>
      </c>
      <c r="S28" s="33">
        <f t="shared" si="5"/>
        <v>0</v>
      </c>
      <c r="T28" s="33">
        <f t="shared" si="6"/>
        <v>5.5257106286913688E-5</v>
      </c>
    </row>
    <row r="29" spans="1:20" x14ac:dyDescent="0.3">
      <c r="A29" s="27" t="s">
        <v>38</v>
      </c>
      <c r="B29" s="13" t="s">
        <v>28</v>
      </c>
      <c r="C29" s="14">
        <v>2050</v>
      </c>
      <c r="D29" s="18" t="s">
        <v>31</v>
      </c>
      <c r="E29" s="31">
        <v>2.4455605984743198E-2</v>
      </c>
      <c r="F29" s="31">
        <v>0.14446905746730698</v>
      </c>
      <c r="G29" s="31">
        <v>4.6958230534803712E-2</v>
      </c>
      <c r="H29" s="31">
        <v>0.57150786088583005</v>
      </c>
      <c r="I29" s="31">
        <v>0.15480343612950678</v>
      </c>
      <c r="J29" s="31">
        <v>4.88229181049082E-2</v>
      </c>
      <c r="K29" s="31">
        <v>8.982890892901052E-3</v>
      </c>
      <c r="M29" s="33">
        <v>6.2670887085452603E-3</v>
      </c>
      <c r="N29" s="33">
        <f t="shared" si="0"/>
        <v>1.53265452127616E-4</v>
      </c>
      <c r="O29" s="33">
        <f t="shared" si="1"/>
        <v>9.0540039878753587E-4</v>
      </c>
      <c r="P29" s="33">
        <f t="shared" si="2"/>
        <v>2.9429139635793358E-4</v>
      </c>
      <c r="Q29" s="33">
        <f t="shared" si="3"/>
        <v>3.5816904618024411E-3</v>
      </c>
      <c r="R29" s="33">
        <f t="shared" si="4"/>
        <v>9.7016686661123932E-4</v>
      </c>
      <c r="S29" s="33">
        <f t="shared" si="5"/>
        <v>3.0597755877350015E-4</v>
      </c>
      <c r="T29" s="33">
        <f t="shared" si="6"/>
        <v>5.6296574084994235E-5</v>
      </c>
    </row>
    <row r="30" spans="1:20" x14ac:dyDescent="0.3">
      <c r="A30" s="27" t="s">
        <v>38</v>
      </c>
      <c r="B30" s="13" t="s">
        <v>28</v>
      </c>
      <c r="C30" s="14">
        <v>2050</v>
      </c>
      <c r="D30" s="19" t="s">
        <v>32</v>
      </c>
      <c r="E30" s="31">
        <v>1.4357321238917401E-2</v>
      </c>
      <c r="F30" s="31">
        <v>2E-3</v>
      </c>
      <c r="G30" s="31">
        <v>3.6585999282328648E-2</v>
      </c>
      <c r="H30" s="31">
        <v>0.1790335674787033</v>
      </c>
      <c r="I30" s="31">
        <v>0.51391354486852403</v>
      </c>
      <c r="J30" s="31">
        <v>0.114556178259887</v>
      </c>
      <c r="K30" s="31">
        <v>0.13955338887163959</v>
      </c>
      <c r="M30" s="33">
        <v>1.73497275574421E-3</v>
      </c>
      <c r="N30" s="33">
        <f t="shared" si="0"/>
        <v>2.49095611949894E-5</v>
      </c>
      <c r="O30" s="33">
        <f t="shared" si="1"/>
        <v>3.46994551148842E-6</v>
      </c>
      <c r="P30" s="33">
        <f t="shared" si="2"/>
        <v>6.347571199651742E-5</v>
      </c>
      <c r="Q30" s="33">
        <f t="shared" si="3"/>
        <v>3.1061836193924287E-4</v>
      </c>
      <c r="R30" s="33">
        <f t="shared" si="4"/>
        <v>8.9162599915481883E-4</v>
      </c>
      <c r="S30" s="33">
        <f t="shared" si="5"/>
        <v>1.9875184828308112E-4</v>
      </c>
      <c r="T30" s="33">
        <f t="shared" si="6"/>
        <v>2.4212132766407191E-4</v>
      </c>
    </row>
    <row r="31" spans="1:20" x14ac:dyDescent="0.3">
      <c r="A31" s="27" t="s">
        <v>38</v>
      </c>
      <c r="B31" s="21" t="s">
        <v>33</v>
      </c>
      <c r="C31" s="14">
        <v>2050</v>
      </c>
      <c r="D31" s="15" t="s">
        <v>29</v>
      </c>
      <c r="E31" s="31">
        <v>0.85426603098602294</v>
      </c>
      <c r="F31" s="31">
        <v>6.9194087394279E-2</v>
      </c>
      <c r="G31" s="31">
        <v>1.34002364687707E-3</v>
      </c>
      <c r="H31" s="31">
        <v>9.9742025259005E-3</v>
      </c>
      <c r="I31" s="31">
        <v>0</v>
      </c>
      <c r="J31" s="31">
        <v>6.5506203499455301E-3</v>
      </c>
      <c r="K31" s="32">
        <v>5.8675035096974915E-2</v>
      </c>
      <c r="M31" s="33">
        <v>1.4831922236971599E-2</v>
      </c>
      <c r="N31" s="33">
        <f t="shared" si="0"/>
        <v>1.2670407341271063E-2</v>
      </c>
      <c r="O31" s="33">
        <f t="shared" si="1"/>
        <v>1.026281323490163E-3</v>
      </c>
      <c r="P31" s="33">
        <f t="shared" si="2"/>
        <v>1.9875126526183792E-5</v>
      </c>
      <c r="Q31" s="33">
        <f t="shared" si="3"/>
        <v>1.4793659623996193E-4</v>
      </c>
      <c r="R31" s="33">
        <f t="shared" si="4"/>
        <v>0</v>
      </c>
      <c r="S31" s="33">
        <f t="shared" si="5"/>
        <v>9.7158291634315784E-5</v>
      </c>
      <c r="T31" s="33">
        <f t="shared" si="6"/>
        <v>8.7026355780991124E-4</v>
      </c>
    </row>
    <row r="32" spans="1:20" x14ac:dyDescent="0.3">
      <c r="A32" s="27" t="s">
        <v>38</v>
      </c>
      <c r="B32" s="21" t="s">
        <v>33</v>
      </c>
      <c r="C32" s="14">
        <v>2050</v>
      </c>
      <c r="D32" s="17" t="s">
        <v>30</v>
      </c>
      <c r="E32" s="31">
        <v>0.36915722519652899</v>
      </c>
      <c r="F32" s="31">
        <v>0.345478659011273</v>
      </c>
      <c r="G32" s="31">
        <v>0.160950825276759</v>
      </c>
      <c r="H32" s="31">
        <v>7.2497016001817113E-2</v>
      </c>
      <c r="I32" s="31">
        <v>1.3492155339897135E-2</v>
      </c>
      <c r="J32" s="31">
        <v>5.7546947479271502E-3</v>
      </c>
      <c r="K32" s="31">
        <v>3.2669424425797677E-2</v>
      </c>
      <c r="M32" s="33">
        <v>2.11074850916795E-2</v>
      </c>
      <c r="N32" s="33">
        <f t="shared" si="0"/>
        <v>7.7919806273215077E-3</v>
      </c>
      <c r="O32" s="33">
        <f t="shared" si="1"/>
        <v>7.2921856445738705E-3</v>
      </c>
      <c r="P32" s="33">
        <f t="shared" si="2"/>
        <v>3.3972671450227024E-3</v>
      </c>
      <c r="Q32" s="33">
        <f t="shared" si="3"/>
        <v>1.5302296844496048E-3</v>
      </c>
      <c r="R32" s="33">
        <f t="shared" si="4"/>
        <v>2.8478546769150273E-4</v>
      </c>
      <c r="S32" s="33">
        <f t="shared" si="5"/>
        <v>1.2146713359903863E-4</v>
      </c>
      <c r="T32" s="33">
        <f t="shared" si="6"/>
        <v>6.8956938902127462E-4</v>
      </c>
    </row>
    <row r="33" spans="1:20" x14ac:dyDescent="0.3">
      <c r="A33" s="27" t="s">
        <v>38</v>
      </c>
      <c r="B33" s="21" t="s">
        <v>33</v>
      </c>
      <c r="C33" s="14">
        <v>2050</v>
      </c>
      <c r="D33" s="18" t="s">
        <v>31</v>
      </c>
      <c r="E33" s="31">
        <v>8.1693685236000693E-3</v>
      </c>
      <c r="F33" s="31">
        <v>0.14807882031587261</v>
      </c>
      <c r="G33" s="31">
        <v>6.3652088021573031E-2</v>
      </c>
      <c r="H33" s="31">
        <v>0.4058434430432955</v>
      </c>
      <c r="I33" s="31">
        <v>0.309682554885224</v>
      </c>
      <c r="J33" s="31">
        <v>4.2337065421749198E-2</v>
      </c>
      <c r="K33" s="31">
        <v>2.2236659788685609E-2</v>
      </c>
      <c r="M33" s="33">
        <v>1.3639973469047001E-2</v>
      </c>
      <c r="N33" s="33">
        <f t="shared" si="0"/>
        <v>1.1142996992077261E-4</v>
      </c>
      <c r="O33" s="33">
        <f t="shared" si="1"/>
        <v>2.0197911804362804E-3</v>
      </c>
      <c r="P33" s="33">
        <f t="shared" si="2"/>
        <v>8.6821279186370052E-4</v>
      </c>
      <c r="Q33" s="33">
        <f t="shared" si="3"/>
        <v>5.5356937956972385E-3</v>
      </c>
      <c r="R33" s="33">
        <f t="shared" si="4"/>
        <v>4.2240618324611472E-3</v>
      </c>
      <c r="S33" s="33">
        <f t="shared" si="5"/>
        <v>5.7747644910996617E-4</v>
      </c>
      <c r="T33" s="33">
        <f t="shared" si="6"/>
        <v>3.0330744955789601E-4</v>
      </c>
    </row>
    <row r="34" spans="1:20" x14ac:dyDescent="0.3">
      <c r="A34" s="27" t="s">
        <v>38</v>
      </c>
      <c r="B34" s="21" t="s">
        <v>33</v>
      </c>
      <c r="C34" s="14">
        <v>2050</v>
      </c>
      <c r="D34" s="19" t="s">
        <v>32</v>
      </c>
      <c r="E34" s="31">
        <v>0</v>
      </c>
      <c r="F34" s="31">
        <v>2E-3</v>
      </c>
      <c r="G34" s="31">
        <v>9.3013740822458727E-3</v>
      </c>
      <c r="H34" s="31">
        <v>0.14017500877763239</v>
      </c>
      <c r="I34" s="31">
        <v>0.64779273249691605</v>
      </c>
      <c r="J34" s="31">
        <v>3.4793347556135397E-2</v>
      </c>
      <c r="K34" s="31">
        <v>0.16593753708707026</v>
      </c>
      <c r="M34" s="33">
        <v>8.342110184587E-3</v>
      </c>
      <c r="N34" s="33">
        <f t="shared" si="0"/>
        <v>0</v>
      </c>
      <c r="O34" s="33">
        <f t="shared" si="1"/>
        <v>1.6684220369174001E-5</v>
      </c>
      <c r="P34" s="33">
        <f t="shared" si="2"/>
        <v>7.7593087462156862E-5</v>
      </c>
      <c r="Q34" s="33">
        <f t="shared" si="3"/>
        <v>1.1693553683484593E-3</v>
      </c>
      <c r="R34" s="33">
        <f t="shared" si="4"/>
        <v>5.4039583512639653E-3</v>
      </c>
      <c r="S34" s="33">
        <f t="shared" si="5"/>
        <v>2.902499390039123E-4</v>
      </c>
      <c r="T34" s="33">
        <f t="shared" si="6"/>
        <v>1.3842692181393319E-3</v>
      </c>
    </row>
    <row r="35" spans="1:20" x14ac:dyDescent="0.3">
      <c r="A35" s="27" t="s">
        <v>38</v>
      </c>
      <c r="B35" s="22" t="s">
        <v>34</v>
      </c>
      <c r="C35" s="14">
        <v>2050</v>
      </c>
      <c r="D35" s="15" t="s">
        <v>29</v>
      </c>
      <c r="E35" s="31">
        <v>0.85180749367057973</v>
      </c>
      <c r="F35" s="31">
        <v>2.106078126253616E-2</v>
      </c>
      <c r="G35" s="31">
        <v>4.4744487897500499E-3</v>
      </c>
      <c r="H35" s="31">
        <v>0</v>
      </c>
      <c r="I35" s="31">
        <v>0</v>
      </c>
      <c r="J35" s="31">
        <v>0</v>
      </c>
      <c r="K35" s="31">
        <v>0.12265727627713408</v>
      </c>
      <c r="M35" s="33">
        <v>8.2758062167023107E-3</v>
      </c>
      <c r="N35" s="33">
        <f t="shared" si="0"/>
        <v>7.0493937515525981E-3</v>
      </c>
      <c r="O35" s="33">
        <f t="shared" si="1"/>
        <v>1.742949445011043E-4</v>
      </c>
      <c r="P35" s="33">
        <f t="shared" si="2"/>
        <v>3.7029671110529596E-5</v>
      </c>
      <c r="Q35" s="33">
        <f t="shared" si="3"/>
        <v>0</v>
      </c>
      <c r="R35" s="33">
        <f t="shared" si="4"/>
        <v>0</v>
      </c>
      <c r="S35" s="33">
        <f t="shared" si="5"/>
        <v>0</v>
      </c>
      <c r="T35" s="33">
        <f t="shared" si="6"/>
        <v>1.015087849538079E-3</v>
      </c>
    </row>
    <row r="36" spans="1:20" x14ac:dyDescent="0.3">
      <c r="A36" s="27" t="s">
        <v>38</v>
      </c>
      <c r="B36" s="22" t="s">
        <v>34</v>
      </c>
      <c r="C36" s="14">
        <v>2050</v>
      </c>
      <c r="D36" s="17" t="s">
        <v>30</v>
      </c>
      <c r="E36" s="31">
        <v>0.43747045554931052</v>
      </c>
      <c r="F36" s="31">
        <v>0.36793483626463852</v>
      </c>
      <c r="G36" s="31">
        <v>4.9568589485970545E-2</v>
      </c>
      <c r="H36" s="31">
        <v>2.3325953522720599E-2</v>
      </c>
      <c r="I36" s="31">
        <v>1.441440242821602E-2</v>
      </c>
      <c r="J36" s="31">
        <v>1.2490807110746599E-3</v>
      </c>
      <c r="K36" s="31">
        <v>0.10603668203806915</v>
      </c>
      <c r="M36" s="33">
        <v>2.3271653768276501E-2</v>
      </c>
      <c r="N36" s="33">
        <f t="shared" si="0"/>
        <v>1.018066097539375E-2</v>
      </c>
      <c r="O36" s="33">
        <f t="shared" si="1"/>
        <v>8.5624521188381719E-3</v>
      </c>
      <c r="P36" s="33">
        <f t="shared" si="2"/>
        <v>1.1535430522993373E-3</v>
      </c>
      <c r="Q36" s="33">
        <f t="shared" si="3"/>
        <v>5.4283351419566331E-4</v>
      </c>
      <c r="R36" s="33">
        <f t="shared" si="4"/>
        <v>3.3544698258604729E-4</v>
      </c>
      <c r="S36" s="33">
        <f t="shared" si="5"/>
        <v>2.90681738367621E-5</v>
      </c>
      <c r="T36" s="33">
        <f t="shared" si="6"/>
        <v>2.4676489511267692E-3</v>
      </c>
    </row>
    <row r="37" spans="1:20" x14ac:dyDescent="0.3">
      <c r="A37" s="27" t="s">
        <v>38</v>
      </c>
      <c r="B37" s="22" t="s">
        <v>34</v>
      </c>
      <c r="C37" s="14">
        <v>2050</v>
      </c>
      <c r="D37" s="18" t="s">
        <v>31</v>
      </c>
      <c r="E37" s="31">
        <v>2.1881431887568598E-2</v>
      </c>
      <c r="F37" s="31">
        <v>0.1377625399847375</v>
      </c>
      <c r="G37" s="31">
        <v>3.4944631366973039E-2</v>
      </c>
      <c r="H37" s="31">
        <v>5.5083628243744999E-2</v>
      </c>
      <c r="I37" s="31">
        <v>0.17530148257449321</v>
      </c>
      <c r="J37" s="31">
        <v>9.2107051025960007E-3</v>
      </c>
      <c r="K37" s="31">
        <v>0.56581558083988659</v>
      </c>
      <c r="M37" s="33">
        <v>1.50723685570442E-2</v>
      </c>
      <c r="N37" s="33">
        <f t="shared" si="0"/>
        <v>3.2980500596529327E-4</v>
      </c>
      <c r="O37" s="33">
        <f t="shared" si="1"/>
        <v>2.0764077760045017E-3</v>
      </c>
      <c r="P37" s="33">
        <f t="shared" si="2"/>
        <v>5.2669836305306496E-4</v>
      </c>
      <c r="Q37" s="33">
        <f t="shared" si="3"/>
        <v>8.3024074634893393E-4</v>
      </c>
      <c r="R37" s="33">
        <f t="shared" si="4"/>
        <v>2.6422085539590232E-3</v>
      </c>
      <c r="S37" s="33">
        <f t="shared" si="5"/>
        <v>1.3882714197657454E-4</v>
      </c>
      <c r="T37" s="33">
        <f t="shared" si="6"/>
        <v>8.528180969736808E-3</v>
      </c>
    </row>
    <row r="38" spans="1:20" x14ac:dyDescent="0.3">
      <c r="A38" s="27" t="s">
        <v>38</v>
      </c>
      <c r="B38" s="22" t="s">
        <v>34</v>
      </c>
      <c r="C38" s="14">
        <v>2050</v>
      </c>
      <c r="D38" s="19" t="s">
        <v>32</v>
      </c>
      <c r="E38" s="31">
        <v>0</v>
      </c>
      <c r="F38" s="31">
        <v>2E-3</v>
      </c>
      <c r="G38" s="31">
        <v>2.0168821347915571E-2</v>
      </c>
      <c r="H38" s="31">
        <v>9.493520035553633E-3</v>
      </c>
      <c r="I38" s="31">
        <v>0.67487992054545398</v>
      </c>
      <c r="J38" s="31">
        <v>2.8739423633329401E-3</v>
      </c>
      <c r="K38" s="31">
        <v>0.29058379570774384</v>
      </c>
      <c r="M38" s="33">
        <v>1.446528034574E-2</v>
      </c>
      <c r="N38" s="33">
        <f t="shared" si="0"/>
        <v>0</v>
      </c>
      <c r="O38" s="33">
        <f t="shared" si="1"/>
        <v>2.8930560691479999E-5</v>
      </c>
      <c r="P38" s="33">
        <f t="shared" si="2"/>
        <v>2.9174765504074444E-4</v>
      </c>
      <c r="Q38" s="33">
        <f t="shared" si="3"/>
        <v>1.3732642878218286E-4</v>
      </c>
      <c r="R38" s="33">
        <f t="shared" si="4"/>
        <v>9.7623272504007274E-3</v>
      </c>
      <c r="S38" s="33">
        <f t="shared" si="5"/>
        <v>4.1572381983109546E-5</v>
      </c>
      <c r="T38" s="33">
        <f t="shared" si="6"/>
        <v>4.2033760688417543E-3</v>
      </c>
    </row>
    <row r="39" spans="1:20" x14ac:dyDescent="0.3">
      <c r="A39" s="27" t="s">
        <v>38</v>
      </c>
      <c r="B39" s="23" t="s">
        <v>35</v>
      </c>
      <c r="C39" s="14">
        <v>2050</v>
      </c>
      <c r="D39" s="15" t="s">
        <v>29</v>
      </c>
      <c r="E39" s="31">
        <v>0.87183275952116035</v>
      </c>
      <c r="F39" s="31">
        <v>2.3854496918523923E-2</v>
      </c>
      <c r="G39" s="31">
        <v>2.50152263662519E-3</v>
      </c>
      <c r="H39" s="31">
        <v>8.1698545992475793E-3</v>
      </c>
      <c r="I39" s="31">
        <v>0</v>
      </c>
      <c r="J39" s="31">
        <v>3.66875760827249E-3</v>
      </c>
      <c r="K39" s="31">
        <v>8.9972608716170521E-2</v>
      </c>
      <c r="M39" s="33">
        <v>4.6361204857844E-2</v>
      </c>
      <c r="N39" s="33">
        <f t="shared" si="0"/>
        <v>4.0419217165939957E-2</v>
      </c>
      <c r="O39" s="33">
        <f t="shared" si="1"/>
        <v>1.1059232184204961E-3</v>
      </c>
      <c r="P39" s="33">
        <f t="shared" si="2"/>
        <v>1.1597360341311449E-4</v>
      </c>
      <c r="Q39" s="33">
        <f t="shared" si="3"/>
        <v>3.7876430273451603E-4</v>
      </c>
      <c r="R39" s="33">
        <f t="shared" si="4"/>
        <v>0</v>
      </c>
      <c r="S39" s="33">
        <f t="shared" si="5"/>
        <v>1.700880230508947E-4</v>
      </c>
      <c r="T39" s="33">
        <f t="shared" si="6"/>
        <v>4.1712385442850223E-3</v>
      </c>
    </row>
    <row r="40" spans="1:20" x14ac:dyDescent="0.3">
      <c r="A40" s="27" t="s">
        <v>38</v>
      </c>
      <c r="B40" s="23" t="s">
        <v>35</v>
      </c>
      <c r="C40" s="14">
        <v>2050</v>
      </c>
      <c r="D40" s="17" t="s">
        <v>30</v>
      </c>
      <c r="E40" s="31">
        <v>0.32761539770377773</v>
      </c>
      <c r="F40" s="31">
        <v>0.40566281708065999</v>
      </c>
      <c r="G40" s="31">
        <v>7.9383064523354877E-2</v>
      </c>
      <c r="H40" s="31">
        <v>0.11432652257396525</v>
      </c>
      <c r="I40" s="31">
        <v>5.8806751315444604E-3</v>
      </c>
      <c r="J40" s="31">
        <v>9.7207586523935501E-3</v>
      </c>
      <c r="K40" s="32">
        <v>5.7410764334304254E-2</v>
      </c>
      <c r="M40" s="33">
        <v>0.103536931183521</v>
      </c>
      <c r="N40" s="33">
        <f t="shared" si="0"/>
        <v>3.3920292886717898E-2</v>
      </c>
      <c r="O40" s="33">
        <f t="shared" si="1"/>
        <v>4.2001083175793562E-2</v>
      </c>
      <c r="P40" s="33">
        <f t="shared" si="2"/>
        <v>8.2190788886916007E-3</v>
      </c>
      <c r="Q40" s="33">
        <f t="shared" si="3"/>
        <v>1.1837017300191901E-2</v>
      </c>
      <c r="R40" s="33">
        <f t="shared" si="4"/>
        <v>6.0886705640736209E-4</v>
      </c>
      <c r="S40" s="33">
        <f t="shared" si="5"/>
        <v>1.0064575196444873E-3</v>
      </c>
      <c r="T40" s="33">
        <f t="shared" si="6"/>
        <v>5.9441343560742016E-3</v>
      </c>
    </row>
    <row r="41" spans="1:20" x14ac:dyDescent="0.3">
      <c r="A41" s="27" t="s">
        <v>38</v>
      </c>
      <c r="B41" s="23" t="s">
        <v>35</v>
      </c>
      <c r="C41" s="14">
        <v>2050</v>
      </c>
      <c r="D41" s="18" t="s">
        <v>31</v>
      </c>
      <c r="E41" s="31">
        <v>2.6204525659993799E-2</v>
      </c>
      <c r="F41" s="31">
        <v>0.17851756464089311</v>
      </c>
      <c r="G41" s="31">
        <v>6.5188175998878717E-2</v>
      </c>
      <c r="H41" s="31">
        <v>0.21632605907265601</v>
      </c>
      <c r="I41" s="31">
        <v>3.8269361970692398E-3</v>
      </c>
      <c r="J41" s="31">
        <v>2.7380357307891501E-2</v>
      </c>
      <c r="K41" s="31">
        <v>0.48255638112261767</v>
      </c>
      <c r="M41" s="33">
        <v>5.8126648146321097E-2</v>
      </c>
      <c r="N41" s="33">
        <f t="shared" si="0"/>
        <v>1.5231812428797022E-3</v>
      </c>
      <c r="O41" s="33">
        <f t="shared" si="1"/>
        <v>1.0376627667819325E-2</v>
      </c>
      <c r="P41" s="33">
        <f t="shared" si="2"/>
        <v>3.7891701695872771E-3</v>
      </c>
      <c r="Q41" s="33">
        <f t="shared" si="3"/>
        <v>1.2574308720596549E-2</v>
      </c>
      <c r="R41" s="33">
        <f t="shared" si="4"/>
        <v>2.2244697380546384E-4</v>
      </c>
      <c r="S41" s="33">
        <f t="shared" si="5"/>
        <v>1.5915283953563608E-3</v>
      </c>
      <c r="T41" s="33">
        <f t="shared" si="6"/>
        <v>2.8049384976276421E-2</v>
      </c>
    </row>
    <row r="42" spans="1:20" x14ac:dyDescent="0.3">
      <c r="A42" s="27" t="s">
        <v>38</v>
      </c>
      <c r="B42" s="23" t="s">
        <v>35</v>
      </c>
      <c r="C42" s="14">
        <v>2050</v>
      </c>
      <c r="D42" s="19" t="s">
        <v>32</v>
      </c>
      <c r="E42" s="31">
        <v>0</v>
      </c>
      <c r="F42" s="31">
        <v>1.29863415786829E-2</v>
      </c>
      <c r="G42" s="31">
        <v>3.8695495486459973E-2</v>
      </c>
      <c r="H42" s="31">
        <v>1.9140689509682299E-2</v>
      </c>
      <c r="I42" s="31">
        <v>5.5288622438140998E-2</v>
      </c>
      <c r="J42" s="31">
        <v>1.8290598322225501E-2</v>
      </c>
      <c r="K42" s="31">
        <v>0.85559825266480827</v>
      </c>
      <c r="M42" s="33">
        <v>2.31660550033531E-2</v>
      </c>
      <c r="N42" s="33">
        <f t="shared" si="0"/>
        <v>0</v>
      </c>
      <c r="O42" s="33">
        <f t="shared" si="1"/>
        <v>3.008423033040994E-4</v>
      </c>
      <c r="P42" s="33">
        <f t="shared" si="2"/>
        <v>8.9642197682133335E-4</v>
      </c>
      <c r="Q42" s="33">
        <f t="shared" si="3"/>
        <v>4.4341426598340381E-4</v>
      </c>
      <c r="R42" s="33">
        <f t="shared" si="4"/>
        <v>1.2808192684615968E-3</v>
      </c>
      <c r="S42" s="33">
        <f t="shared" si="5"/>
        <v>4.2372100677691389E-4</v>
      </c>
      <c r="T42" s="33">
        <f t="shared" si="6"/>
        <v>1.9820836182005752E-2</v>
      </c>
    </row>
    <row r="43" spans="1:20" x14ac:dyDescent="0.3">
      <c r="A43" s="27" t="s">
        <v>38</v>
      </c>
      <c r="B43" s="25" t="s">
        <v>36</v>
      </c>
      <c r="C43" s="14">
        <v>2050</v>
      </c>
      <c r="D43" s="15" t="s">
        <v>29</v>
      </c>
      <c r="E43" s="31">
        <v>0.83414134686262342</v>
      </c>
      <c r="F43" s="31">
        <v>3.5284025673697685E-2</v>
      </c>
      <c r="G43" s="31">
        <v>7.5561144303367496E-4</v>
      </c>
      <c r="H43" s="31">
        <v>0</v>
      </c>
      <c r="I43" s="31">
        <v>0</v>
      </c>
      <c r="J43" s="31">
        <v>0</v>
      </c>
      <c r="K43" s="31">
        <v>0.12981901602064516</v>
      </c>
      <c r="M43" s="33">
        <v>2.6234021172887801E-2</v>
      </c>
      <c r="N43" s="33">
        <f t="shared" si="0"/>
        <v>2.1882881754775211E-2</v>
      </c>
      <c r="O43" s="33">
        <f t="shared" si="1"/>
        <v>9.2564187658850181E-4</v>
      </c>
      <c r="P43" s="33">
        <f t="shared" si="2"/>
        <v>1.9822726595021733E-5</v>
      </c>
      <c r="Q43" s="33">
        <f t="shared" si="3"/>
        <v>0</v>
      </c>
      <c r="R43" s="33">
        <f t="shared" si="4"/>
        <v>0</v>
      </c>
      <c r="S43" s="33">
        <f t="shared" si="5"/>
        <v>0</v>
      </c>
      <c r="T43" s="33">
        <f t="shared" si="6"/>
        <v>3.4056748149290657E-3</v>
      </c>
    </row>
    <row r="44" spans="1:20" x14ac:dyDescent="0.3">
      <c r="A44" s="27" t="s">
        <v>38</v>
      </c>
      <c r="B44" s="25" t="s">
        <v>36</v>
      </c>
      <c r="C44" s="14">
        <v>2050</v>
      </c>
      <c r="D44" s="17" t="s">
        <v>30</v>
      </c>
      <c r="E44" s="31">
        <v>0.30049317903063749</v>
      </c>
      <c r="F44" s="31">
        <v>0.436554005546616</v>
      </c>
      <c r="G44" s="31">
        <v>4.0579793952712433E-2</v>
      </c>
      <c r="H44" s="31">
        <v>1.6776655575370606E-3</v>
      </c>
      <c r="I44" s="31">
        <v>0</v>
      </c>
      <c r="J44" s="31">
        <v>4.9424826389079298E-3</v>
      </c>
      <c r="K44" s="31">
        <v>0.21575287327358916</v>
      </c>
      <c r="M44" s="33">
        <v>6.6024023674461502E-2</v>
      </c>
      <c r="N44" s="33">
        <f t="shared" si="0"/>
        <v>1.9839768766333008E-2</v>
      </c>
      <c r="O44" s="33">
        <f t="shared" si="1"/>
        <v>2.8823051997390773E-2</v>
      </c>
      <c r="P44" s="33">
        <f t="shared" si="2"/>
        <v>2.6792412766386553E-3</v>
      </c>
      <c r="Q44" s="33">
        <f t="shared" si="3"/>
        <v>1.1076623048865555E-4</v>
      </c>
      <c r="R44" s="33">
        <f t="shared" si="4"/>
        <v>0</v>
      </c>
      <c r="S44" s="33">
        <f t="shared" si="5"/>
        <v>3.2632259076187213E-4</v>
      </c>
      <c r="T44" s="33">
        <f t="shared" si="6"/>
        <v>1.4244872812848542E-2</v>
      </c>
    </row>
    <row r="45" spans="1:20" x14ac:dyDescent="0.3">
      <c r="A45" s="27" t="s">
        <v>38</v>
      </c>
      <c r="B45" s="25" t="s">
        <v>36</v>
      </c>
      <c r="C45" s="14">
        <v>2050</v>
      </c>
      <c r="D45" s="18" t="s">
        <v>31</v>
      </c>
      <c r="E45" s="31">
        <v>3.0675561072248201E-2</v>
      </c>
      <c r="F45" s="31">
        <v>0.18334640563581101</v>
      </c>
      <c r="G45" s="31">
        <v>6.110861934948144E-2</v>
      </c>
      <c r="H45" s="31">
        <v>6.98486728964856E-3</v>
      </c>
      <c r="I45" s="31">
        <v>0</v>
      </c>
      <c r="J45" s="31">
        <v>1.55848712432539E-2</v>
      </c>
      <c r="K45" s="31">
        <v>0.70229967540955696</v>
      </c>
      <c r="M45" s="33">
        <v>2.6013994276297799E-2</v>
      </c>
      <c r="N45" s="33">
        <f t="shared" si="0"/>
        <v>7.9799387015568827E-4</v>
      </c>
      <c r="O45" s="33">
        <f t="shared" si="1"/>
        <v>4.7695723467897624E-3</v>
      </c>
      <c r="P45" s="33">
        <f t="shared" si="2"/>
        <v>1.589679273989871E-3</v>
      </c>
      <c r="Q45" s="33">
        <f t="shared" si="3"/>
        <v>1.8170429769361735E-4</v>
      </c>
      <c r="R45" s="33">
        <f t="shared" si="4"/>
        <v>0</v>
      </c>
      <c r="S45" s="33">
        <f t="shared" si="5"/>
        <v>4.0542475131884512E-4</v>
      </c>
      <c r="T45" s="33">
        <f t="shared" si="6"/>
        <v>1.8269619736350017E-2</v>
      </c>
    </row>
    <row r="46" spans="1:20" x14ac:dyDescent="0.3">
      <c r="A46" s="27" t="s">
        <v>38</v>
      </c>
      <c r="B46" s="25" t="s">
        <v>36</v>
      </c>
      <c r="C46" s="14">
        <v>2050</v>
      </c>
      <c r="D46" s="19" t="s">
        <v>32</v>
      </c>
      <c r="E46" s="31">
        <v>1.76676113377276E-3</v>
      </c>
      <c r="F46" s="31">
        <v>1.03962038582293E-3</v>
      </c>
      <c r="G46" s="31">
        <v>4.3750792039314215E-2</v>
      </c>
      <c r="H46" s="31">
        <v>4.1290181516380501E-3</v>
      </c>
      <c r="I46" s="31">
        <v>3.2341724481233E-2</v>
      </c>
      <c r="J46" s="31">
        <v>1.78025569616427E-3</v>
      </c>
      <c r="K46" s="31">
        <v>0.91519182811205479</v>
      </c>
      <c r="M46" s="33">
        <v>2.27602567544027E-2</v>
      </c>
      <c r="N46" s="33">
        <f t="shared" si="0"/>
        <v>4.021193702836763E-5</v>
      </c>
      <c r="O46" s="33">
        <f t="shared" si="1"/>
        <v>2.3662026908441083E-5</v>
      </c>
      <c r="P46" s="33">
        <f t="shared" si="2"/>
        <v>9.9577926002326921E-4</v>
      </c>
      <c r="Q46" s="33">
        <f t="shared" si="3"/>
        <v>9.397751327487128E-5</v>
      </c>
      <c r="R46" s="33">
        <f t="shared" si="4"/>
        <v>7.3610595307301453E-4</v>
      </c>
      <c r="S46" s="33">
        <f t="shared" si="5"/>
        <v>4.0519076733186709E-5</v>
      </c>
      <c r="T46" s="33">
        <f t="shared" si="6"/>
        <v>2.0830000987361548E-2</v>
      </c>
    </row>
    <row r="47" spans="1:20" x14ac:dyDescent="0.3">
      <c r="A47" s="27" t="s">
        <v>38</v>
      </c>
      <c r="B47" s="26" t="s">
        <v>37</v>
      </c>
      <c r="C47" s="14">
        <v>2050</v>
      </c>
      <c r="D47" s="15" t="s">
        <v>29</v>
      </c>
      <c r="E47" s="31">
        <v>0.70206828363806306</v>
      </c>
      <c r="F47" s="31">
        <v>3.9946425679177493E-2</v>
      </c>
      <c r="G47" s="31">
        <v>1.3870740593955799E-3</v>
      </c>
      <c r="H47" s="31">
        <v>4.7586126265633798E-4</v>
      </c>
      <c r="I47" s="31">
        <v>3.5865004637880403E-4</v>
      </c>
      <c r="J47" s="31">
        <v>0</v>
      </c>
      <c r="K47" s="31">
        <v>0.25576370531432879</v>
      </c>
      <c r="M47" s="33">
        <v>6.3293831724148694E-2</v>
      </c>
      <c r="N47" s="33">
        <f t="shared" si="0"/>
        <v>4.4436591803449457E-2</v>
      </c>
      <c r="O47" s="33">
        <f t="shared" si="1"/>
        <v>2.5283623449190726E-3</v>
      </c>
      <c r="P47" s="33">
        <f t="shared" si="2"/>
        <v>8.7793232104315671E-5</v>
      </c>
      <c r="Q47" s="33">
        <f t="shared" si="3"/>
        <v>3.0119082682611179E-5</v>
      </c>
      <c r="R47" s="33">
        <f t="shared" si="4"/>
        <v>2.2700335683358148E-5</v>
      </c>
      <c r="S47" s="33">
        <f t="shared" si="5"/>
        <v>0</v>
      </c>
      <c r="T47" s="33">
        <f t="shared" si="6"/>
        <v>1.6188264925309882E-2</v>
      </c>
    </row>
    <row r="48" spans="1:20" x14ac:dyDescent="0.3">
      <c r="A48" s="27" t="s">
        <v>38</v>
      </c>
      <c r="B48" s="26" t="s">
        <v>37</v>
      </c>
      <c r="C48" s="14">
        <v>2050</v>
      </c>
      <c r="D48" s="17" t="s">
        <v>30</v>
      </c>
      <c r="E48" s="31">
        <v>0.27319732483841402</v>
      </c>
      <c r="F48" s="31">
        <v>0.34277426903610797</v>
      </c>
      <c r="G48" s="31">
        <v>2.2745027848891559E-2</v>
      </c>
      <c r="H48" s="31">
        <v>3.7200384445481983E-3</v>
      </c>
      <c r="I48" s="31">
        <v>0</v>
      </c>
      <c r="J48" s="31">
        <v>1.0825828647695299E-2</v>
      </c>
      <c r="K48" s="31">
        <v>0.34673751118434293</v>
      </c>
      <c r="M48" s="33">
        <v>0.145658975951444</v>
      </c>
      <c r="N48" s="33">
        <f t="shared" si="0"/>
        <v>3.9793642568637384E-2</v>
      </c>
      <c r="O48" s="33">
        <f t="shared" si="1"/>
        <v>4.9928149010304249E-2</v>
      </c>
      <c r="P48" s="33">
        <f t="shared" si="2"/>
        <v>3.3130174644566196E-3</v>
      </c>
      <c r="Q48" s="33">
        <f t="shared" si="3"/>
        <v>5.4185699033289312E-4</v>
      </c>
      <c r="R48" s="33">
        <f t="shared" si="4"/>
        <v>0</v>
      </c>
      <c r="S48" s="33">
        <f t="shared" si="5"/>
        <v>1.5768791146491031E-3</v>
      </c>
      <c r="T48" s="33">
        <f t="shared" si="6"/>
        <v>5.0505430803063751E-2</v>
      </c>
    </row>
    <row r="49" spans="1:20" x14ac:dyDescent="0.3">
      <c r="A49" s="27" t="s">
        <v>38</v>
      </c>
      <c r="B49" s="26" t="s">
        <v>37</v>
      </c>
      <c r="C49" s="14">
        <v>2050</v>
      </c>
      <c r="D49" s="18" t="s">
        <v>31</v>
      </c>
      <c r="E49" s="31">
        <v>1.5998557451509601E-2</v>
      </c>
      <c r="F49" s="31">
        <v>0.1557963466593584</v>
      </c>
      <c r="G49" s="31">
        <v>5.1826402117494237E-2</v>
      </c>
      <c r="H49" s="31">
        <v>4.1264990784974798E-3</v>
      </c>
      <c r="I49" s="31">
        <v>6.6448678216206802E-4</v>
      </c>
      <c r="J49" s="31">
        <v>1.01551607373152E-2</v>
      </c>
      <c r="K49" s="31">
        <v>0.76143254717366293</v>
      </c>
      <c r="M49" s="33">
        <v>0.141487046674594</v>
      </c>
      <c r="N49" s="33">
        <f t="shared" si="0"/>
        <v>2.2635886448679125E-3</v>
      </c>
      <c r="O49" s="33">
        <f t="shared" si="1"/>
        <v>2.2043164971523869E-2</v>
      </c>
      <c r="P49" s="33">
        <f t="shared" si="2"/>
        <v>7.3327645753741844E-3</v>
      </c>
      <c r="Q49" s="33">
        <f t="shared" si="3"/>
        <v>5.8384616772204205E-4</v>
      </c>
      <c r="R49" s="33">
        <f t="shared" si="4"/>
        <v>9.4016272362415298E-5</v>
      </c>
      <c r="S49" s="33">
        <f t="shared" si="5"/>
        <v>1.4368237012285202E-3</v>
      </c>
      <c r="T49" s="33">
        <f t="shared" si="6"/>
        <v>0.10773284234151505</v>
      </c>
    </row>
    <row r="50" spans="1:20" x14ac:dyDescent="0.3">
      <c r="A50" s="27" t="s">
        <v>38</v>
      </c>
      <c r="B50" s="26" t="s">
        <v>37</v>
      </c>
      <c r="C50" s="14">
        <v>2050</v>
      </c>
      <c r="D50" s="19" t="s">
        <v>32</v>
      </c>
      <c r="E50" s="31">
        <v>4.4215173953582402E-4</v>
      </c>
      <c r="F50" s="31">
        <v>2.29161110913754E-3</v>
      </c>
      <c r="G50" s="31">
        <v>3.400505487663872E-2</v>
      </c>
      <c r="H50" s="31">
        <v>4.1325967295223398E-3</v>
      </c>
      <c r="I50" s="31">
        <v>3.8406230893616201E-2</v>
      </c>
      <c r="J50" s="31">
        <v>1.3467010430187699E-2</v>
      </c>
      <c r="K50" s="31">
        <v>0.90725534422136167</v>
      </c>
      <c r="M50" s="33">
        <v>0.11967240944379701</v>
      </c>
      <c r="N50" s="33">
        <f t="shared" si="0"/>
        <v>5.291336401001822E-5</v>
      </c>
      <c r="O50" s="33">
        <f t="shared" si="1"/>
        <v>2.7424262293866149E-4</v>
      </c>
      <c r="P50" s="33">
        <f t="shared" si="2"/>
        <v>4.069466850355895E-3</v>
      </c>
      <c r="Q50" s="33">
        <f t="shared" si="3"/>
        <v>4.9455780788149387E-4</v>
      </c>
      <c r="R50" s="33">
        <f t="shared" si="4"/>
        <v>4.596166188693844E-3</v>
      </c>
      <c r="S50" s="33">
        <f t="shared" si="5"/>
        <v>1.6116295861853072E-3</v>
      </c>
      <c r="T50" s="33">
        <f t="shared" si="6"/>
        <v>0.10857343302373179</v>
      </c>
    </row>
  </sheetData>
  <conditionalFormatting sqref="E27:J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{CD982014-8813-4934-8F78-7723C38C85A5}</x14:id>
        </ext>
      </extLst>
    </cfRule>
  </conditionalFormatting>
  <conditionalFormatting sqref="E3:K2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{2785A4AC-C7B3-49D0-8010-640C12BE143B}</x14:id>
        </ext>
      </extLst>
    </cfRule>
  </conditionalFormatting>
  <conditionalFormatting sqref="E15:K18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{55A477C0-7E87-47B9-B889-353A2E151993}</x14:id>
        </ext>
      </extLst>
    </cfRule>
  </conditionalFormatting>
  <conditionalFormatting sqref="E19:K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{E5DFA07E-AC2A-4D57-9D9C-958813BB4B12}</x14:id>
        </ext>
      </extLst>
    </cfRule>
  </conditionalFormatting>
  <conditionalFormatting sqref="E27:K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{1BA67848-D3E5-45C1-8153-1EED49D015E8}</x14:id>
        </ext>
      </extLst>
    </cfRule>
  </conditionalFormatting>
  <conditionalFormatting sqref="K27:K5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{44B7428A-3711-4174-8291-02B89C960752}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82014-8813-4934-8F78-7723C38C8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E27:J50</xm:sqref>
        </x14:conditionalFormatting>
        <x14:conditionalFormatting xmlns:xm="http://schemas.microsoft.com/office/excel/2006/main">
          <x14:cfRule type="dataBar" id="{2785A4AC-C7B3-49D0-8010-640C12BE14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E3:K26</xm:sqref>
        </x14:conditionalFormatting>
        <x14:conditionalFormatting xmlns:xm="http://schemas.microsoft.com/office/excel/2006/main">
          <x14:cfRule type="dataBar" id="{55A477C0-7E87-47B9-B889-353A2E1519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E15:K18</xm:sqref>
        </x14:conditionalFormatting>
        <x14:conditionalFormatting xmlns:xm="http://schemas.microsoft.com/office/excel/2006/main">
          <x14:cfRule type="dataBar" id="{E5DFA07E-AC2A-4D57-9D9C-958813BB4B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E19:K26</xm:sqref>
        </x14:conditionalFormatting>
        <x14:conditionalFormatting xmlns:xm="http://schemas.microsoft.com/office/excel/2006/main">
          <x14:cfRule type="dataBar" id="{1BA67848-D3E5-45C1-8153-1EED49D01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E27:K50</xm:sqref>
        </x14:conditionalFormatting>
        <x14:conditionalFormatting xmlns:xm="http://schemas.microsoft.com/office/excel/2006/main">
          <x14:cfRule type="dataBar" id="{44B7428A-3711-4174-8291-02B89C96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K27:K50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9AC9-4D66-4C9F-A635-8B2A0138C475}">
  <dimension ref="A1:J13"/>
  <sheetViews>
    <sheetView workbookViewId="0">
      <selection activeCell="J5" sqref="J5"/>
    </sheetView>
  </sheetViews>
  <sheetFormatPr baseColWidth="10" defaultRowHeight="14.4" x14ac:dyDescent="0.3"/>
  <cols>
    <col min="1" max="1" width="21.5546875" customWidth="1"/>
    <col min="3" max="3" width="26.88671875" customWidth="1"/>
    <col min="4" max="4" width="21.33203125" customWidth="1"/>
    <col min="5" max="5" width="27" customWidth="1"/>
    <col min="6" max="6" width="30.44140625" customWidth="1"/>
  </cols>
  <sheetData>
    <row r="1" spans="1:10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>
        <v>2019</v>
      </c>
      <c r="H1">
        <v>2020</v>
      </c>
      <c r="I1">
        <v>2030</v>
      </c>
      <c r="J1">
        <v>2050</v>
      </c>
    </row>
    <row r="2" spans="1:10" x14ac:dyDescent="0.3">
      <c r="A2" t="s">
        <v>62</v>
      </c>
      <c r="B2" t="s">
        <v>74</v>
      </c>
      <c r="C2" t="s">
        <v>63</v>
      </c>
      <c r="D2" t="s">
        <v>64</v>
      </c>
      <c r="E2" t="s">
        <v>65</v>
      </c>
      <c r="F2" t="s">
        <v>66</v>
      </c>
      <c r="G2" s="48">
        <v>56.427830985915492</v>
      </c>
      <c r="H2" s="48">
        <v>56.427830985915492</v>
      </c>
      <c r="I2" s="48">
        <v>45.142264788732398</v>
      </c>
      <c r="J2" s="48">
        <v>28.213915492957746</v>
      </c>
    </row>
    <row r="3" spans="1:10" x14ac:dyDescent="0.3">
      <c r="A3" t="s">
        <v>62</v>
      </c>
      <c r="B3" t="s">
        <v>74</v>
      </c>
      <c r="C3" t="s">
        <v>67</v>
      </c>
      <c r="D3" t="s">
        <v>64</v>
      </c>
      <c r="E3" t="s">
        <v>65</v>
      </c>
      <c r="F3" t="s">
        <v>66</v>
      </c>
      <c r="G3" s="48">
        <v>246.87807757313109</v>
      </c>
      <c r="H3" s="48">
        <v>246.87807757313109</v>
      </c>
      <c r="I3" s="48">
        <v>197.50246205850488</v>
      </c>
      <c r="J3" s="48">
        <v>123.43903878656555</v>
      </c>
    </row>
    <row r="4" spans="1:10" x14ac:dyDescent="0.3">
      <c r="A4" t="s">
        <v>68</v>
      </c>
      <c r="B4" t="s">
        <v>74</v>
      </c>
      <c r="C4" t="s">
        <v>63</v>
      </c>
      <c r="D4" t="s">
        <v>64</v>
      </c>
      <c r="E4" t="s">
        <v>65</v>
      </c>
      <c r="F4" t="s">
        <v>66</v>
      </c>
      <c r="G4" s="48">
        <v>66.444445436105482</v>
      </c>
      <c r="H4" s="48">
        <v>66.444445436105482</v>
      </c>
      <c r="I4" s="48">
        <v>53.155556348884389</v>
      </c>
      <c r="J4" s="48">
        <v>33.222222718052741</v>
      </c>
    </row>
    <row r="5" spans="1:10" x14ac:dyDescent="0.3">
      <c r="A5" t="s">
        <v>68</v>
      </c>
      <c r="B5" t="s">
        <v>74</v>
      </c>
      <c r="C5" t="s">
        <v>67</v>
      </c>
      <c r="D5" t="s">
        <v>64</v>
      </c>
      <c r="E5" t="s">
        <v>65</v>
      </c>
      <c r="F5" t="s">
        <v>66</v>
      </c>
      <c r="G5" s="48">
        <v>253.37268348884385</v>
      </c>
      <c r="H5" s="48">
        <v>253.37268348884385</v>
      </c>
      <c r="I5" s="48">
        <v>202.69814679107509</v>
      </c>
      <c r="J5" s="48">
        <v>126.68634174442192</v>
      </c>
    </row>
    <row r="6" spans="1:10" x14ac:dyDescent="0.3">
      <c r="A6" t="s">
        <v>69</v>
      </c>
      <c r="B6" t="s">
        <v>74</v>
      </c>
      <c r="C6" t="s">
        <v>63</v>
      </c>
      <c r="D6" t="s">
        <v>64</v>
      </c>
      <c r="E6" t="s">
        <v>65</v>
      </c>
      <c r="F6" t="s">
        <v>66</v>
      </c>
      <c r="G6" s="48">
        <v>40</v>
      </c>
      <c r="H6" s="48">
        <v>40</v>
      </c>
      <c r="I6" s="48">
        <v>32</v>
      </c>
      <c r="J6" s="48">
        <v>28</v>
      </c>
    </row>
    <row r="7" spans="1:10" x14ac:dyDescent="0.3">
      <c r="A7" t="s">
        <v>69</v>
      </c>
      <c r="B7" t="s">
        <v>74</v>
      </c>
      <c r="C7" t="s">
        <v>67</v>
      </c>
      <c r="D7" t="s">
        <v>64</v>
      </c>
      <c r="E7" t="s">
        <v>65</v>
      </c>
      <c r="F7" t="s">
        <v>66</v>
      </c>
      <c r="G7" s="48">
        <v>187</v>
      </c>
      <c r="H7" s="48">
        <v>187</v>
      </c>
      <c r="I7" s="48">
        <v>149.6</v>
      </c>
      <c r="J7" s="48">
        <v>130.9</v>
      </c>
    </row>
    <row r="8" spans="1:10" x14ac:dyDescent="0.3">
      <c r="A8" t="s">
        <v>70</v>
      </c>
      <c r="B8" t="s">
        <v>74</v>
      </c>
      <c r="C8" t="s">
        <v>63</v>
      </c>
      <c r="D8" t="s">
        <v>64</v>
      </c>
      <c r="E8" t="s">
        <v>71</v>
      </c>
      <c r="F8" t="s">
        <v>66</v>
      </c>
      <c r="G8" s="48">
        <v>16</v>
      </c>
      <c r="H8" s="48">
        <v>16</v>
      </c>
      <c r="I8" s="48">
        <v>16</v>
      </c>
      <c r="J8" s="48">
        <v>16</v>
      </c>
    </row>
    <row r="9" spans="1:10" x14ac:dyDescent="0.3">
      <c r="A9" t="s">
        <v>70</v>
      </c>
      <c r="B9" t="s">
        <v>74</v>
      </c>
      <c r="C9" t="s">
        <v>67</v>
      </c>
      <c r="D9" t="s">
        <v>64</v>
      </c>
      <c r="F9" t="s">
        <v>66</v>
      </c>
      <c r="G9" s="48">
        <v>26.2</v>
      </c>
      <c r="H9" s="48">
        <v>20.96</v>
      </c>
      <c r="I9" s="48">
        <v>13.1</v>
      </c>
      <c r="J9" s="48">
        <v>7.8599999999999994</v>
      </c>
    </row>
    <row r="10" spans="1:10" x14ac:dyDescent="0.3">
      <c r="A10" t="s">
        <v>72</v>
      </c>
      <c r="B10" t="s">
        <v>74</v>
      </c>
      <c r="C10" t="s">
        <v>63</v>
      </c>
      <c r="D10" t="s">
        <v>64</v>
      </c>
      <c r="E10" t="s">
        <v>71</v>
      </c>
      <c r="F10" t="s">
        <v>66</v>
      </c>
      <c r="G10" s="48">
        <v>67.52000000000001</v>
      </c>
      <c r="H10" s="48">
        <v>54.016000000000012</v>
      </c>
      <c r="I10" s="48">
        <v>33.760000000000005</v>
      </c>
      <c r="J10" s="48">
        <v>20.256000000000004</v>
      </c>
    </row>
    <row r="11" spans="1:10" x14ac:dyDescent="0.3">
      <c r="A11" t="s">
        <v>72</v>
      </c>
      <c r="B11" t="s">
        <v>74</v>
      </c>
      <c r="C11" t="s">
        <v>67</v>
      </c>
      <c r="D11" t="s">
        <v>64</v>
      </c>
      <c r="F11" t="s">
        <v>66</v>
      </c>
      <c r="G11">
        <v>0</v>
      </c>
      <c r="H11" s="48">
        <v>0</v>
      </c>
      <c r="I11" s="48">
        <v>0</v>
      </c>
      <c r="J11" s="48">
        <v>0</v>
      </c>
    </row>
    <row r="12" spans="1:10" x14ac:dyDescent="0.3">
      <c r="A12" t="s">
        <v>73</v>
      </c>
      <c r="B12" t="s">
        <v>74</v>
      </c>
      <c r="C12" t="s">
        <v>63</v>
      </c>
      <c r="D12" t="s">
        <v>64</v>
      </c>
      <c r="G12">
        <v>0</v>
      </c>
      <c r="H12" s="48">
        <v>0</v>
      </c>
      <c r="I12" s="48">
        <v>0</v>
      </c>
      <c r="J12" s="48">
        <v>0</v>
      </c>
    </row>
    <row r="13" spans="1:10" x14ac:dyDescent="0.3">
      <c r="A13" t="s">
        <v>73</v>
      </c>
      <c r="B13" t="s">
        <v>74</v>
      </c>
      <c r="C13" t="s">
        <v>67</v>
      </c>
      <c r="D13" t="s">
        <v>64</v>
      </c>
      <c r="G13">
        <v>0</v>
      </c>
      <c r="H13" s="48">
        <v>0</v>
      </c>
      <c r="I13" s="48">
        <v>0</v>
      </c>
      <c r="J13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BRE</vt:lpstr>
      <vt:lpstr>CVL</vt:lpstr>
      <vt:lpstr>ex pdm distances localisation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Nogues</dc:creator>
  <cp:lastModifiedBy>Anthony Couthures</cp:lastModifiedBy>
  <dcterms:created xsi:type="dcterms:W3CDTF">2023-10-19T13:56:20Z</dcterms:created>
  <dcterms:modified xsi:type="dcterms:W3CDTF">2023-12-18T12:36:33Z</dcterms:modified>
</cp:coreProperties>
</file>