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04" windowWidth="23940" windowHeight="8364"/>
  </bookViews>
  <sheets>
    <sheet name="Summary" sheetId="1" r:id="rId1"/>
    <sheet name="Tables 4-5" sheetId="2" r:id="rId2"/>
    <sheet name="Table 6-7" sheetId="4" r:id="rId3"/>
    <sheet name="Table 8-9" sheetId="5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K28" i="5" l="1"/>
  <c r="K27" i="5"/>
  <c r="K22" i="5"/>
  <c r="K23" i="5"/>
  <c r="K24" i="5"/>
  <c r="K25" i="5"/>
  <c r="K26" i="5"/>
  <c r="K21" i="5"/>
  <c r="O29" i="5"/>
  <c r="P29" i="5" s="1"/>
  <c r="O28" i="5"/>
  <c r="P28" i="5" s="1"/>
  <c r="J28" i="5"/>
  <c r="P27" i="5"/>
  <c r="O27" i="5"/>
  <c r="J27" i="5"/>
  <c r="O26" i="5"/>
  <c r="P26" i="5" s="1"/>
  <c r="J26" i="5"/>
  <c r="O25" i="5"/>
  <c r="P25" i="5" s="1"/>
  <c r="J25" i="5"/>
  <c r="O24" i="5"/>
  <c r="P24" i="5" s="1"/>
  <c r="J24" i="5"/>
  <c r="O23" i="5"/>
  <c r="P23" i="5" s="1"/>
  <c r="J23" i="5"/>
  <c r="O22" i="5"/>
  <c r="P22" i="5" s="1"/>
  <c r="J22" i="5"/>
  <c r="O21" i="5"/>
  <c r="P21" i="5" s="1"/>
  <c r="J21" i="5"/>
  <c r="O20" i="5"/>
  <c r="P20" i="5" s="1"/>
  <c r="O19" i="5"/>
  <c r="P19" i="5" s="1"/>
  <c r="K19" i="5"/>
  <c r="J19" i="5"/>
  <c r="O18" i="5"/>
  <c r="P18" i="5" s="1"/>
  <c r="K18" i="5"/>
  <c r="J18" i="5"/>
  <c r="O17" i="5"/>
  <c r="P17" i="5" s="1"/>
  <c r="K17" i="5"/>
  <c r="J17" i="5"/>
  <c r="O16" i="5"/>
  <c r="P16" i="5" s="1"/>
  <c r="K16" i="5"/>
  <c r="J16" i="5"/>
  <c r="O15" i="5"/>
  <c r="P15" i="5" s="1"/>
  <c r="K15" i="5"/>
  <c r="J15" i="5"/>
  <c r="O14" i="5"/>
  <c r="P14" i="5" s="1"/>
  <c r="K14" i="5"/>
  <c r="J14" i="5"/>
  <c r="O13" i="5"/>
  <c r="P13" i="5" s="1"/>
  <c r="K13" i="5"/>
  <c r="J13" i="5"/>
  <c r="P12" i="5"/>
  <c r="O12" i="5"/>
  <c r="K12" i="5"/>
  <c r="J12" i="5"/>
  <c r="O11" i="5"/>
  <c r="P11" i="5" s="1"/>
  <c r="O10" i="5"/>
  <c r="P10" i="5" s="1"/>
  <c r="K10" i="5"/>
  <c r="J10" i="5"/>
  <c r="O9" i="5"/>
  <c r="P9" i="5" s="1"/>
  <c r="K9" i="5"/>
  <c r="J9" i="5"/>
  <c r="O8" i="5"/>
  <c r="P8" i="5" s="1"/>
  <c r="K8" i="5"/>
  <c r="J8" i="5"/>
  <c r="O7" i="5"/>
  <c r="P7" i="5" s="1"/>
  <c r="K7" i="5"/>
  <c r="J7" i="5"/>
  <c r="Q6" i="5"/>
  <c r="O6" i="5"/>
  <c r="P6" i="5" s="1"/>
  <c r="K6" i="5"/>
  <c r="J6" i="5"/>
  <c r="Q5" i="5"/>
  <c r="O5" i="5"/>
  <c r="P5" i="5" s="1"/>
  <c r="K5" i="5"/>
  <c r="J5" i="5"/>
  <c r="Q4" i="5"/>
  <c r="O4" i="5"/>
  <c r="P4" i="5" s="1"/>
  <c r="K4" i="5"/>
  <c r="J4" i="5"/>
  <c r="Q3" i="5"/>
  <c r="P3" i="5"/>
  <c r="O3" i="5"/>
  <c r="K3" i="5"/>
  <c r="J3" i="5"/>
  <c r="Q2" i="5"/>
  <c r="O2" i="5"/>
  <c r="P2" i="5" s="1"/>
  <c r="K2" i="5"/>
  <c r="J2" i="5"/>
  <c r="I12" i="4"/>
  <c r="J13" i="4"/>
  <c r="J14" i="4"/>
  <c r="J15" i="4"/>
  <c r="J16" i="4"/>
  <c r="J17" i="4"/>
  <c r="J18" i="4"/>
  <c r="J19" i="4"/>
  <c r="J12" i="4"/>
  <c r="N29" i="4"/>
  <c r="O29" i="4" s="1"/>
  <c r="N28" i="4"/>
  <c r="O28" i="4" s="1"/>
  <c r="J28" i="4"/>
  <c r="I28" i="4"/>
  <c r="N27" i="4"/>
  <c r="O27" i="4" s="1"/>
  <c r="J27" i="4"/>
  <c r="I27" i="4"/>
  <c r="N26" i="4"/>
  <c r="O26" i="4" s="1"/>
  <c r="J26" i="4"/>
  <c r="I26" i="4"/>
  <c r="N25" i="4"/>
  <c r="O25" i="4" s="1"/>
  <c r="J25" i="4"/>
  <c r="I25" i="4"/>
  <c r="N24" i="4"/>
  <c r="O24" i="4" s="1"/>
  <c r="J24" i="4"/>
  <c r="I24" i="4"/>
  <c r="N23" i="4"/>
  <c r="O23" i="4" s="1"/>
  <c r="J23" i="4"/>
  <c r="I23" i="4"/>
  <c r="N22" i="4"/>
  <c r="O22" i="4" s="1"/>
  <c r="J22" i="4"/>
  <c r="I22" i="4"/>
  <c r="N21" i="4"/>
  <c r="O21" i="4" s="1"/>
  <c r="J21" i="4"/>
  <c r="I21" i="4"/>
  <c r="N20" i="4"/>
  <c r="O20" i="4" s="1"/>
  <c r="N19" i="4"/>
  <c r="O19" i="4" s="1"/>
  <c r="I19" i="4"/>
  <c r="N18" i="4"/>
  <c r="O18" i="4" s="1"/>
  <c r="I18" i="4"/>
  <c r="N17" i="4"/>
  <c r="O17" i="4" s="1"/>
  <c r="I17" i="4"/>
  <c r="N16" i="4"/>
  <c r="O16" i="4" s="1"/>
  <c r="I16" i="4"/>
  <c r="N15" i="4"/>
  <c r="O15" i="4" s="1"/>
  <c r="I15" i="4"/>
  <c r="N14" i="4"/>
  <c r="O14" i="4" s="1"/>
  <c r="I14" i="4"/>
  <c r="N13" i="4"/>
  <c r="O13" i="4" s="1"/>
  <c r="I13" i="4"/>
  <c r="N12" i="4"/>
  <c r="O12" i="4" s="1"/>
  <c r="N11" i="4"/>
  <c r="O11" i="4" s="1"/>
  <c r="N10" i="4"/>
  <c r="O10" i="4" s="1"/>
  <c r="J10" i="4"/>
  <c r="I10" i="4"/>
  <c r="N9" i="4"/>
  <c r="O9" i="4" s="1"/>
  <c r="J9" i="4"/>
  <c r="I9" i="4"/>
  <c r="N8" i="4"/>
  <c r="O8" i="4" s="1"/>
  <c r="J8" i="4"/>
  <c r="I8" i="4"/>
  <c r="N7" i="4"/>
  <c r="O7" i="4" s="1"/>
  <c r="J7" i="4"/>
  <c r="I7" i="4"/>
  <c r="P6" i="4"/>
  <c r="N6" i="4"/>
  <c r="O6" i="4" s="1"/>
  <c r="J6" i="4"/>
  <c r="I6" i="4"/>
  <c r="P5" i="4"/>
  <c r="N5" i="4"/>
  <c r="O5" i="4" s="1"/>
  <c r="J5" i="4"/>
  <c r="I5" i="4"/>
  <c r="P4" i="4"/>
  <c r="N4" i="4"/>
  <c r="O4" i="4" s="1"/>
  <c r="J4" i="4"/>
  <c r="I4" i="4"/>
  <c r="P3" i="4"/>
  <c r="N3" i="4"/>
  <c r="O3" i="4" s="1"/>
  <c r="J3" i="4"/>
  <c r="I3" i="4"/>
  <c r="P2" i="4"/>
  <c r="N2" i="4"/>
  <c r="O2" i="4" s="1"/>
  <c r="J2" i="4"/>
  <c r="I2" i="4"/>
  <c r="I3" i="2"/>
  <c r="I4" i="2"/>
  <c r="I5" i="2"/>
  <c r="I6" i="2"/>
  <c r="I12" i="2"/>
  <c r="I21" i="2"/>
  <c r="I13" i="2"/>
  <c r="I14" i="2"/>
  <c r="I15" i="2"/>
  <c r="I16" i="2"/>
  <c r="I22" i="2"/>
  <c r="I23" i="2"/>
  <c r="I24" i="2"/>
  <c r="I25" i="2"/>
  <c r="I7" i="2"/>
  <c r="I8" i="2"/>
  <c r="I17" i="2"/>
  <c r="I26" i="2"/>
  <c r="I9" i="2"/>
  <c r="I18" i="2"/>
  <c r="I27" i="2"/>
  <c r="I10" i="2"/>
  <c r="I19" i="2"/>
  <c r="I28" i="2"/>
  <c r="I2" i="2"/>
  <c r="H3" i="2"/>
  <c r="H4" i="2"/>
  <c r="H5" i="2"/>
  <c r="H6" i="2"/>
  <c r="H12" i="2"/>
  <c r="H21" i="2"/>
  <c r="H13" i="2"/>
  <c r="H14" i="2"/>
  <c r="H15" i="2"/>
  <c r="H16" i="2"/>
  <c r="H22" i="2"/>
  <c r="H23" i="2"/>
  <c r="H24" i="2"/>
  <c r="H25" i="2"/>
  <c r="H7" i="2"/>
  <c r="H8" i="2"/>
  <c r="H17" i="2"/>
  <c r="H26" i="2"/>
  <c r="H9" i="2"/>
  <c r="H18" i="2"/>
  <c r="H27" i="2"/>
  <c r="H10" i="2"/>
  <c r="H19" i="2"/>
  <c r="H28" i="2"/>
  <c r="H2" i="2"/>
  <c r="M29" i="2"/>
  <c r="N29" i="2" s="1"/>
  <c r="M20" i="2"/>
  <c r="N20" i="2" s="1"/>
  <c r="M11" i="2"/>
  <c r="N11" i="2" s="1"/>
  <c r="M28" i="2"/>
  <c r="N28" i="2" s="1"/>
  <c r="M19" i="2"/>
  <c r="N19" i="2" s="1"/>
  <c r="M10" i="2"/>
  <c r="N10" i="2" s="1"/>
  <c r="M27" i="2"/>
  <c r="N27" i="2" s="1"/>
  <c r="M18" i="2"/>
  <c r="N18" i="2" s="1"/>
  <c r="M9" i="2"/>
  <c r="N9" i="2" s="1"/>
  <c r="M26" i="2"/>
  <c r="N26" i="2" s="1"/>
  <c r="M17" i="2"/>
  <c r="N17" i="2" s="1"/>
  <c r="M8" i="2"/>
  <c r="N8" i="2" s="1"/>
  <c r="M7" i="2"/>
  <c r="N7" i="2" s="1"/>
  <c r="M25" i="2"/>
  <c r="N25" i="2" s="1"/>
  <c r="M24" i="2"/>
  <c r="N24" i="2" s="1"/>
  <c r="M23" i="2"/>
  <c r="N23" i="2" s="1"/>
  <c r="M22" i="2"/>
  <c r="N22" i="2" s="1"/>
  <c r="M16" i="2"/>
  <c r="N16" i="2" s="1"/>
  <c r="M15" i="2"/>
  <c r="N15" i="2" s="1"/>
  <c r="M14" i="2"/>
  <c r="N14" i="2" s="1"/>
  <c r="M13" i="2"/>
  <c r="N13" i="2" s="1"/>
  <c r="M21" i="2"/>
  <c r="N21" i="2" s="1"/>
  <c r="M12" i="2"/>
  <c r="N12" i="2" s="1"/>
  <c r="O6" i="2"/>
  <c r="M6" i="2"/>
  <c r="N6" i="2" s="1"/>
  <c r="O5" i="2"/>
  <c r="M5" i="2"/>
  <c r="N5" i="2" s="1"/>
  <c r="O4" i="2"/>
  <c r="M4" i="2"/>
  <c r="N4" i="2" s="1"/>
  <c r="O3" i="2"/>
  <c r="M3" i="2"/>
  <c r="N3" i="2" s="1"/>
  <c r="O2" i="2"/>
  <c r="M2" i="2"/>
  <c r="N2" i="2" s="1"/>
</calcChain>
</file>

<file path=xl/sharedStrings.xml><?xml version="1.0" encoding="utf-8"?>
<sst xmlns="http://schemas.openxmlformats.org/spreadsheetml/2006/main" count="254" uniqueCount="89">
  <si>
    <t>Ciphertext modulus</t>
  </si>
  <si>
    <t>Root of unity</t>
  </si>
  <si>
    <t>Cyclotomic order</t>
  </si>
  <si>
    <t>Ring dimension</t>
  </si>
  <si>
    <t>Bit length</t>
  </si>
  <si>
    <t>Relin. Window</t>
  </si>
  <si>
    <t># re-encryptions</t>
  </si>
  <si>
    <t>alpha</t>
  </si>
  <si>
    <t>delta</t>
  </si>
  <si>
    <t>536881153</t>
  </si>
  <si>
    <t>267934765</t>
  </si>
  <si>
    <t>1073750017</t>
  </si>
  <si>
    <t>index</t>
  </si>
  <si>
    <t>268441601</t>
  </si>
  <si>
    <t>16947867</t>
  </si>
  <si>
    <t>8589987841</t>
  </si>
  <si>
    <t>2678760785</t>
  </si>
  <si>
    <t>2199023288321</t>
  </si>
  <si>
    <t>1858080237421</t>
  </si>
  <si>
    <t>549755904001</t>
  </si>
  <si>
    <t>205676025010</t>
  </si>
  <si>
    <t>562949953548289</t>
  </si>
  <si>
    <t>306825434113867</t>
  </si>
  <si>
    <t>1099511795713</t>
  </si>
  <si>
    <t>259746794841</t>
  </si>
  <si>
    <t>640974049820</t>
  </si>
  <si>
    <t>17592186064897</t>
  </si>
  <si>
    <t>8747359962295</t>
  </si>
  <si>
    <t>2251799813824513</t>
  </si>
  <si>
    <t>1654949585260297</t>
  </si>
  <si>
    <t>1125899906949121</t>
  </si>
  <si>
    <t>395927927481109</t>
  </si>
  <si>
    <t>18014398509506561</t>
  </si>
  <si>
    <t>5194839201355896</t>
  </si>
  <si>
    <t>2305843009213800449</t>
  </si>
  <si>
    <t>87143482071848776</t>
  </si>
  <si>
    <t>BIT_LENGTH</t>
  </si>
  <si>
    <t>FRAG_FACT</t>
  </si>
  <si>
    <t>536903681</t>
  </si>
  <si>
    <t>244943466</t>
  </si>
  <si>
    <t>996876704</t>
  </si>
  <si>
    <t>4398047051777</t>
  </si>
  <si>
    <t>1728512272846</t>
  </si>
  <si>
    <t>811106965620</t>
  </si>
  <si>
    <t>1702348893305000</t>
  </si>
  <si>
    <t>2147565569</t>
  </si>
  <si>
    <t>1426335605</t>
  </si>
  <si>
    <t>9007199255019521</t>
  </si>
  <si>
    <t>7097928521595677</t>
  </si>
  <si>
    <t>4295294977</t>
  </si>
  <si>
    <t>4266048797</t>
  </si>
  <si>
    <t>17592186175489</t>
  </si>
  <si>
    <t>14007499357814</t>
  </si>
  <si>
    <t>36028797019389953</t>
  </si>
  <si>
    <t>12590449151787552</t>
  </si>
  <si>
    <t>8590458881</t>
  </si>
  <si>
    <t>3480372588</t>
  </si>
  <si>
    <t>35184372744193</t>
  </si>
  <si>
    <t>30104385485400</t>
  </si>
  <si>
    <t>144115188078673921</t>
  </si>
  <si>
    <t>84302664994466443</t>
  </si>
  <si>
    <t>180790047</t>
  </si>
  <si>
    <t>Encrypt, ms</t>
  </si>
  <si>
    <t>Decrypt, ms</t>
  </si>
  <si>
    <t>Hop 1, ms</t>
  </si>
  <si>
    <t>Hop 2, ms</t>
  </si>
  <si>
    <t>Hop 3, ms</t>
  </si>
  <si>
    <t>Enc Throughput (Kbps)</t>
  </si>
  <si>
    <t>ReEnc Throughput (bps)</t>
  </si>
  <si>
    <t>L</t>
  </si>
  <si>
    <t>k</t>
  </si>
  <si>
    <t>m</t>
  </si>
  <si>
    <t>Key generation, s</t>
  </si>
  <si>
    <t>Obfuscation, s</t>
  </si>
  <si>
    <t>Evaluation, s</t>
  </si>
  <si>
    <t>67108913</t>
  </si>
  <si>
    <t>61564</t>
  </si>
  <si>
    <t>67108961</t>
  </si>
  <si>
    <t>21324232</t>
  </si>
  <si>
    <t>67109633</t>
  </si>
  <si>
    <t>44127055</t>
  </si>
  <si>
    <t>14106214</t>
  </si>
  <si>
    <t>44083227</t>
  </si>
  <si>
    <t>67118593</t>
  </si>
  <si>
    <t>15034782</t>
  </si>
  <si>
    <t>67126273</t>
  </si>
  <si>
    <t>43023954</t>
  </si>
  <si>
    <t>67127297</t>
  </si>
  <si>
    <t>19715182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</si>
</sst>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8.33203125" style="1" customWidth="1"/>
    <col min="2" max="2" width="8.44140625" style="1" customWidth="1"/>
    <col min="3" max="3" width="10.21875" style="2" customWidth="1"/>
    <col min="4" max="4" width="11.5546875" customWidth="1"/>
    <col min="5" max="5" width="12.77734375" customWidth="1"/>
    <col min="6" max="6" width="20.88671875" customWidth="1"/>
    <col min="7" max="7" width="18" customWidth="1"/>
    <col min="8" max="8" width="12.88671875" customWidth="1"/>
    <col min="9" max="9" width="12.33203125" style="1" customWidth="1"/>
    <col min="10" max="10" width="11.88671875" style="2" customWidth="1"/>
  </cols>
  <sheetData>
    <row r="1" spans="1:10" s="7" customFormat="1" ht="28.8" x14ac:dyDescent="0.3">
      <c r="A1" s="5" t="s">
        <v>69</v>
      </c>
      <c r="B1" s="5" t="s">
        <v>70</v>
      </c>
      <c r="C1" s="5" t="s">
        <v>71</v>
      </c>
      <c r="D1" s="5" t="s">
        <v>3</v>
      </c>
      <c r="E1" s="5" t="s">
        <v>2</v>
      </c>
      <c r="F1" s="6" t="s">
        <v>0</v>
      </c>
      <c r="G1" s="6" t="s">
        <v>1</v>
      </c>
      <c r="H1" s="5" t="s">
        <v>72</v>
      </c>
      <c r="I1" s="5" t="s">
        <v>73</v>
      </c>
      <c r="J1" s="5" t="s">
        <v>74</v>
      </c>
    </row>
    <row r="2" spans="1:10" x14ac:dyDescent="0.3">
      <c r="A2" s="3">
        <v>64</v>
      </c>
      <c r="B2" s="3">
        <v>27</v>
      </c>
      <c r="C2" s="3">
        <v>29</v>
      </c>
      <c r="D2" s="3">
        <v>8</v>
      </c>
      <c r="E2" s="3">
        <f>D2*2</f>
        <v>16</v>
      </c>
      <c r="F2" s="4" t="s">
        <v>75</v>
      </c>
      <c r="G2" s="4" t="s">
        <v>76</v>
      </c>
      <c r="H2" s="3">
        <v>23.483899999999998</v>
      </c>
      <c r="I2" s="3">
        <v>434.72699999999998</v>
      </c>
      <c r="J2" s="3">
        <v>36.533200000000001</v>
      </c>
    </row>
    <row r="3" spans="1:10" x14ac:dyDescent="0.3">
      <c r="A3" s="3">
        <v>64</v>
      </c>
      <c r="B3" s="3">
        <v>27</v>
      </c>
      <c r="C3" s="3">
        <v>29</v>
      </c>
      <c r="D3" s="3">
        <v>16</v>
      </c>
      <c r="E3" s="3">
        <f t="shared" ref="E3:E9" si="0">D3*2</f>
        <v>32</v>
      </c>
      <c r="F3" s="4" t="s">
        <v>77</v>
      </c>
      <c r="G3" s="4" t="s">
        <v>78</v>
      </c>
      <c r="H3" s="3"/>
      <c r="I3" s="3"/>
      <c r="J3" s="3"/>
    </row>
    <row r="4" spans="1:10" x14ac:dyDescent="0.3">
      <c r="A4" s="3">
        <v>64</v>
      </c>
      <c r="B4" s="3">
        <v>27</v>
      </c>
      <c r="C4" s="3">
        <v>29</v>
      </c>
      <c r="D4" s="3">
        <v>32</v>
      </c>
      <c r="E4" s="3">
        <f t="shared" si="0"/>
        <v>64</v>
      </c>
      <c r="F4" s="4" t="s">
        <v>79</v>
      </c>
      <c r="G4" s="4" t="s">
        <v>80</v>
      </c>
      <c r="H4" s="3"/>
      <c r="I4" s="3"/>
      <c r="J4" s="3"/>
    </row>
    <row r="5" spans="1:10" x14ac:dyDescent="0.3">
      <c r="A5" s="3">
        <v>64</v>
      </c>
      <c r="B5" s="3">
        <v>27</v>
      </c>
      <c r="C5" s="3">
        <v>29</v>
      </c>
      <c r="D5" s="3">
        <v>64</v>
      </c>
      <c r="E5" s="3">
        <f t="shared" si="0"/>
        <v>128</v>
      </c>
      <c r="F5" s="4" t="s">
        <v>79</v>
      </c>
      <c r="G5" s="4" t="s">
        <v>81</v>
      </c>
      <c r="H5" s="3"/>
      <c r="I5" s="3"/>
      <c r="J5" s="3"/>
    </row>
    <row r="6" spans="1:10" x14ac:dyDescent="0.3">
      <c r="A6" s="3">
        <v>64</v>
      </c>
      <c r="B6" s="3">
        <v>27</v>
      </c>
      <c r="C6" s="3">
        <v>29</v>
      </c>
      <c r="D6" s="3">
        <v>128</v>
      </c>
      <c r="E6" s="3">
        <f t="shared" si="0"/>
        <v>256</v>
      </c>
      <c r="F6" s="4" t="s">
        <v>79</v>
      </c>
      <c r="G6" s="4" t="s">
        <v>82</v>
      </c>
      <c r="H6" s="3"/>
      <c r="I6" s="3"/>
      <c r="J6" s="3"/>
    </row>
    <row r="7" spans="1:10" x14ac:dyDescent="0.3">
      <c r="A7" s="3">
        <v>64</v>
      </c>
      <c r="B7" s="3">
        <v>27</v>
      </c>
      <c r="C7" s="3">
        <v>29</v>
      </c>
      <c r="D7" s="3">
        <v>256</v>
      </c>
      <c r="E7" s="3">
        <f t="shared" si="0"/>
        <v>512</v>
      </c>
      <c r="F7" s="4" t="s">
        <v>83</v>
      </c>
      <c r="G7" s="4" t="s">
        <v>84</v>
      </c>
      <c r="H7" s="3"/>
      <c r="I7" s="3"/>
      <c r="J7" s="3"/>
    </row>
    <row r="8" spans="1:10" x14ac:dyDescent="0.3">
      <c r="A8" s="3">
        <v>64</v>
      </c>
      <c r="B8" s="3">
        <v>27</v>
      </c>
      <c r="C8" s="3">
        <v>29</v>
      </c>
      <c r="D8" s="3">
        <v>512</v>
      </c>
      <c r="E8" s="3">
        <f t="shared" si="0"/>
        <v>1024</v>
      </c>
      <c r="F8" s="4" t="s">
        <v>85</v>
      </c>
      <c r="G8" s="4" t="s">
        <v>86</v>
      </c>
      <c r="H8" s="3"/>
      <c r="I8" s="3"/>
      <c r="J8" s="3"/>
    </row>
    <row r="9" spans="1:10" x14ac:dyDescent="0.3">
      <c r="A9" s="3">
        <v>64</v>
      </c>
      <c r="B9" s="3">
        <v>27</v>
      </c>
      <c r="C9" s="3">
        <v>29</v>
      </c>
      <c r="D9" s="3">
        <v>1024</v>
      </c>
      <c r="E9" s="3">
        <f t="shared" si="0"/>
        <v>2048</v>
      </c>
      <c r="F9" s="4" t="s">
        <v>87</v>
      </c>
      <c r="G9" s="4" t="s">
        <v>88</v>
      </c>
      <c r="H9" s="3"/>
      <c r="I9" s="3"/>
      <c r="J9" s="3"/>
    </row>
  </sheetData>
  <sortState ref="A2:R29">
    <sortCondition ref="A2:A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G22" sqref="G22"/>
    </sheetView>
  </sheetViews>
  <sheetFormatPr defaultRowHeight="14.4" x14ac:dyDescent="0.3"/>
  <cols>
    <col min="2" max="2" width="11.88671875" customWidth="1"/>
    <col min="8" max="8" width="11.33203125" customWidth="1"/>
    <col min="16" max="16" width="14.33203125" customWidth="1"/>
    <col min="17" max="17" width="15.5546875" customWidth="1"/>
  </cols>
  <sheetData>
    <row r="1" spans="1:20" ht="43.2" x14ac:dyDescent="0.3">
      <c r="A1" s="5" t="s">
        <v>5</v>
      </c>
      <c r="B1" s="5" t="s">
        <v>3</v>
      </c>
      <c r="C1" s="5" t="s">
        <v>4</v>
      </c>
      <c r="D1" s="8" t="s">
        <v>62</v>
      </c>
      <c r="E1" s="8" t="s">
        <v>63</v>
      </c>
      <c r="F1" s="8" t="s">
        <v>64</v>
      </c>
      <c r="G1" s="8" t="s">
        <v>63</v>
      </c>
      <c r="H1" s="8" t="s">
        <v>67</v>
      </c>
      <c r="I1" s="8" t="s">
        <v>68</v>
      </c>
      <c r="J1" s="5" t="s">
        <v>12</v>
      </c>
      <c r="K1" s="5" t="s">
        <v>7</v>
      </c>
      <c r="L1" s="5" t="s">
        <v>8</v>
      </c>
      <c r="M1" s="5" t="s">
        <v>36</v>
      </c>
      <c r="N1" s="5" t="s">
        <v>37</v>
      </c>
      <c r="O1" s="5" t="s">
        <v>2</v>
      </c>
      <c r="P1" s="6" t="s">
        <v>0</v>
      </c>
      <c r="Q1" s="6" t="s">
        <v>1</v>
      </c>
      <c r="R1" s="5" t="s">
        <v>6</v>
      </c>
      <c r="S1" s="8" t="s">
        <v>65</v>
      </c>
      <c r="T1" s="8" t="s">
        <v>66</v>
      </c>
    </row>
    <row r="2" spans="1:20" x14ac:dyDescent="0.3">
      <c r="A2" s="3">
        <v>1</v>
      </c>
      <c r="B2" s="3">
        <v>1024</v>
      </c>
      <c r="C2" s="3">
        <v>29</v>
      </c>
      <c r="D2" s="9">
        <v>5.27407</v>
      </c>
      <c r="E2" s="9">
        <v>6.2316799999999999</v>
      </c>
      <c r="F2" s="9">
        <v>139.19499999999999</v>
      </c>
      <c r="G2" s="9">
        <v>6.1786700000000003</v>
      </c>
      <c r="H2" s="9">
        <f t="shared" ref="H2:H10" si="0">1000/D2*B2/1024/C2</f>
        <v>6.5381685530699549</v>
      </c>
      <c r="I2" s="11">
        <f t="shared" ref="I2:I10" si="1">1000/F2*B2/C2</f>
        <v>253.67538221621615</v>
      </c>
      <c r="J2" s="3">
        <v>0</v>
      </c>
      <c r="K2" s="3">
        <v>9</v>
      </c>
      <c r="L2" s="3">
        <v>1.006</v>
      </c>
      <c r="M2" s="3">
        <f t="shared" ref="M2:M29" si="2">C2*2+4</f>
        <v>62</v>
      </c>
      <c r="N2" s="3">
        <f t="shared" ref="N2:N29" si="3">CEILING(M2/8,2)+1</f>
        <v>9</v>
      </c>
      <c r="O2" s="3">
        <f>B2*2</f>
        <v>2048</v>
      </c>
      <c r="P2" s="4" t="s">
        <v>13</v>
      </c>
      <c r="Q2" s="4" t="s">
        <v>14</v>
      </c>
      <c r="R2" s="3">
        <v>1</v>
      </c>
      <c r="S2" s="9"/>
      <c r="T2" s="9"/>
    </row>
    <row r="3" spans="1:20" x14ac:dyDescent="0.3">
      <c r="A3" s="3">
        <v>2</v>
      </c>
      <c r="B3" s="3">
        <v>1024</v>
      </c>
      <c r="C3" s="3">
        <v>30</v>
      </c>
      <c r="D3" s="9">
        <v>5.3599399999999999</v>
      </c>
      <c r="E3" s="9">
        <v>6.3649500000000003</v>
      </c>
      <c r="F3" s="9">
        <v>81.332999999999998</v>
      </c>
      <c r="G3" s="9">
        <v>6.3084199999999999</v>
      </c>
      <c r="H3" s="9">
        <f t="shared" si="0"/>
        <v>6.2189750880295929</v>
      </c>
      <c r="I3" s="11">
        <f t="shared" si="1"/>
        <v>419.67385112234064</v>
      </c>
      <c r="J3" s="3">
        <v>1</v>
      </c>
      <c r="K3" s="3">
        <v>9</v>
      </c>
      <c r="L3" s="3">
        <v>1.006</v>
      </c>
      <c r="M3" s="3">
        <f t="shared" si="2"/>
        <v>64</v>
      </c>
      <c r="N3" s="3">
        <f t="shared" si="3"/>
        <v>9</v>
      </c>
      <c r="O3" s="3">
        <f>B3*2</f>
        <v>2048</v>
      </c>
      <c r="P3" s="4" t="s">
        <v>9</v>
      </c>
      <c r="Q3" s="4" t="s">
        <v>10</v>
      </c>
      <c r="R3" s="3">
        <v>1</v>
      </c>
      <c r="S3" s="9"/>
      <c r="T3" s="9"/>
    </row>
    <row r="4" spans="1:20" x14ac:dyDescent="0.3">
      <c r="A4" s="3">
        <v>4</v>
      </c>
      <c r="B4" s="3">
        <v>1024</v>
      </c>
      <c r="C4" s="3">
        <v>31</v>
      </c>
      <c r="D4" s="9">
        <v>5.4424799999999998</v>
      </c>
      <c r="E4" s="9">
        <v>6.4511700000000003</v>
      </c>
      <c r="F4" s="9">
        <v>48.346699999999998</v>
      </c>
      <c r="G4" s="9">
        <v>6.3809100000000001</v>
      </c>
      <c r="H4" s="9">
        <f t="shared" si="0"/>
        <v>5.9270892159693807</v>
      </c>
      <c r="I4" s="11">
        <f t="shared" si="1"/>
        <v>683.23707852896121</v>
      </c>
      <c r="J4" s="3">
        <v>2</v>
      </c>
      <c r="K4" s="3">
        <v>9</v>
      </c>
      <c r="L4" s="3">
        <v>1.006</v>
      </c>
      <c r="M4" s="3">
        <f t="shared" si="2"/>
        <v>66</v>
      </c>
      <c r="N4" s="3">
        <f t="shared" si="3"/>
        <v>11</v>
      </c>
      <c r="O4" s="3">
        <f>B4*2</f>
        <v>2048</v>
      </c>
      <c r="P4" s="4" t="s">
        <v>11</v>
      </c>
      <c r="Q4" s="4" t="s">
        <v>61</v>
      </c>
      <c r="R4" s="3">
        <v>1</v>
      </c>
      <c r="S4" s="9"/>
      <c r="T4" s="9"/>
    </row>
    <row r="5" spans="1:20" x14ac:dyDescent="0.3">
      <c r="A5" s="3">
        <v>8</v>
      </c>
      <c r="B5" s="3">
        <v>1024</v>
      </c>
      <c r="C5" s="3">
        <v>34</v>
      </c>
      <c r="D5" s="9">
        <v>5.9296100000000003</v>
      </c>
      <c r="E5" s="9">
        <v>7.0595600000000003</v>
      </c>
      <c r="F5" s="9">
        <v>35.527500000000003</v>
      </c>
      <c r="G5" s="9">
        <v>6.9919900000000004</v>
      </c>
      <c r="H5" s="9">
        <f t="shared" si="0"/>
        <v>4.9601516298512633</v>
      </c>
      <c r="I5" s="11">
        <f t="shared" si="1"/>
        <v>847.72773369427978</v>
      </c>
      <c r="J5" s="3">
        <v>3</v>
      </c>
      <c r="K5" s="3">
        <v>9</v>
      </c>
      <c r="L5" s="3">
        <v>1.006</v>
      </c>
      <c r="M5" s="3">
        <f t="shared" si="2"/>
        <v>72</v>
      </c>
      <c r="N5" s="3">
        <f t="shared" si="3"/>
        <v>11</v>
      </c>
      <c r="O5" s="3">
        <f>B5*2</f>
        <v>2048</v>
      </c>
      <c r="P5" s="4" t="s">
        <v>15</v>
      </c>
      <c r="Q5" s="4" t="s">
        <v>16</v>
      </c>
      <c r="R5" s="3">
        <v>1</v>
      </c>
      <c r="S5" s="9"/>
      <c r="T5" s="9"/>
    </row>
    <row r="6" spans="1:20" x14ac:dyDescent="0.3">
      <c r="A6" s="3">
        <v>16</v>
      </c>
      <c r="B6" s="3">
        <v>2048</v>
      </c>
      <c r="C6" s="3">
        <v>42</v>
      </c>
      <c r="D6" s="9">
        <v>14.959099999999999</v>
      </c>
      <c r="E6" s="9">
        <v>18.0791</v>
      </c>
      <c r="F6" s="9">
        <v>62.386499999999998</v>
      </c>
      <c r="G6" s="9">
        <v>17.976600000000001</v>
      </c>
      <c r="H6" s="9">
        <f t="shared" si="0"/>
        <v>3.1832829260481996</v>
      </c>
      <c r="I6" s="11">
        <f t="shared" si="1"/>
        <v>781.60987973206954</v>
      </c>
      <c r="J6" s="3">
        <v>4</v>
      </c>
      <c r="K6" s="3">
        <v>9</v>
      </c>
      <c r="L6" s="3">
        <v>1.006</v>
      </c>
      <c r="M6" s="3">
        <f t="shared" si="2"/>
        <v>88</v>
      </c>
      <c r="N6" s="3">
        <f t="shared" si="3"/>
        <v>13</v>
      </c>
      <c r="O6" s="3">
        <f>B6*2</f>
        <v>4096</v>
      </c>
      <c r="P6" s="4" t="s">
        <v>17</v>
      </c>
      <c r="Q6" s="4" t="s">
        <v>18</v>
      </c>
      <c r="R6" s="3">
        <v>1</v>
      </c>
      <c r="S6" s="9"/>
      <c r="T6" s="9"/>
    </row>
    <row r="7" spans="1:20" x14ac:dyDescent="0.3">
      <c r="A7" s="3">
        <v>1</v>
      </c>
      <c r="B7" s="3">
        <v>2048</v>
      </c>
      <c r="C7" s="3">
        <v>30</v>
      </c>
      <c r="D7" s="9">
        <v>11.1751</v>
      </c>
      <c r="E7" s="9">
        <v>13.206200000000001</v>
      </c>
      <c r="F7" s="9">
        <v>311.68299999999999</v>
      </c>
      <c r="G7" s="9">
        <v>13.2286</v>
      </c>
      <c r="H7" s="9">
        <f t="shared" si="0"/>
        <v>5.9656438570273789</v>
      </c>
      <c r="I7" s="11">
        <f t="shared" si="1"/>
        <v>219.02595478953512</v>
      </c>
      <c r="J7" s="3">
        <v>15</v>
      </c>
      <c r="K7" s="3">
        <v>9</v>
      </c>
      <c r="L7" s="3">
        <v>1.006</v>
      </c>
      <c r="M7" s="3">
        <f t="shared" si="2"/>
        <v>64</v>
      </c>
      <c r="N7" s="3">
        <f t="shared" si="3"/>
        <v>9</v>
      </c>
      <c r="O7" s="3">
        <v>4096</v>
      </c>
      <c r="P7" s="4" t="s">
        <v>38</v>
      </c>
      <c r="Q7" s="4" t="s">
        <v>39</v>
      </c>
      <c r="R7" s="3">
        <v>1</v>
      </c>
      <c r="S7" s="9"/>
      <c r="T7" s="9"/>
    </row>
    <row r="8" spans="1:20" x14ac:dyDescent="0.3">
      <c r="A8" s="3">
        <v>1</v>
      </c>
      <c r="B8" s="3">
        <v>4096</v>
      </c>
      <c r="C8" s="3">
        <v>31</v>
      </c>
      <c r="D8" s="9">
        <v>24.408100000000001</v>
      </c>
      <c r="E8" s="9">
        <v>28.6631</v>
      </c>
      <c r="F8" s="9">
        <v>720.09900000000005</v>
      </c>
      <c r="G8" s="9">
        <v>28.9788</v>
      </c>
      <c r="H8" s="9">
        <f t="shared" si="0"/>
        <v>5.2864523688659144</v>
      </c>
      <c r="I8" s="11">
        <f t="shared" si="1"/>
        <v>183.48731529701402</v>
      </c>
      <c r="J8" s="3">
        <v>16</v>
      </c>
      <c r="K8" s="3">
        <v>9</v>
      </c>
      <c r="L8" s="3">
        <v>1.006</v>
      </c>
      <c r="M8" s="3">
        <f t="shared" si="2"/>
        <v>66</v>
      </c>
      <c r="N8" s="3">
        <f t="shared" si="3"/>
        <v>11</v>
      </c>
      <c r="O8" s="3">
        <v>8192</v>
      </c>
      <c r="P8" s="4" t="s">
        <v>11</v>
      </c>
      <c r="Q8" s="4" t="s">
        <v>40</v>
      </c>
      <c r="R8" s="3">
        <v>1</v>
      </c>
      <c r="S8" s="9"/>
      <c r="T8" s="9"/>
    </row>
    <row r="9" spans="1:20" x14ac:dyDescent="0.3">
      <c r="A9" s="3">
        <v>1</v>
      </c>
      <c r="B9" s="3">
        <v>8192</v>
      </c>
      <c r="C9" s="3">
        <v>32</v>
      </c>
      <c r="D9" s="9">
        <v>51.738300000000002</v>
      </c>
      <c r="E9" s="9">
        <v>61.275199999999998</v>
      </c>
      <c r="F9" s="9">
        <v>1675.99</v>
      </c>
      <c r="G9" s="9">
        <v>67.830600000000004</v>
      </c>
      <c r="H9" s="9">
        <f t="shared" si="0"/>
        <v>4.8320103289052785</v>
      </c>
      <c r="I9" s="11">
        <f t="shared" si="1"/>
        <v>152.74554144117806</v>
      </c>
      <c r="J9" s="3">
        <v>19</v>
      </c>
      <c r="K9" s="3">
        <v>9</v>
      </c>
      <c r="L9" s="3">
        <v>1.006</v>
      </c>
      <c r="M9" s="3">
        <f t="shared" si="2"/>
        <v>68</v>
      </c>
      <c r="N9" s="3">
        <f t="shared" si="3"/>
        <v>11</v>
      </c>
      <c r="O9" s="3">
        <v>16384</v>
      </c>
      <c r="P9" s="4" t="s">
        <v>45</v>
      </c>
      <c r="Q9" s="4" t="s">
        <v>46</v>
      </c>
      <c r="R9" s="3">
        <v>1</v>
      </c>
      <c r="S9" s="9"/>
      <c r="T9" s="9"/>
    </row>
    <row r="10" spans="1:20" x14ac:dyDescent="0.3">
      <c r="A10" s="3">
        <v>1</v>
      </c>
      <c r="B10" s="3">
        <v>16384</v>
      </c>
      <c r="C10" s="3">
        <v>33</v>
      </c>
      <c r="D10" s="9">
        <v>115.113</v>
      </c>
      <c r="E10" s="9">
        <v>137.13300000000001</v>
      </c>
      <c r="F10" s="9">
        <v>4421.4799999999996</v>
      </c>
      <c r="G10" s="9">
        <v>177.547</v>
      </c>
      <c r="H10" s="9">
        <f t="shared" si="0"/>
        <v>4.2119350972391034</v>
      </c>
      <c r="I10" s="11">
        <f t="shared" si="1"/>
        <v>112.28928966880966</v>
      </c>
      <c r="J10" s="3">
        <v>22</v>
      </c>
      <c r="K10" s="3">
        <v>9</v>
      </c>
      <c r="L10" s="3">
        <v>1.006</v>
      </c>
      <c r="M10" s="3">
        <f t="shared" si="2"/>
        <v>70</v>
      </c>
      <c r="N10" s="3">
        <f t="shared" si="3"/>
        <v>11</v>
      </c>
      <c r="O10" s="3">
        <v>32768</v>
      </c>
      <c r="P10" s="4" t="s">
        <v>49</v>
      </c>
      <c r="Q10" s="4" t="s">
        <v>50</v>
      </c>
      <c r="R10" s="3">
        <v>1</v>
      </c>
      <c r="S10" s="9"/>
      <c r="T10" s="9"/>
    </row>
    <row r="11" spans="1:20" x14ac:dyDescent="0.3">
      <c r="A11" s="3">
        <v>1</v>
      </c>
      <c r="B11" s="3">
        <v>32768</v>
      </c>
      <c r="C11" s="3">
        <v>34</v>
      </c>
      <c r="D11" s="9"/>
      <c r="E11" s="9"/>
      <c r="F11" s="9"/>
      <c r="G11" s="9"/>
      <c r="H11" s="9"/>
      <c r="I11" s="9"/>
      <c r="J11" s="3">
        <v>25</v>
      </c>
      <c r="K11" s="3">
        <v>9</v>
      </c>
      <c r="L11" s="3">
        <v>1.006</v>
      </c>
      <c r="M11" s="3">
        <f t="shared" si="2"/>
        <v>72</v>
      </c>
      <c r="N11" s="3">
        <f t="shared" si="3"/>
        <v>11</v>
      </c>
      <c r="O11" s="3">
        <v>65536</v>
      </c>
      <c r="P11" s="4" t="s">
        <v>55</v>
      </c>
      <c r="Q11" s="4" t="s">
        <v>56</v>
      </c>
      <c r="R11" s="3">
        <v>1</v>
      </c>
      <c r="S11" s="9"/>
      <c r="T11" s="9"/>
    </row>
    <row r="12" spans="1:20" x14ac:dyDescent="0.3">
      <c r="A12" s="3">
        <v>1</v>
      </c>
      <c r="B12" s="3">
        <v>2048</v>
      </c>
      <c r="C12" s="3">
        <v>40</v>
      </c>
      <c r="D12" s="9">
        <v>14.065</v>
      </c>
      <c r="E12" s="9">
        <v>16.9389</v>
      </c>
      <c r="F12" s="9">
        <v>534.73299999999995</v>
      </c>
      <c r="G12" s="9">
        <v>17.2546</v>
      </c>
      <c r="H12" s="9">
        <f t="shared" ref="H12:H19" si="4">1000/D12*B12/1024/C12</f>
        <v>3.5549235691432637</v>
      </c>
      <c r="I12" s="11">
        <f t="shared" ref="I12:I19" si="5">1000/F12*B12/C12</f>
        <v>95.748719454381927</v>
      </c>
      <c r="J12" s="3">
        <v>5</v>
      </c>
      <c r="K12" s="3">
        <v>9</v>
      </c>
      <c r="L12" s="3">
        <v>1.006</v>
      </c>
      <c r="M12" s="3">
        <f t="shared" si="2"/>
        <v>84</v>
      </c>
      <c r="N12" s="3">
        <f t="shared" si="3"/>
        <v>13</v>
      </c>
      <c r="O12" s="3">
        <v>4096</v>
      </c>
      <c r="P12" s="4" t="s">
        <v>19</v>
      </c>
      <c r="Q12" s="4" t="s">
        <v>20</v>
      </c>
      <c r="R12" s="3">
        <v>2</v>
      </c>
      <c r="S12" s="9">
        <v>544.68200000000002</v>
      </c>
      <c r="T12" s="9"/>
    </row>
    <row r="13" spans="1:20" x14ac:dyDescent="0.3">
      <c r="A13" s="3">
        <v>2</v>
      </c>
      <c r="B13" s="3">
        <v>2048</v>
      </c>
      <c r="C13" s="3">
        <v>41</v>
      </c>
      <c r="D13" s="9">
        <v>14.760999999999999</v>
      </c>
      <c r="E13" s="9">
        <v>17.750399999999999</v>
      </c>
      <c r="F13" s="9">
        <v>305.053</v>
      </c>
      <c r="G13" s="9">
        <v>17.778199999999998</v>
      </c>
      <c r="H13" s="9">
        <f t="shared" si="4"/>
        <v>3.3046872030945091</v>
      </c>
      <c r="I13" s="11">
        <f t="shared" si="5"/>
        <v>163.74603597471625</v>
      </c>
      <c r="J13" s="3">
        <v>7</v>
      </c>
      <c r="K13" s="3">
        <v>9</v>
      </c>
      <c r="L13" s="3">
        <v>1.006</v>
      </c>
      <c r="M13" s="3">
        <f t="shared" si="2"/>
        <v>86</v>
      </c>
      <c r="N13" s="3">
        <f t="shared" si="3"/>
        <v>13</v>
      </c>
      <c r="O13" s="3">
        <v>4096</v>
      </c>
      <c r="P13" s="4" t="s">
        <v>23</v>
      </c>
      <c r="Q13" s="4" t="s">
        <v>24</v>
      </c>
      <c r="R13" s="3">
        <v>2</v>
      </c>
      <c r="S13" s="9">
        <v>306.60899999999998</v>
      </c>
      <c r="T13" s="9"/>
    </row>
    <row r="14" spans="1:20" x14ac:dyDescent="0.3">
      <c r="A14" s="3">
        <v>4</v>
      </c>
      <c r="B14" s="3">
        <v>2048</v>
      </c>
      <c r="C14" s="3">
        <v>42</v>
      </c>
      <c r="D14" s="9">
        <v>14.9717</v>
      </c>
      <c r="E14" s="9">
        <v>18.054200000000002</v>
      </c>
      <c r="F14" s="9">
        <v>181.56100000000001</v>
      </c>
      <c r="G14" s="9">
        <v>18.026700000000002</v>
      </c>
      <c r="H14" s="9">
        <f t="shared" si="4"/>
        <v>3.1806039139875644</v>
      </c>
      <c r="I14" s="11">
        <f t="shared" si="5"/>
        <v>268.57036897739471</v>
      </c>
      <c r="J14" s="3">
        <v>8</v>
      </c>
      <c r="K14" s="3">
        <v>9</v>
      </c>
      <c r="L14" s="3">
        <v>1.006</v>
      </c>
      <c r="M14" s="3">
        <f t="shared" si="2"/>
        <v>88</v>
      </c>
      <c r="N14" s="3">
        <f t="shared" si="3"/>
        <v>13</v>
      </c>
      <c r="O14" s="3">
        <v>4096</v>
      </c>
      <c r="P14" s="4" t="s">
        <v>17</v>
      </c>
      <c r="Q14" s="4" t="s">
        <v>25</v>
      </c>
      <c r="R14" s="3">
        <v>2</v>
      </c>
      <c r="S14" s="9">
        <v>181.88200000000001</v>
      </c>
      <c r="T14" s="9"/>
    </row>
    <row r="15" spans="1:20" x14ac:dyDescent="0.3">
      <c r="A15" s="3">
        <v>8</v>
      </c>
      <c r="B15" s="3">
        <v>2048</v>
      </c>
      <c r="C15" s="3">
        <v>45</v>
      </c>
      <c r="D15" s="9">
        <v>16.027999999999999</v>
      </c>
      <c r="E15" s="9">
        <v>19.394200000000001</v>
      </c>
      <c r="F15" s="10">
        <v>117.08</v>
      </c>
      <c r="G15" s="9">
        <v>19.431000000000001</v>
      </c>
      <c r="H15" s="9">
        <f t="shared" si="4"/>
        <v>2.7729251587499655</v>
      </c>
      <c r="I15" s="11">
        <f t="shared" si="5"/>
        <v>388.71806552025203</v>
      </c>
      <c r="J15" s="3">
        <v>9</v>
      </c>
      <c r="K15" s="3">
        <v>9</v>
      </c>
      <c r="L15" s="3">
        <v>1.006</v>
      </c>
      <c r="M15" s="3">
        <f t="shared" si="2"/>
        <v>94</v>
      </c>
      <c r="N15" s="3">
        <f t="shared" si="3"/>
        <v>13</v>
      </c>
      <c r="O15" s="3">
        <v>4096</v>
      </c>
      <c r="P15" s="4" t="s">
        <v>26</v>
      </c>
      <c r="Q15" s="4" t="s">
        <v>27</v>
      </c>
      <c r="R15" s="3">
        <v>2</v>
      </c>
      <c r="S15" s="9">
        <v>117.425</v>
      </c>
      <c r="T15" s="9"/>
    </row>
    <row r="16" spans="1:20" x14ac:dyDescent="0.3">
      <c r="A16" s="3">
        <v>16</v>
      </c>
      <c r="B16" s="3">
        <v>2048</v>
      </c>
      <c r="C16" s="3">
        <v>52</v>
      </c>
      <c r="D16" s="9">
        <v>18.296500000000002</v>
      </c>
      <c r="E16" s="9">
        <v>22.396100000000001</v>
      </c>
      <c r="F16" s="9">
        <v>96.835800000000006</v>
      </c>
      <c r="G16" s="9">
        <v>22.4694</v>
      </c>
      <c r="H16" s="9">
        <f t="shared" si="4"/>
        <v>2.1021254590516469</v>
      </c>
      <c r="I16" s="11">
        <f t="shared" si="5"/>
        <v>406.71544392275769</v>
      </c>
      <c r="J16" s="3">
        <v>10</v>
      </c>
      <c r="K16" s="3">
        <v>9</v>
      </c>
      <c r="L16" s="3">
        <v>1.006</v>
      </c>
      <c r="M16" s="3">
        <f t="shared" si="2"/>
        <v>108</v>
      </c>
      <c r="N16" s="3">
        <f t="shared" si="3"/>
        <v>15</v>
      </c>
      <c r="O16" s="3">
        <v>4096</v>
      </c>
      <c r="P16" s="4" t="s">
        <v>28</v>
      </c>
      <c r="Q16" s="4" t="s">
        <v>29</v>
      </c>
      <c r="R16" s="3">
        <v>2</v>
      </c>
      <c r="S16" s="9">
        <v>97.005700000000004</v>
      </c>
      <c r="T16" s="9"/>
    </row>
    <row r="17" spans="1:20" x14ac:dyDescent="0.3">
      <c r="A17" s="3">
        <v>1</v>
      </c>
      <c r="B17" s="3">
        <v>4096</v>
      </c>
      <c r="C17" s="3">
        <v>42</v>
      </c>
      <c r="D17" s="9">
        <v>31.487400000000001</v>
      </c>
      <c r="E17" s="9">
        <v>38.2575</v>
      </c>
      <c r="F17" s="9">
        <v>1309.48</v>
      </c>
      <c r="G17" s="9">
        <v>42.185200000000002</v>
      </c>
      <c r="H17" s="9">
        <f t="shared" si="4"/>
        <v>3.0246414514407425</v>
      </c>
      <c r="I17" s="11">
        <f t="shared" si="5"/>
        <v>74.47521880732009</v>
      </c>
      <c r="J17" s="3">
        <v>17</v>
      </c>
      <c r="K17" s="3">
        <v>9</v>
      </c>
      <c r="L17" s="3">
        <v>1.006</v>
      </c>
      <c r="M17" s="3">
        <f t="shared" si="2"/>
        <v>88</v>
      </c>
      <c r="N17" s="3">
        <f t="shared" si="3"/>
        <v>13</v>
      </c>
      <c r="O17" s="3">
        <v>8192</v>
      </c>
      <c r="P17" s="4" t="s">
        <v>17</v>
      </c>
      <c r="Q17" s="4" t="s">
        <v>43</v>
      </c>
      <c r="R17" s="3">
        <v>2</v>
      </c>
      <c r="S17" s="10">
        <v>1380.48</v>
      </c>
      <c r="T17" s="9"/>
    </row>
    <row r="18" spans="1:20" x14ac:dyDescent="0.3">
      <c r="A18" s="3">
        <v>1</v>
      </c>
      <c r="B18" s="3">
        <v>8192</v>
      </c>
      <c r="C18" s="3">
        <v>43</v>
      </c>
      <c r="D18" s="9">
        <v>69.907499999999999</v>
      </c>
      <c r="E18" s="9">
        <v>85.390100000000004</v>
      </c>
      <c r="F18" s="9">
        <v>3219.12</v>
      </c>
      <c r="G18" s="9">
        <v>104.7</v>
      </c>
      <c r="H18" s="9">
        <f t="shared" si="4"/>
        <v>2.6613240586189892</v>
      </c>
      <c r="I18" s="11">
        <f t="shared" si="5"/>
        <v>59.181275599224868</v>
      </c>
      <c r="J18" s="3">
        <v>20</v>
      </c>
      <c r="K18" s="3">
        <v>9</v>
      </c>
      <c r="L18" s="3">
        <v>1.006</v>
      </c>
      <c r="M18" s="3">
        <f t="shared" si="2"/>
        <v>90</v>
      </c>
      <c r="N18" s="3">
        <f t="shared" si="3"/>
        <v>13</v>
      </c>
      <c r="O18" s="3">
        <v>16384</v>
      </c>
      <c r="P18" s="4" t="s">
        <v>41</v>
      </c>
      <c r="Q18" s="4" t="s">
        <v>42</v>
      </c>
      <c r="R18" s="3">
        <v>2</v>
      </c>
      <c r="S18" s="9">
        <v>3668.3</v>
      </c>
      <c r="T18" s="9"/>
    </row>
    <row r="19" spans="1:20" x14ac:dyDescent="0.3">
      <c r="A19" s="3">
        <v>1</v>
      </c>
      <c r="B19" s="3">
        <v>16384</v>
      </c>
      <c r="C19" s="3">
        <v>45</v>
      </c>
      <c r="D19" s="9">
        <v>154.124</v>
      </c>
      <c r="E19" s="9">
        <v>192.245</v>
      </c>
      <c r="F19" s="9">
        <v>8277.66</v>
      </c>
      <c r="G19" s="9">
        <v>237.32</v>
      </c>
      <c r="H19" s="9">
        <f t="shared" si="4"/>
        <v>2.3069447688585525</v>
      </c>
      <c r="I19" s="11">
        <f t="shared" si="5"/>
        <v>43.984518437443541</v>
      </c>
      <c r="J19" s="3">
        <v>23</v>
      </c>
      <c r="K19" s="3">
        <v>9</v>
      </c>
      <c r="L19" s="3">
        <v>1.006</v>
      </c>
      <c r="M19" s="3">
        <f t="shared" si="2"/>
        <v>94</v>
      </c>
      <c r="N19" s="3">
        <f t="shared" si="3"/>
        <v>13</v>
      </c>
      <c r="O19" s="3">
        <v>32768</v>
      </c>
      <c r="P19" s="4" t="s">
        <v>51</v>
      </c>
      <c r="Q19" s="4" t="s">
        <v>52</v>
      </c>
      <c r="R19" s="3">
        <v>2</v>
      </c>
      <c r="S19" s="9">
        <v>8790.9500000000007</v>
      </c>
      <c r="T19" s="9"/>
    </row>
    <row r="20" spans="1:20" x14ac:dyDescent="0.3">
      <c r="A20" s="3">
        <v>1</v>
      </c>
      <c r="B20" s="3">
        <v>32768</v>
      </c>
      <c r="C20" s="3">
        <v>46</v>
      </c>
      <c r="D20" s="9"/>
      <c r="E20" s="9"/>
      <c r="F20" s="9"/>
      <c r="G20" s="9"/>
      <c r="H20" s="9"/>
      <c r="I20" s="9"/>
      <c r="J20" s="3">
        <v>26</v>
      </c>
      <c r="K20" s="3">
        <v>9</v>
      </c>
      <c r="L20" s="3">
        <v>1.006</v>
      </c>
      <c r="M20" s="3">
        <f t="shared" si="2"/>
        <v>96</v>
      </c>
      <c r="N20" s="3">
        <f t="shared" si="3"/>
        <v>13</v>
      </c>
      <c r="O20" s="3">
        <v>65536</v>
      </c>
      <c r="P20" s="4" t="s">
        <v>57</v>
      </c>
      <c r="Q20" s="4" t="s">
        <v>58</v>
      </c>
      <c r="R20" s="3">
        <v>2</v>
      </c>
      <c r="S20" s="9"/>
      <c r="T20" s="9"/>
    </row>
    <row r="21" spans="1:20" x14ac:dyDescent="0.3">
      <c r="A21" s="3">
        <v>1</v>
      </c>
      <c r="B21" s="3">
        <v>2048</v>
      </c>
      <c r="C21" s="3">
        <v>50</v>
      </c>
      <c r="D21" s="9">
        <v>17.770900000000001</v>
      </c>
      <c r="E21" s="9">
        <v>21.859100000000002</v>
      </c>
      <c r="F21" s="9">
        <v>866.70699999999999</v>
      </c>
      <c r="G21" s="9">
        <v>22.873000000000001</v>
      </c>
      <c r="H21" s="9">
        <f t="shared" ref="H21:H28" si="6">1000/D21*B21/1024/C21</f>
        <v>2.2508708056429332</v>
      </c>
      <c r="I21" s="11">
        <f t="shared" ref="I21:I28" si="7">1000/F21*B21/C21</f>
        <v>47.259339084604143</v>
      </c>
      <c r="J21" s="3">
        <v>6</v>
      </c>
      <c r="K21" s="3">
        <v>9</v>
      </c>
      <c r="L21" s="3">
        <v>1.006</v>
      </c>
      <c r="M21" s="3">
        <f t="shared" si="2"/>
        <v>104</v>
      </c>
      <c r="N21" s="3">
        <f t="shared" si="3"/>
        <v>15</v>
      </c>
      <c r="O21" s="3">
        <v>4096</v>
      </c>
      <c r="P21" s="4" t="s">
        <v>21</v>
      </c>
      <c r="Q21" s="4" t="s">
        <v>22</v>
      </c>
      <c r="R21" s="3">
        <v>3</v>
      </c>
      <c r="S21" s="9">
        <v>883.96699999999998</v>
      </c>
      <c r="T21" s="9">
        <v>900.46600000000001</v>
      </c>
    </row>
    <row r="22" spans="1:20" x14ac:dyDescent="0.3">
      <c r="A22" s="3">
        <v>2</v>
      </c>
      <c r="B22" s="3">
        <v>2048</v>
      </c>
      <c r="C22" s="3">
        <v>51</v>
      </c>
      <c r="D22" s="9">
        <v>18.230599999999999</v>
      </c>
      <c r="E22" s="9">
        <v>22.3704</v>
      </c>
      <c r="F22" s="9">
        <v>480.89499999999998</v>
      </c>
      <c r="G22" s="9">
        <v>22.862500000000001</v>
      </c>
      <c r="H22" s="9">
        <f t="shared" si="6"/>
        <v>2.1510913669604843</v>
      </c>
      <c r="I22" s="11">
        <f t="shared" si="7"/>
        <v>83.504429750981075</v>
      </c>
      <c r="J22" s="3">
        <v>11</v>
      </c>
      <c r="K22" s="3">
        <v>9</v>
      </c>
      <c r="L22" s="3">
        <v>1.006</v>
      </c>
      <c r="M22" s="3">
        <f t="shared" si="2"/>
        <v>106</v>
      </c>
      <c r="N22" s="3">
        <f t="shared" si="3"/>
        <v>15</v>
      </c>
      <c r="O22" s="3">
        <v>4096</v>
      </c>
      <c r="P22" s="4" t="s">
        <v>30</v>
      </c>
      <c r="Q22" s="4" t="s">
        <v>31</v>
      </c>
      <c r="R22" s="3">
        <v>3</v>
      </c>
      <c r="S22" s="9">
        <v>485.82799999999997</v>
      </c>
      <c r="T22" s="9">
        <v>491.35599999999999</v>
      </c>
    </row>
    <row r="23" spans="1:20" x14ac:dyDescent="0.3">
      <c r="A23" s="3">
        <v>4</v>
      </c>
      <c r="B23" s="3">
        <v>2048</v>
      </c>
      <c r="C23" s="3">
        <v>52</v>
      </c>
      <c r="D23" s="9">
        <v>18.258700000000001</v>
      </c>
      <c r="E23" s="9">
        <v>22.323799999999999</v>
      </c>
      <c r="F23" s="9">
        <v>265.07499999999999</v>
      </c>
      <c r="G23" s="9">
        <v>22.4998</v>
      </c>
      <c r="H23" s="9">
        <f t="shared" si="6"/>
        <v>2.1064773758010409</v>
      </c>
      <c r="I23" s="11">
        <f t="shared" si="7"/>
        <v>148.5791394307852</v>
      </c>
      <c r="J23" s="3">
        <v>12</v>
      </c>
      <c r="K23" s="3">
        <v>9</v>
      </c>
      <c r="L23" s="3">
        <v>1.006</v>
      </c>
      <c r="M23" s="3">
        <f t="shared" si="2"/>
        <v>108</v>
      </c>
      <c r="N23" s="3">
        <f t="shared" si="3"/>
        <v>15</v>
      </c>
      <c r="O23" s="3">
        <v>4096</v>
      </c>
      <c r="P23" s="4" t="s">
        <v>28</v>
      </c>
      <c r="Q23" s="4" t="s">
        <v>29</v>
      </c>
      <c r="R23" s="3">
        <v>3</v>
      </c>
      <c r="S23" s="9">
        <v>265.82799999999997</v>
      </c>
      <c r="T23" s="9">
        <v>266.52199999999999</v>
      </c>
    </row>
    <row r="24" spans="1:20" x14ac:dyDescent="0.3">
      <c r="A24" s="3">
        <v>8</v>
      </c>
      <c r="B24" s="3">
        <v>2048</v>
      </c>
      <c r="C24" s="3">
        <v>55</v>
      </c>
      <c r="D24" s="9">
        <v>19.1248</v>
      </c>
      <c r="E24" s="9">
        <v>23.406700000000001</v>
      </c>
      <c r="F24" s="9">
        <v>162.31700000000001</v>
      </c>
      <c r="G24" s="9">
        <v>23.4971</v>
      </c>
      <c r="H24" s="9">
        <f t="shared" si="6"/>
        <v>1.9013864910292584</v>
      </c>
      <c r="I24" s="11">
        <f t="shared" si="7"/>
        <v>229.40519869368973</v>
      </c>
      <c r="J24" s="3">
        <v>13</v>
      </c>
      <c r="K24" s="3">
        <v>9</v>
      </c>
      <c r="L24" s="3">
        <v>1.006</v>
      </c>
      <c r="M24" s="3">
        <f t="shared" si="2"/>
        <v>114</v>
      </c>
      <c r="N24" s="3">
        <f t="shared" si="3"/>
        <v>17</v>
      </c>
      <c r="O24" s="3">
        <v>4096</v>
      </c>
      <c r="P24" s="4" t="s">
        <v>32</v>
      </c>
      <c r="Q24" s="4" t="s">
        <v>33</v>
      </c>
      <c r="R24" s="3">
        <v>3</v>
      </c>
      <c r="S24" s="9">
        <v>162.327</v>
      </c>
      <c r="T24" s="9">
        <v>162.51300000000001</v>
      </c>
    </row>
    <row r="25" spans="1:20" x14ac:dyDescent="0.3">
      <c r="A25" s="3">
        <v>16</v>
      </c>
      <c r="B25" s="3">
        <v>2048</v>
      </c>
      <c r="C25" s="3">
        <v>62</v>
      </c>
      <c r="D25" s="9">
        <v>22.452999999999999</v>
      </c>
      <c r="E25" s="9">
        <v>28.0443</v>
      </c>
      <c r="F25" s="9">
        <v>121.657</v>
      </c>
      <c r="G25" s="9">
        <v>28.1234</v>
      </c>
      <c r="H25" s="9">
        <f t="shared" si="6"/>
        <v>1.4366928479993333</v>
      </c>
      <c r="I25" s="11">
        <f t="shared" si="7"/>
        <v>271.51958427806153</v>
      </c>
      <c r="J25" s="3">
        <v>14</v>
      </c>
      <c r="K25" s="3">
        <v>9</v>
      </c>
      <c r="L25" s="3">
        <v>1.006</v>
      </c>
      <c r="M25" s="3">
        <f t="shared" si="2"/>
        <v>128</v>
      </c>
      <c r="N25" s="3">
        <f t="shared" si="3"/>
        <v>17</v>
      </c>
      <c r="O25" s="3">
        <v>4096</v>
      </c>
      <c r="P25" s="4" t="s">
        <v>34</v>
      </c>
      <c r="Q25" s="4" t="s">
        <v>35</v>
      </c>
      <c r="R25" s="3">
        <v>3</v>
      </c>
      <c r="S25" s="9">
        <v>121.745</v>
      </c>
      <c r="T25" s="9">
        <v>122.06100000000001</v>
      </c>
    </row>
    <row r="26" spans="1:20" x14ac:dyDescent="0.3">
      <c r="A26" s="3">
        <v>1</v>
      </c>
      <c r="B26" s="3">
        <v>4096</v>
      </c>
      <c r="C26" s="3">
        <v>52</v>
      </c>
      <c r="D26" s="9">
        <v>38.522500000000001</v>
      </c>
      <c r="E26" s="9">
        <v>47.6402</v>
      </c>
      <c r="F26" s="9">
        <v>2040.33</v>
      </c>
      <c r="G26" s="9">
        <v>55.698500000000003</v>
      </c>
      <c r="H26" s="9">
        <f t="shared" si="6"/>
        <v>1.9968350164988493</v>
      </c>
      <c r="I26" s="11">
        <f t="shared" si="7"/>
        <v>38.606122916013966</v>
      </c>
      <c r="J26" s="3">
        <v>18</v>
      </c>
      <c r="K26" s="3">
        <v>9</v>
      </c>
      <c r="L26" s="3">
        <v>1.006</v>
      </c>
      <c r="M26" s="3">
        <f t="shared" si="2"/>
        <v>108</v>
      </c>
      <c r="N26" s="3">
        <f t="shared" si="3"/>
        <v>15</v>
      </c>
      <c r="O26" s="3">
        <v>8192</v>
      </c>
      <c r="P26" s="4" t="s">
        <v>28</v>
      </c>
      <c r="Q26" s="4" t="s">
        <v>44</v>
      </c>
      <c r="R26" s="3">
        <v>3</v>
      </c>
      <c r="S26" s="9">
        <v>2198.75</v>
      </c>
      <c r="T26" s="9">
        <v>2320.85</v>
      </c>
    </row>
    <row r="27" spans="1:20" x14ac:dyDescent="0.3">
      <c r="A27" s="3">
        <v>1</v>
      </c>
      <c r="B27" s="3">
        <v>8192</v>
      </c>
      <c r="C27" s="3">
        <v>54</v>
      </c>
      <c r="D27" s="9">
        <v>86.887100000000004</v>
      </c>
      <c r="E27" s="9">
        <v>108.13800000000001</v>
      </c>
      <c r="F27" s="9">
        <v>5200.22</v>
      </c>
      <c r="G27" s="9">
        <v>126.07</v>
      </c>
      <c r="H27" s="9">
        <f t="shared" si="6"/>
        <v>1.7050649423003892</v>
      </c>
      <c r="I27" s="11">
        <f t="shared" si="7"/>
        <v>29.172554950310502</v>
      </c>
      <c r="J27" s="3">
        <v>21</v>
      </c>
      <c r="K27" s="3">
        <v>9</v>
      </c>
      <c r="L27" s="3">
        <v>1.006</v>
      </c>
      <c r="M27" s="3">
        <f t="shared" si="2"/>
        <v>112</v>
      </c>
      <c r="N27" s="3">
        <f t="shared" si="3"/>
        <v>15</v>
      </c>
      <c r="O27" s="3">
        <v>16384</v>
      </c>
      <c r="P27" s="4" t="s">
        <v>47</v>
      </c>
      <c r="Q27" s="4" t="s">
        <v>48</v>
      </c>
      <c r="R27" s="3">
        <v>3</v>
      </c>
      <c r="S27" s="9">
        <v>5616.83</v>
      </c>
      <c r="T27" s="9">
        <v>5611.07</v>
      </c>
    </row>
    <row r="28" spans="1:20" x14ac:dyDescent="0.3">
      <c r="A28" s="3">
        <v>1</v>
      </c>
      <c r="B28" s="3">
        <v>16384</v>
      </c>
      <c r="C28" s="3">
        <v>56</v>
      </c>
      <c r="D28" s="9">
        <v>192.38900000000001</v>
      </c>
      <c r="E28" s="9">
        <v>238.58699999999999</v>
      </c>
      <c r="F28" s="9">
        <v>12351.3</v>
      </c>
      <c r="G28" s="9">
        <v>266.09199999999998</v>
      </c>
      <c r="H28" s="9">
        <f t="shared" si="6"/>
        <v>1.4850863911880912</v>
      </c>
      <c r="I28" s="11">
        <f t="shared" si="7"/>
        <v>23.687500795173673</v>
      </c>
      <c r="J28" s="3">
        <v>24</v>
      </c>
      <c r="K28" s="3">
        <v>9</v>
      </c>
      <c r="L28" s="3">
        <v>1.006</v>
      </c>
      <c r="M28" s="3">
        <f t="shared" si="2"/>
        <v>116</v>
      </c>
      <c r="N28" s="3">
        <f t="shared" si="3"/>
        <v>17</v>
      </c>
      <c r="O28" s="3">
        <v>32768</v>
      </c>
      <c r="P28" s="4" t="s">
        <v>53</v>
      </c>
      <c r="Q28" s="4" t="s">
        <v>54</v>
      </c>
      <c r="R28" s="3">
        <v>3</v>
      </c>
      <c r="S28" s="9">
        <v>12484.7</v>
      </c>
      <c r="T28" s="9">
        <v>12467.2</v>
      </c>
    </row>
    <row r="29" spans="1:20" x14ac:dyDescent="0.3">
      <c r="A29" s="3">
        <v>1</v>
      </c>
      <c r="B29" s="3">
        <v>32768</v>
      </c>
      <c r="C29" s="3">
        <v>58</v>
      </c>
      <c r="D29" s="9"/>
      <c r="E29" s="9"/>
      <c r="F29" s="9"/>
      <c r="G29" s="9"/>
      <c r="H29" s="9"/>
      <c r="I29" s="9"/>
      <c r="J29" s="3">
        <v>27</v>
      </c>
      <c r="K29" s="3">
        <v>9</v>
      </c>
      <c r="L29" s="3">
        <v>1.006</v>
      </c>
      <c r="M29" s="3">
        <f t="shared" si="2"/>
        <v>120</v>
      </c>
      <c r="N29" s="3">
        <f t="shared" si="3"/>
        <v>17</v>
      </c>
      <c r="O29" s="3">
        <v>65536</v>
      </c>
      <c r="P29" s="4" t="s">
        <v>59</v>
      </c>
      <c r="Q29" s="4" t="s">
        <v>60</v>
      </c>
      <c r="R29" s="3">
        <v>3</v>
      </c>
      <c r="S29" s="9"/>
      <c r="T29" s="9"/>
    </row>
  </sheetData>
  <sortState ref="A2:T29">
    <sortCondition ref="R2:R29"/>
    <sortCondition ref="B2:B2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G24" sqref="G24"/>
    </sheetView>
  </sheetViews>
  <sheetFormatPr defaultRowHeight="14.4" x14ac:dyDescent="0.3"/>
  <cols>
    <col min="1" max="1" width="11.88671875" customWidth="1"/>
    <col min="9" max="9" width="11.33203125" customWidth="1"/>
    <col min="17" max="17" width="14.33203125" customWidth="1"/>
    <col min="18" max="18" width="15.5546875" customWidth="1"/>
  </cols>
  <sheetData>
    <row r="1" spans="1:20" ht="43.2" x14ac:dyDescent="0.3">
      <c r="A1" s="5" t="s">
        <v>3</v>
      </c>
      <c r="B1" s="5" t="s">
        <v>5</v>
      </c>
      <c r="C1" s="5" t="s">
        <v>4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63</v>
      </c>
      <c r="I1" s="8" t="s">
        <v>67</v>
      </c>
      <c r="J1" s="8" t="s">
        <v>68</v>
      </c>
      <c r="K1" s="5" t="s">
        <v>12</v>
      </c>
      <c r="L1" s="5" t="s">
        <v>7</v>
      </c>
      <c r="M1" s="5" t="s">
        <v>8</v>
      </c>
      <c r="N1" s="5" t="s">
        <v>36</v>
      </c>
      <c r="O1" s="5" t="s">
        <v>37</v>
      </c>
      <c r="P1" s="5" t="s">
        <v>2</v>
      </c>
      <c r="Q1" s="6" t="s">
        <v>0</v>
      </c>
      <c r="R1" s="6" t="s">
        <v>1</v>
      </c>
      <c r="S1" s="5" t="s">
        <v>6</v>
      </c>
      <c r="T1" s="8" t="s">
        <v>66</v>
      </c>
    </row>
    <row r="2" spans="1:20" x14ac:dyDescent="0.3">
      <c r="A2" s="3">
        <v>1024</v>
      </c>
      <c r="B2" s="3">
        <v>1</v>
      </c>
      <c r="C2" s="3">
        <v>29</v>
      </c>
      <c r="D2" s="9">
        <v>5.27407</v>
      </c>
      <c r="E2" s="9">
        <v>6.2316799999999999</v>
      </c>
      <c r="F2" s="9">
        <v>139.19499999999999</v>
      </c>
      <c r="G2" s="9"/>
      <c r="H2" s="9">
        <v>6.1786700000000003</v>
      </c>
      <c r="I2" s="9">
        <f t="shared" ref="I2:I10" si="0">1000/D2*A2/1024/C2</f>
        <v>6.5381685530699549</v>
      </c>
      <c r="J2" s="11">
        <f t="shared" ref="J2:J10" si="1">1000/F2*A2/C2</f>
        <v>253.67538221621615</v>
      </c>
      <c r="K2" s="3">
        <v>0</v>
      </c>
      <c r="L2" s="3">
        <v>9</v>
      </c>
      <c r="M2" s="3">
        <v>1.006</v>
      </c>
      <c r="N2" s="3">
        <f t="shared" ref="N2:N29" si="2">C2*2+4</f>
        <v>62</v>
      </c>
      <c r="O2" s="3">
        <f t="shared" ref="O2:O29" si="3">CEILING(N2/8,2)+1</f>
        <v>9</v>
      </c>
      <c r="P2" s="3">
        <f>A2*2</f>
        <v>2048</v>
      </c>
      <c r="Q2" s="4" t="s">
        <v>13</v>
      </c>
      <c r="R2" s="4" t="s">
        <v>14</v>
      </c>
      <c r="S2" s="3">
        <v>1</v>
      </c>
      <c r="T2" s="9"/>
    </row>
    <row r="3" spans="1:20" x14ac:dyDescent="0.3">
      <c r="A3" s="3">
        <v>1024</v>
      </c>
      <c r="B3" s="3">
        <v>2</v>
      </c>
      <c r="C3" s="3">
        <v>30</v>
      </c>
      <c r="D3" s="9">
        <v>5.3599399999999999</v>
      </c>
      <c r="E3" s="9">
        <v>6.3649500000000003</v>
      </c>
      <c r="F3" s="9">
        <v>81.332999999999998</v>
      </c>
      <c r="G3" s="9"/>
      <c r="H3" s="9">
        <v>6.3084199999999999</v>
      </c>
      <c r="I3" s="9">
        <f t="shared" si="0"/>
        <v>6.2189750880295929</v>
      </c>
      <c r="J3" s="11">
        <f t="shared" si="1"/>
        <v>419.67385112234064</v>
      </c>
      <c r="K3" s="3">
        <v>1</v>
      </c>
      <c r="L3" s="3">
        <v>9</v>
      </c>
      <c r="M3" s="3">
        <v>1.006</v>
      </c>
      <c r="N3" s="3">
        <f t="shared" si="2"/>
        <v>64</v>
      </c>
      <c r="O3" s="3">
        <f t="shared" si="3"/>
        <v>9</v>
      </c>
      <c r="P3" s="3">
        <f>A3*2</f>
        <v>2048</v>
      </c>
      <c r="Q3" s="4" t="s">
        <v>9</v>
      </c>
      <c r="R3" s="4" t="s">
        <v>10</v>
      </c>
      <c r="S3" s="3">
        <v>1</v>
      </c>
      <c r="T3" s="9"/>
    </row>
    <row r="4" spans="1:20" x14ac:dyDescent="0.3">
      <c r="A4" s="3">
        <v>1024</v>
      </c>
      <c r="B4" s="3">
        <v>4</v>
      </c>
      <c r="C4" s="3">
        <v>31</v>
      </c>
      <c r="D4" s="9">
        <v>5.4424799999999998</v>
      </c>
      <c r="E4" s="9">
        <v>6.4511700000000003</v>
      </c>
      <c r="F4" s="9">
        <v>48.346699999999998</v>
      </c>
      <c r="G4" s="9"/>
      <c r="H4" s="9">
        <v>6.3809100000000001</v>
      </c>
      <c r="I4" s="9">
        <f t="shared" si="0"/>
        <v>5.9270892159693807</v>
      </c>
      <c r="J4" s="11">
        <f t="shared" si="1"/>
        <v>683.23707852896121</v>
      </c>
      <c r="K4" s="3">
        <v>2</v>
      </c>
      <c r="L4" s="3">
        <v>9</v>
      </c>
      <c r="M4" s="3">
        <v>1.006</v>
      </c>
      <c r="N4" s="3">
        <f t="shared" si="2"/>
        <v>66</v>
      </c>
      <c r="O4" s="3">
        <f t="shared" si="3"/>
        <v>11</v>
      </c>
      <c r="P4" s="3">
        <f>A4*2</f>
        <v>2048</v>
      </c>
      <c r="Q4" s="4" t="s">
        <v>11</v>
      </c>
      <c r="R4" s="4" t="s">
        <v>61</v>
      </c>
      <c r="S4" s="3">
        <v>1</v>
      </c>
      <c r="T4" s="9"/>
    </row>
    <row r="5" spans="1:20" x14ac:dyDescent="0.3">
      <c r="A5" s="3">
        <v>1024</v>
      </c>
      <c r="B5" s="3">
        <v>8</v>
      </c>
      <c r="C5" s="3">
        <v>34</v>
      </c>
      <c r="D5" s="9">
        <v>5.9296100000000003</v>
      </c>
      <c r="E5" s="9">
        <v>7.0595600000000003</v>
      </c>
      <c r="F5" s="9">
        <v>35.527500000000003</v>
      </c>
      <c r="G5" s="9"/>
      <c r="H5" s="9">
        <v>6.9919900000000004</v>
      </c>
      <c r="I5" s="9">
        <f t="shared" si="0"/>
        <v>4.9601516298512633</v>
      </c>
      <c r="J5" s="11">
        <f t="shared" si="1"/>
        <v>847.72773369427978</v>
      </c>
      <c r="K5" s="3">
        <v>3</v>
      </c>
      <c r="L5" s="3">
        <v>9</v>
      </c>
      <c r="M5" s="3">
        <v>1.006</v>
      </c>
      <c r="N5" s="3">
        <f t="shared" si="2"/>
        <v>72</v>
      </c>
      <c r="O5" s="3">
        <f t="shared" si="3"/>
        <v>11</v>
      </c>
      <c r="P5" s="3">
        <f>A5*2</f>
        <v>2048</v>
      </c>
      <c r="Q5" s="4" t="s">
        <v>15</v>
      </c>
      <c r="R5" s="4" t="s">
        <v>16</v>
      </c>
      <c r="S5" s="3">
        <v>1</v>
      </c>
      <c r="T5" s="9"/>
    </row>
    <row r="6" spans="1:20" x14ac:dyDescent="0.3">
      <c r="A6" s="3">
        <v>2048</v>
      </c>
      <c r="B6" s="3">
        <v>16</v>
      </c>
      <c r="C6" s="3">
        <v>42</v>
      </c>
      <c r="D6" s="9">
        <v>14.959099999999999</v>
      </c>
      <c r="E6" s="9">
        <v>18.0791</v>
      </c>
      <c r="F6" s="9">
        <v>62.386499999999998</v>
      </c>
      <c r="G6" s="9"/>
      <c r="H6" s="9">
        <v>17.976600000000001</v>
      </c>
      <c r="I6" s="9">
        <f t="shared" si="0"/>
        <v>3.1832829260481996</v>
      </c>
      <c r="J6" s="11">
        <f t="shared" si="1"/>
        <v>781.60987973206954</v>
      </c>
      <c r="K6" s="3">
        <v>4</v>
      </c>
      <c r="L6" s="3">
        <v>9</v>
      </c>
      <c r="M6" s="3">
        <v>1.006</v>
      </c>
      <c r="N6" s="3">
        <f t="shared" si="2"/>
        <v>88</v>
      </c>
      <c r="O6" s="3">
        <f t="shared" si="3"/>
        <v>13</v>
      </c>
      <c r="P6" s="3">
        <f>A6*2</f>
        <v>4096</v>
      </c>
      <c r="Q6" s="4" t="s">
        <v>17</v>
      </c>
      <c r="R6" s="4" t="s">
        <v>18</v>
      </c>
      <c r="S6" s="3">
        <v>1</v>
      </c>
      <c r="T6" s="9"/>
    </row>
    <row r="7" spans="1:20" x14ac:dyDescent="0.3">
      <c r="A7" s="3">
        <v>2048</v>
      </c>
      <c r="B7" s="3">
        <v>1</v>
      </c>
      <c r="C7" s="3">
        <v>30</v>
      </c>
      <c r="D7" s="9">
        <v>11.1751</v>
      </c>
      <c r="E7" s="9">
        <v>13.206200000000001</v>
      </c>
      <c r="F7" s="9">
        <v>311.68299999999999</v>
      </c>
      <c r="G7" s="9"/>
      <c r="H7" s="9">
        <v>13.2286</v>
      </c>
      <c r="I7" s="9">
        <f t="shared" si="0"/>
        <v>5.9656438570273789</v>
      </c>
      <c r="J7" s="11">
        <f t="shared" si="1"/>
        <v>219.02595478953512</v>
      </c>
      <c r="K7" s="3">
        <v>15</v>
      </c>
      <c r="L7" s="3">
        <v>9</v>
      </c>
      <c r="M7" s="3">
        <v>1.006</v>
      </c>
      <c r="N7" s="3">
        <f t="shared" si="2"/>
        <v>64</v>
      </c>
      <c r="O7" s="3">
        <f t="shared" si="3"/>
        <v>9</v>
      </c>
      <c r="P7" s="3">
        <v>4096</v>
      </c>
      <c r="Q7" s="4" t="s">
        <v>38</v>
      </c>
      <c r="R7" s="4" t="s">
        <v>39</v>
      </c>
      <c r="S7" s="3">
        <v>1</v>
      </c>
      <c r="T7" s="9"/>
    </row>
    <row r="8" spans="1:20" x14ac:dyDescent="0.3">
      <c r="A8" s="3">
        <v>4096</v>
      </c>
      <c r="B8" s="3">
        <v>1</v>
      </c>
      <c r="C8" s="3">
        <v>31</v>
      </c>
      <c r="D8" s="9">
        <v>24.408100000000001</v>
      </c>
      <c r="E8" s="9">
        <v>28.6631</v>
      </c>
      <c r="F8" s="9">
        <v>720.09900000000005</v>
      </c>
      <c r="G8" s="9"/>
      <c r="H8" s="9">
        <v>28.9788</v>
      </c>
      <c r="I8" s="9">
        <f t="shared" si="0"/>
        <v>5.2864523688659144</v>
      </c>
      <c r="J8" s="11">
        <f t="shared" si="1"/>
        <v>183.48731529701402</v>
      </c>
      <c r="K8" s="3">
        <v>16</v>
      </c>
      <c r="L8" s="3">
        <v>9</v>
      </c>
      <c r="M8" s="3">
        <v>1.006</v>
      </c>
      <c r="N8" s="3">
        <f t="shared" si="2"/>
        <v>66</v>
      </c>
      <c r="O8" s="3">
        <f t="shared" si="3"/>
        <v>11</v>
      </c>
      <c r="P8" s="3">
        <v>8192</v>
      </c>
      <c r="Q8" s="4" t="s">
        <v>11</v>
      </c>
      <c r="R8" s="4" t="s">
        <v>40</v>
      </c>
      <c r="S8" s="3">
        <v>1</v>
      </c>
      <c r="T8" s="9"/>
    </row>
    <row r="9" spans="1:20" x14ac:dyDescent="0.3">
      <c r="A9" s="3">
        <v>8192</v>
      </c>
      <c r="B9" s="3">
        <v>1</v>
      </c>
      <c r="C9" s="3">
        <v>32</v>
      </c>
      <c r="D9" s="9">
        <v>51.738300000000002</v>
      </c>
      <c r="E9" s="9">
        <v>61.275199999999998</v>
      </c>
      <c r="F9" s="9">
        <v>1675.99</v>
      </c>
      <c r="G9" s="9"/>
      <c r="H9" s="9">
        <v>67.830600000000004</v>
      </c>
      <c r="I9" s="9">
        <f t="shared" si="0"/>
        <v>4.8320103289052785</v>
      </c>
      <c r="J9" s="11">
        <f t="shared" si="1"/>
        <v>152.74554144117806</v>
      </c>
      <c r="K9" s="3">
        <v>19</v>
      </c>
      <c r="L9" s="3">
        <v>9</v>
      </c>
      <c r="M9" s="3">
        <v>1.006</v>
      </c>
      <c r="N9" s="3">
        <f t="shared" si="2"/>
        <v>68</v>
      </c>
      <c r="O9" s="3">
        <f t="shared" si="3"/>
        <v>11</v>
      </c>
      <c r="P9" s="3">
        <v>16384</v>
      </c>
      <c r="Q9" s="4" t="s">
        <v>45</v>
      </c>
      <c r="R9" s="4" t="s">
        <v>46</v>
      </c>
      <c r="S9" s="3">
        <v>1</v>
      </c>
      <c r="T9" s="9"/>
    </row>
    <row r="10" spans="1:20" x14ac:dyDescent="0.3">
      <c r="A10" s="3">
        <v>16384</v>
      </c>
      <c r="B10" s="3">
        <v>1</v>
      </c>
      <c r="C10" s="3">
        <v>33</v>
      </c>
      <c r="D10" s="9">
        <v>115.113</v>
      </c>
      <c r="E10" s="9">
        <v>137.13300000000001</v>
      </c>
      <c r="F10" s="9">
        <v>4421.4799999999996</v>
      </c>
      <c r="G10" s="9"/>
      <c r="H10" s="9">
        <v>177.547</v>
      </c>
      <c r="I10" s="9">
        <f t="shared" si="0"/>
        <v>4.2119350972391034</v>
      </c>
      <c r="J10" s="11">
        <f t="shared" si="1"/>
        <v>112.28928966880966</v>
      </c>
      <c r="K10" s="3">
        <v>22</v>
      </c>
      <c r="L10" s="3">
        <v>9</v>
      </c>
      <c r="M10" s="3">
        <v>1.006</v>
      </c>
      <c r="N10" s="3">
        <f t="shared" si="2"/>
        <v>70</v>
      </c>
      <c r="O10" s="3">
        <f t="shared" si="3"/>
        <v>11</v>
      </c>
      <c r="P10" s="3">
        <v>32768</v>
      </c>
      <c r="Q10" s="4" t="s">
        <v>49</v>
      </c>
      <c r="R10" s="4" t="s">
        <v>50</v>
      </c>
      <c r="S10" s="3">
        <v>1</v>
      </c>
      <c r="T10" s="9"/>
    </row>
    <row r="11" spans="1:20" x14ac:dyDescent="0.3">
      <c r="A11" s="3">
        <v>32768</v>
      </c>
      <c r="B11" s="3">
        <v>1</v>
      </c>
      <c r="C11" s="3">
        <v>34</v>
      </c>
      <c r="D11" s="9"/>
      <c r="E11" s="9"/>
      <c r="F11" s="9"/>
      <c r="G11" s="9"/>
      <c r="H11" s="9"/>
      <c r="I11" s="9"/>
      <c r="J11" s="9"/>
      <c r="K11" s="3">
        <v>25</v>
      </c>
      <c r="L11" s="3">
        <v>9</v>
      </c>
      <c r="M11" s="3">
        <v>1.006</v>
      </c>
      <c r="N11" s="3">
        <f t="shared" si="2"/>
        <v>72</v>
      </c>
      <c r="O11" s="3">
        <f t="shared" si="3"/>
        <v>11</v>
      </c>
      <c r="P11" s="3">
        <v>65536</v>
      </c>
      <c r="Q11" s="4" t="s">
        <v>55</v>
      </c>
      <c r="R11" s="4" t="s">
        <v>56</v>
      </c>
      <c r="S11" s="3">
        <v>1</v>
      </c>
      <c r="T11" s="9"/>
    </row>
    <row r="12" spans="1:20" x14ac:dyDescent="0.3">
      <c r="A12" s="3">
        <v>2048</v>
      </c>
      <c r="B12" s="3">
        <v>1</v>
      </c>
      <c r="C12" s="3">
        <v>40</v>
      </c>
      <c r="D12" s="9">
        <v>14.065</v>
      </c>
      <c r="E12" s="9">
        <v>16.9389</v>
      </c>
      <c r="F12" s="9">
        <v>534.73299999999995</v>
      </c>
      <c r="G12" s="9">
        <v>544.68200000000002</v>
      </c>
      <c r="H12" s="9">
        <v>17.2546</v>
      </c>
      <c r="I12" s="9">
        <f t="shared" ref="I12:I19" si="4">1000/D12*A12/1024/C12</f>
        <v>3.5549235691432637</v>
      </c>
      <c r="J12" s="11">
        <f t="shared" ref="J12:J19" si="5">1000/G12*A12/C12</f>
        <v>93.999801719168246</v>
      </c>
      <c r="K12" s="3">
        <v>5</v>
      </c>
      <c r="L12" s="3">
        <v>9</v>
      </c>
      <c r="M12" s="3">
        <v>1.006</v>
      </c>
      <c r="N12" s="3">
        <f t="shared" si="2"/>
        <v>84</v>
      </c>
      <c r="O12" s="3">
        <f t="shared" si="3"/>
        <v>13</v>
      </c>
      <c r="P12" s="3">
        <v>4096</v>
      </c>
      <c r="Q12" s="4" t="s">
        <v>19</v>
      </c>
      <c r="R12" s="4" t="s">
        <v>20</v>
      </c>
      <c r="S12" s="3">
        <v>2</v>
      </c>
      <c r="T12" s="9"/>
    </row>
    <row r="13" spans="1:20" x14ac:dyDescent="0.3">
      <c r="A13" s="3">
        <v>2048</v>
      </c>
      <c r="B13" s="3">
        <v>2</v>
      </c>
      <c r="C13" s="3">
        <v>41</v>
      </c>
      <c r="D13" s="9">
        <v>14.760999999999999</v>
      </c>
      <c r="E13" s="9">
        <v>17.750399999999999</v>
      </c>
      <c r="F13" s="9">
        <v>305.053</v>
      </c>
      <c r="G13" s="9">
        <v>306.60899999999998</v>
      </c>
      <c r="H13" s="9">
        <v>17.778199999999998</v>
      </c>
      <c r="I13" s="9">
        <f t="shared" si="4"/>
        <v>3.3046872030945091</v>
      </c>
      <c r="J13" s="11">
        <f t="shared" si="5"/>
        <v>162.91504656482726</v>
      </c>
      <c r="K13" s="3">
        <v>7</v>
      </c>
      <c r="L13" s="3">
        <v>9</v>
      </c>
      <c r="M13" s="3">
        <v>1.006</v>
      </c>
      <c r="N13" s="3">
        <f t="shared" si="2"/>
        <v>86</v>
      </c>
      <c r="O13" s="3">
        <f t="shared" si="3"/>
        <v>13</v>
      </c>
      <c r="P13" s="3">
        <v>4096</v>
      </c>
      <c r="Q13" s="4" t="s">
        <v>23</v>
      </c>
      <c r="R13" s="4" t="s">
        <v>24</v>
      </c>
      <c r="S13" s="3">
        <v>2</v>
      </c>
      <c r="T13" s="9"/>
    </row>
    <row r="14" spans="1:20" x14ac:dyDescent="0.3">
      <c r="A14" s="3">
        <v>2048</v>
      </c>
      <c r="B14" s="3">
        <v>4</v>
      </c>
      <c r="C14" s="3">
        <v>42</v>
      </c>
      <c r="D14" s="9">
        <v>14.9717</v>
      </c>
      <c r="E14" s="9">
        <v>18.054200000000002</v>
      </c>
      <c r="F14" s="9">
        <v>181.56100000000001</v>
      </c>
      <c r="G14" s="9">
        <v>181.88200000000001</v>
      </c>
      <c r="H14" s="9">
        <v>18.026700000000002</v>
      </c>
      <c r="I14" s="9">
        <f t="shared" si="4"/>
        <v>3.1806039139875644</v>
      </c>
      <c r="J14" s="11">
        <f t="shared" si="5"/>
        <v>268.09637436307474</v>
      </c>
      <c r="K14" s="3">
        <v>8</v>
      </c>
      <c r="L14" s="3">
        <v>9</v>
      </c>
      <c r="M14" s="3">
        <v>1.006</v>
      </c>
      <c r="N14" s="3">
        <f t="shared" si="2"/>
        <v>88</v>
      </c>
      <c r="O14" s="3">
        <f t="shared" si="3"/>
        <v>13</v>
      </c>
      <c r="P14" s="3">
        <v>4096</v>
      </c>
      <c r="Q14" s="4" t="s">
        <v>17</v>
      </c>
      <c r="R14" s="4" t="s">
        <v>25</v>
      </c>
      <c r="S14" s="3">
        <v>2</v>
      </c>
      <c r="T14" s="9"/>
    </row>
    <row r="15" spans="1:20" x14ac:dyDescent="0.3">
      <c r="A15" s="3">
        <v>2048</v>
      </c>
      <c r="B15" s="3">
        <v>8</v>
      </c>
      <c r="C15" s="3">
        <v>45</v>
      </c>
      <c r="D15" s="9">
        <v>16.027999999999999</v>
      </c>
      <c r="E15" s="9">
        <v>19.394200000000001</v>
      </c>
      <c r="F15" s="10">
        <v>117.08</v>
      </c>
      <c r="G15" s="9">
        <v>117.425</v>
      </c>
      <c r="H15" s="9">
        <v>19.431000000000001</v>
      </c>
      <c r="I15" s="9">
        <f t="shared" si="4"/>
        <v>2.7729251587499655</v>
      </c>
      <c r="J15" s="11">
        <f t="shared" si="5"/>
        <v>387.57599413337118</v>
      </c>
      <c r="K15" s="3">
        <v>9</v>
      </c>
      <c r="L15" s="3">
        <v>9</v>
      </c>
      <c r="M15" s="3">
        <v>1.006</v>
      </c>
      <c r="N15" s="3">
        <f t="shared" si="2"/>
        <v>94</v>
      </c>
      <c r="O15" s="3">
        <f t="shared" si="3"/>
        <v>13</v>
      </c>
      <c r="P15" s="3">
        <v>4096</v>
      </c>
      <c r="Q15" s="4" t="s">
        <v>26</v>
      </c>
      <c r="R15" s="4" t="s">
        <v>27</v>
      </c>
      <c r="S15" s="3">
        <v>2</v>
      </c>
      <c r="T15" s="9"/>
    </row>
    <row r="16" spans="1:20" x14ac:dyDescent="0.3">
      <c r="A16" s="3">
        <v>2048</v>
      </c>
      <c r="B16" s="3">
        <v>16</v>
      </c>
      <c r="C16" s="3">
        <v>52</v>
      </c>
      <c r="D16" s="9">
        <v>18.296500000000002</v>
      </c>
      <c r="E16" s="9">
        <v>22.396100000000001</v>
      </c>
      <c r="F16" s="9">
        <v>96.835800000000006</v>
      </c>
      <c r="G16" s="9">
        <v>97.005700000000004</v>
      </c>
      <c r="H16" s="9">
        <v>22.4694</v>
      </c>
      <c r="I16" s="9">
        <f t="shared" si="4"/>
        <v>2.1021254590516469</v>
      </c>
      <c r="J16" s="11">
        <f t="shared" si="5"/>
        <v>406.00310481358707</v>
      </c>
      <c r="K16" s="3">
        <v>10</v>
      </c>
      <c r="L16" s="3">
        <v>9</v>
      </c>
      <c r="M16" s="3">
        <v>1.006</v>
      </c>
      <c r="N16" s="3">
        <f t="shared" si="2"/>
        <v>108</v>
      </c>
      <c r="O16" s="3">
        <f t="shared" si="3"/>
        <v>15</v>
      </c>
      <c r="P16" s="3">
        <v>4096</v>
      </c>
      <c r="Q16" s="4" t="s">
        <v>28</v>
      </c>
      <c r="R16" s="4" t="s">
        <v>29</v>
      </c>
      <c r="S16" s="3">
        <v>2</v>
      </c>
      <c r="T16" s="9"/>
    </row>
    <row r="17" spans="1:20" x14ac:dyDescent="0.3">
      <c r="A17" s="3">
        <v>4096</v>
      </c>
      <c r="B17" s="3">
        <v>1</v>
      </c>
      <c r="C17" s="3">
        <v>42</v>
      </c>
      <c r="D17" s="9">
        <v>31.487400000000001</v>
      </c>
      <c r="E17" s="9">
        <v>38.2575</v>
      </c>
      <c r="F17" s="9">
        <v>1309.48</v>
      </c>
      <c r="G17" s="10">
        <v>1380.48</v>
      </c>
      <c r="H17" s="9">
        <v>42.185200000000002</v>
      </c>
      <c r="I17" s="9">
        <f t="shared" si="4"/>
        <v>3.0246414514407425</v>
      </c>
      <c r="J17" s="11">
        <f t="shared" si="5"/>
        <v>70.644855067664523</v>
      </c>
      <c r="K17" s="3">
        <v>17</v>
      </c>
      <c r="L17" s="3">
        <v>9</v>
      </c>
      <c r="M17" s="3">
        <v>1.006</v>
      </c>
      <c r="N17" s="3">
        <f t="shared" si="2"/>
        <v>88</v>
      </c>
      <c r="O17" s="3">
        <f t="shared" si="3"/>
        <v>13</v>
      </c>
      <c r="P17" s="3">
        <v>8192</v>
      </c>
      <c r="Q17" s="4" t="s">
        <v>17</v>
      </c>
      <c r="R17" s="4" t="s">
        <v>43</v>
      </c>
      <c r="S17" s="3">
        <v>2</v>
      </c>
      <c r="T17" s="9"/>
    </row>
    <row r="18" spans="1:20" x14ac:dyDescent="0.3">
      <c r="A18" s="3">
        <v>8192</v>
      </c>
      <c r="B18" s="3">
        <v>1</v>
      </c>
      <c r="C18" s="3">
        <v>43</v>
      </c>
      <c r="D18" s="9">
        <v>69.907499999999999</v>
      </c>
      <c r="E18" s="9">
        <v>85.390100000000004</v>
      </c>
      <c r="F18" s="9">
        <v>3219.12</v>
      </c>
      <c r="G18" s="9">
        <v>3668.3</v>
      </c>
      <c r="H18" s="9">
        <v>104.7</v>
      </c>
      <c r="I18" s="9">
        <f t="shared" si="4"/>
        <v>2.6613240586189892</v>
      </c>
      <c r="J18" s="11">
        <f t="shared" si="5"/>
        <v>51.934582206192722</v>
      </c>
      <c r="K18" s="3">
        <v>20</v>
      </c>
      <c r="L18" s="3">
        <v>9</v>
      </c>
      <c r="M18" s="3">
        <v>1.006</v>
      </c>
      <c r="N18" s="3">
        <f t="shared" si="2"/>
        <v>90</v>
      </c>
      <c r="O18" s="3">
        <f t="shared" si="3"/>
        <v>13</v>
      </c>
      <c r="P18" s="3">
        <v>16384</v>
      </c>
      <c r="Q18" s="4" t="s">
        <v>41</v>
      </c>
      <c r="R18" s="4" t="s">
        <v>42</v>
      </c>
      <c r="S18" s="3">
        <v>2</v>
      </c>
      <c r="T18" s="9"/>
    </row>
    <row r="19" spans="1:20" x14ac:dyDescent="0.3">
      <c r="A19" s="3">
        <v>16384</v>
      </c>
      <c r="B19" s="3">
        <v>1</v>
      </c>
      <c r="C19" s="3">
        <v>45</v>
      </c>
      <c r="D19" s="9">
        <v>154.124</v>
      </c>
      <c r="E19" s="9">
        <v>192.245</v>
      </c>
      <c r="F19" s="9">
        <v>8277.66</v>
      </c>
      <c r="G19" s="9">
        <v>8790.9500000000007</v>
      </c>
      <c r="H19" s="9">
        <v>237.32</v>
      </c>
      <c r="I19" s="9">
        <f t="shared" si="4"/>
        <v>2.3069447688585525</v>
      </c>
      <c r="J19" s="11">
        <f t="shared" si="5"/>
        <v>41.416330304334444</v>
      </c>
      <c r="K19" s="3">
        <v>23</v>
      </c>
      <c r="L19" s="3">
        <v>9</v>
      </c>
      <c r="M19" s="3">
        <v>1.006</v>
      </c>
      <c r="N19" s="3">
        <f t="shared" si="2"/>
        <v>94</v>
      </c>
      <c r="O19" s="3">
        <f t="shared" si="3"/>
        <v>13</v>
      </c>
      <c r="P19" s="3">
        <v>32768</v>
      </c>
      <c r="Q19" s="4" t="s">
        <v>51</v>
      </c>
      <c r="R19" s="4" t="s">
        <v>52</v>
      </c>
      <c r="S19" s="3">
        <v>2</v>
      </c>
      <c r="T19" s="9"/>
    </row>
    <row r="20" spans="1:20" x14ac:dyDescent="0.3">
      <c r="A20" s="3">
        <v>32768</v>
      </c>
      <c r="B20" s="3">
        <v>1</v>
      </c>
      <c r="C20" s="3">
        <v>46</v>
      </c>
      <c r="D20" s="9"/>
      <c r="E20" s="9"/>
      <c r="F20" s="9"/>
      <c r="G20" s="9"/>
      <c r="H20" s="9"/>
      <c r="I20" s="9"/>
      <c r="J20" s="9"/>
      <c r="K20" s="3">
        <v>26</v>
      </c>
      <c r="L20" s="3">
        <v>9</v>
      </c>
      <c r="M20" s="3">
        <v>1.006</v>
      </c>
      <c r="N20" s="3">
        <f t="shared" si="2"/>
        <v>96</v>
      </c>
      <c r="O20" s="3">
        <f t="shared" si="3"/>
        <v>13</v>
      </c>
      <c r="P20" s="3">
        <v>65536</v>
      </c>
      <c r="Q20" s="4" t="s">
        <v>57</v>
      </c>
      <c r="R20" s="4" t="s">
        <v>58</v>
      </c>
      <c r="S20" s="3">
        <v>2</v>
      </c>
      <c r="T20" s="9"/>
    </row>
    <row r="21" spans="1:20" x14ac:dyDescent="0.3">
      <c r="A21" s="3">
        <v>2048</v>
      </c>
      <c r="B21" s="3">
        <v>1</v>
      </c>
      <c r="C21" s="3">
        <v>50</v>
      </c>
      <c r="D21" s="9">
        <v>17.770900000000001</v>
      </c>
      <c r="E21" s="9">
        <v>21.859100000000002</v>
      </c>
      <c r="F21" s="9">
        <v>866.70699999999999</v>
      </c>
      <c r="G21" s="9">
        <v>883.96699999999998</v>
      </c>
      <c r="H21" s="9">
        <v>22.873000000000001</v>
      </c>
      <c r="I21" s="9">
        <f t="shared" ref="I21:I28" si="6">1000/D21*A21/1024/C21</f>
        <v>2.2508708056429332</v>
      </c>
      <c r="J21" s="11">
        <f t="shared" ref="J21:J28" si="7">1000/F21*A21/C21</f>
        <v>47.259339084604143</v>
      </c>
      <c r="K21" s="3">
        <v>6</v>
      </c>
      <c r="L21" s="3">
        <v>9</v>
      </c>
      <c r="M21" s="3">
        <v>1.006</v>
      </c>
      <c r="N21" s="3">
        <f t="shared" si="2"/>
        <v>104</v>
      </c>
      <c r="O21" s="3">
        <f t="shared" si="3"/>
        <v>15</v>
      </c>
      <c r="P21" s="3">
        <v>4096</v>
      </c>
      <c r="Q21" s="4" t="s">
        <v>21</v>
      </c>
      <c r="R21" s="4" t="s">
        <v>22</v>
      </c>
      <c r="S21" s="3">
        <v>3</v>
      </c>
      <c r="T21" s="9">
        <v>900.46600000000001</v>
      </c>
    </row>
    <row r="22" spans="1:20" x14ac:dyDescent="0.3">
      <c r="A22" s="3">
        <v>2048</v>
      </c>
      <c r="B22" s="3">
        <v>2</v>
      </c>
      <c r="C22" s="3">
        <v>51</v>
      </c>
      <c r="D22" s="9">
        <v>18.230599999999999</v>
      </c>
      <c r="E22" s="9">
        <v>22.3704</v>
      </c>
      <c r="F22" s="9">
        <v>480.89499999999998</v>
      </c>
      <c r="G22" s="9">
        <v>485.82799999999997</v>
      </c>
      <c r="H22" s="9">
        <v>22.862500000000001</v>
      </c>
      <c r="I22" s="9">
        <f t="shared" si="6"/>
        <v>2.1510913669604843</v>
      </c>
      <c r="J22" s="11">
        <f t="shared" si="7"/>
        <v>83.504429750981075</v>
      </c>
      <c r="K22" s="3">
        <v>11</v>
      </c>
      <c r="L22" s="3">
        <v>9</v>
      </c>
      <c r="M22" s="3">
        <v>1.006</v>
      </c>
      <c r="N22" s="3">
        <f t="shared" si="2"/>
        <v>106</v>
      </c>
      <c r="O22" s="3">
        <f t="shared" si="3"/>
        <v>15</v>
      </c>
      <c r="P22" s="3">
        <v>4096</v>
      </c>
      <c r="Q22" s="4" t="s">
        <v>30</v>
      </c>
      <c r="R22" s="4" t="s">
        <v>31</v>
      </c>
      <c r="S22" s="3">
        <v>3</v>
      </c>
      <c r="T22" s="9">
        <v>491.35599999999999</v>
      </c>
    </row>
    <row r="23" spans="1:20" x14ac:dyDescent="0.3">
      <c r="A23" s="3">
        <v>2048</v>
      </c>
      <c r="B23" s="3">
        <v>4</v>
      </c>
      <c r="C23" s="3">
        <v>52</v>
      </c>
      <c r="D23" s="9">
        <v>18.258700000000001</v>
      </c>
      <c r="E23" s="9">
        <v>22.323799999999999</v>
      </c>
      <c r="F23" s="9">
        <v>265.07499999999999</v>
      </c>
      <c r="G23" s="9">
        <v>265.82799999999997</v>
      </c>
      <c r="H23" s="9">
        <v>22.4998</v>
      </c>
      <c r="I23" s="9">
        <f t="shared" si="6"/>
        <v>2.1064773758010409</v>
      </c>
      <c r="J23" s="11">
        <f t="shared" si="7"/>
        <v>148.5791394307852</v>
      </c>
      <c r="K23" s="3">
        <v>12</v>
      </c>
      <c r="L23" s="3">
        <v>9</v>
      </c>
      <c r="M23" s="3">
        <v>1.006</v>
      </c>
      <c r="N23" s="3">
        <f t="shared" si="2"/>
        <v>108</v>
      </c>
      <c r="O23" s="3">
        <f t="shared" si="3"/>
        <v>15</v>
      </c>
      <c r="P23" s="3">
        <v>4096</v>
      </c>
      <c r="Q23" s="4" t="s">
        <v>28</v>
      </c>
      <c r="R23" s="4" t="s">
        <v>29</v>
      </c>
      <c r="S23" s="3">
        <v>3</v>
      </c>
      <c r="T23" s="9">
        <v>266.52199999999999</v>
      </c>
    </row>
    <row r="24" spans="1:20" x14ac:dyDescent="0.3">
      <c r="A24" s="3">
        <v>2048</v>
      </c>
      <c r="B24" s="3">
        <v>8</v>
      </c>
      <c r="C24" s="3">
        <v>55</v>
      </c>
      <c r="D24" s="9">
        <v>19.1248</v>
      </c>
      <c r="E24" s="9">
        <v>23.406700000000001</v>
      </c>
      <c r="F24" s="9">
        <v>162.31700000000001</v>
      </c>
      <c r="G24" s="9">
        <v>162.327</v>
      </c>
      <c r="H24" s="9">
        <v>23.4971</v>
      </c>
      <c r="I24" s="9">
        <f t="shared" si="6"/>
        <v>1.9013864910292584</v>
      </c>
      <c r="J24" s="11">
        <f t="shared" si="7"/>
        <v>229.40519869368973</v>
      </c>
      <c r="K24" s="3">
        <v>13</v>
      </c>
      <c r="L24" s="3">
        <v>9</v>
      </c>
      <c r="M24" s="3">
        <v>1.006</v>
      </c>
      <c r="N24" s="3">
        <f t="shared" si="2"/>
        <v>114</v>
      </c>
      <c r="O24" s="3">
        <f t="shared" si="3"/>
        <v>17</v>
      </c>
      <c r="P24" s="3">
        <v>4096</v>
      </c>
      <c r="Q24" s="4" t="s">
        <v>32</v>
      </c>
      <c r="R24" s="4" t="s">
        <v>33</v>
      </c>
      <c r="S24" s="3">
        <v>3</v>
      </c>
      <c r="T24" s="9">
        <v>162.51300000000001</v>
      </c>
    </row>
    <row r="25" spans="1:20" x14ac:dyDescent="0.3">
      <c r="A25" s="3">
        <v>2048</v>
      </c>
      <c r="B25" s="3">
        <v>16</v>
      </c>
      <c r="C25" s="3">
        <v>62</v>
      </c>
      <c r="D25" s="9">
        <v>22.452999999999999</v>
      </c>
      <c r="E25" s="9">
        <v>28.0443</v>
      </c>
      <c r="F25" s="9">
        <v>121.657</v>
      </c>
      <c r="G25" s="9">
        <v>121.745</v>
      </c>
      <c r="H25" s="9">
        <v>28.1234</v>
      </c>
      <c r="I25" s="9">
        <f t="shared" si="6"/>
        <v>1.4366928479993333</v>
      </c>
      <c r="J25" s="11">
        <f t="shared" si="7"/>
        <v>271.51958427806153</v>
      </c>
      <c r="K25" s="3">
        <v>14</v>
      </c>
      <c r="L25" s="3">
        <v>9</v>
      </c>
      <c r="M25" s="3">
        <v>1.006</v>
      </c>
      <c r="N25" s="3">
        <f t="shared" si="2"/>
        <v>128</v>
      </c>
      <c r="O25" s="3">
        <f t="shared" si="3"/>
        <v>17</v>
      </c>
      <c r="P25" s="3">
        <v>4096</v>
      </c>
      <c r="Q25" s="4" t="s">
        <v>34</v>
      </c>
      <c r="R25" s="4" t="s">
        <v>35</v>
      </c>
      <c r="S25" s="3">
        <v>3</v>
      </c>
      <c r="T25" s="9">
        <v>122.06100000000001</v>
      </c>
    </row>
    <row r="26" spans="1:20" x14ac:dyDescent="0.3">
      <c r="A26" s="3">
        <v>4096</v>
      </c>
      <c r="B26" s="3">
        <v>1</v>
      </c>
      <c r="C26" s="3">
        <v>52</v>
      </c>
      <c r="D26" s="9">
        <v>38.522500000000001</v>
      </c>
      <c r="E26" s="9">
        <v>47.6402</v>
      </c>
      <c r="F26" s="9">
        <v>2040.33</v>
      </c>
      <c r="G26" s="9">
        <v>2198.75</v>
      </c>
      <c r="H26" s="9">
        <v>55.698500000000003</v>
      </c>
      <c r="I26" s="9">
        <f t="shared" si="6"/>
        <v>1.9968350164988493</v>
      </c>
      <c r="J26" s="11">
        <f t="shared" si="7"/>
        <v>38.606122916013966</v>
      </c>
      <c r="K26" s="3">
        <v>18</v>
      </c>
      <c r="L26" s="3">
        <v>9</v>
      </c>
      <c r="M26" s="3">
        <v>1.006</v>
      </c>
      <c r="N26" s="3">
        <f t="shared" si="2"/>
        <v>108</v>
      </c>
      <c r="O26" s="3">
        <f t="shared" si="3"/>
        <v>15</v>
      </c>
      <c r="P26" s="3">
        <v>8192</v>
      </c>
      <c r="Q26" s="4" t="s">
        <v>28</v>
      </c>
      <c r="R26" s="4" t="s">
        <v>44</v>
      </c>
      <c r="S26" s="3">
        <v>3</v>
      </c>
      <c r="T26" s="9">
        <v>2320.85</v>
      </c>
    </row>
    <row r="27" spans="1:20" x14ac:dyDescent="0.3">
      <c r="A27" s="3">
        <v>8192</v>
      </c>
      <c r="B27" s="3">
        <v>1</v>
      </c>
      <c r="C27" s="3">
        <v>54</v>
      </c>
      <c r="D27" s="9">
        <v>86.887100000000004</v>
      </c>
      <c r="E27" s="9">
        <v>108.13800000000001</v>
      </c>
      <c r="F27" s="9">
        <v>5200.22</v>
      </c>
      <c r="G27" s="9">
        <v>5616.83</v>
      </c>
      <c r="H27" s="9">
        <v>126.07</v>
      </c>
      <c r="I27" s="9">
        <f t="shared" si="6"/>
        <v>1.7050649423003892</v>
      </c>
      <c r="J27" s="11">
        <f t="shared" si="7"/>
        <v>29.172554950310502</v>
      </c>
      <c r="K27" s="3">
        <v>21</v>
      </c>
      <c r="L27" s="3">
        <v>9</v>
      </c>
      <c r="M27" s="3">
        <v>1.006</v>
      </c>
      <c r="N27" s="3">
        <f t="shared" si="2"/>
        <v>112</v>
      </c>
      <c r="O27" s="3">
        <f t="shared" si="3"/>
        <v>15</v>
      </c>
      <c r="P27" s="3">
        <v>16384</v>
      </c>
      <c r="Q27" s="4" t="s">
        <v>47</v>
      </c>
      <c r="R27" s="4" t="s">
        <v>48</v>
      </c>
      <c r="S27" s="3">
        <v>3</v>
      </c>
      <c r="T27" s="9">
        <v>5611.07</v>
      </c>
    </row>
    <row r="28" spans="1:20" x14ac:dyDescent="0.3">
      <c r="A28" s="3">
        <v>16384</v>
      </c>
      <c r="B28" s="3">
        <v>1</v>
      </c>
      <c r="C28" s="3">
        <v>56</v>
      </c>
      <c r="D28" s="9">
        <v>192.38900000000001</v>
      </c>
      <c r="E28" s="9">
        <v>238.58699999999999</v>
      </c>
      <c r="F28" s="9">
        <v>12351.3</v>
      </c>
      <c r="G28" s="9">
        <v>12484.7</v>
      </c>
      <c r="H28" s="9">
        <v>266.09199999999998</v>
      </c>
      <c r="I28" s="9">
        <f t="shared" si="6"/>
        <v>1.4850863911880912</v>
      </c>
      <c r="J28" s="11">
        <f t="shared" si="7"/>
        <v>23.687500795173673</v>
      </c>
      <c r="K28" s="3">
        <v>24</v>
      </c>
      <c r="L28" s="3">
        <v>9</v>
      </c>
      <c r="M28" s="3">
        <v>1.006</v>
      </c>
      <c r="N28" s="3">
        <f t="shared" si="2"/>
        <v>116</v>
      </c>
      <c r="O28" s="3">
        <f t="shared" si="3"/>
        <v>17</v>
      </c>
      <c r="P28" s="3">
        <v>32768</v>
      </c>
      <c r="Q28" s="4" t="s">
        <v>53</v>
      </c>
      <c r="R28" s="4" t="s">
        <v>54</v>
      </c>
      <c r="S28" s="3">
        <v>3</v>
      </c>
      <c r="T28" s="9">
        <v>12467.2</v>
      </c>
    </row>
    <row r="29" spans="1:20" x14ac:dyDescent="0.3">
      <c r="A29" s="3">
        <v>32768</v>
      </c>
      <c r="B29" s="3">
        <v>1</v>
      </c>
      <c r="C29" s="3">
        <v>58</v>
      </c>
      <c r="D29" s="9"/>
      <c r="E29" s="9"/>
      <c r="F29" s="9"/>
      <c r="G29" s="9"/>
      <c r="H29" s="9"/>
      <c r="I29" s="9"/>
      <c r="J29" s="9"/>
      <c r="K29" s="3">
        <v>27</v>
      </c>
      <c r="L29" s="3">
        <v>9</v>
      </c>
      <c r="M29" s="3">
        <v>1.006</v>
      </c>
      <c r="N29" s="3">
        <f t="shared" si="2"/>
        <v>120</v>
      </c>
      <c r="O29" s="3">
        <f t="shared" si="3"/>
        <v>17</v>
      </c>
      <c r="P29" s="3">
        <v>65536</v>
      </c>
      <c r="Q29" s="4" t="s">
        <v>59</v>
      </c>
      <c r="R29" s="4" t="s">
        <v>60</v>
      </c>
      <c r="S29" s="3">
        <v>3</v>
      </c>
      <c r="T29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C31" sqref="C31"/>
    </sheetView>
  </sheetViews>
  <sheetFormatPr defaultRowHeight="14.4" x14ac:dyDescent="0.3"/>
  <cols>
    <col min="1" max="1" width="11.88671875" customWidth="1"/>
    <col min="10" max="10" width="11.33203125" customWidth="1"/>
    <col min="18" max="18" width="14.33203125" customWidth="1"/>
    <col min="19" max="19" width="15.5546875" customWidth="1"/>
  </cols>
  <sheetData>
    <row r="1" spans="1:20" ht="43.2" x14ac:dyDescent="0.3">
      <c r="A1" s="5" t="s">
        <v>3</v>
      </c>
      <c r="B1" s="5" t="s">
        <v>5</v>
      </c>
      <c r="C1" s="5" t="s">
        <v>4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63</v>
      </c>
      <c r="J1" s="8" t="s">
        <v>67</v>
      </c>
      <c r="K1" s="8" t="s">
        <v>68</v>
      </c>
      <c r="L1" s="5" t="s">
        <v>12</v>
      </c>
      <c r="M1" s="5" t="s">
        <v>7</v>
      </c>
      <c r="N1" s="5" t="s">
        <v>8</v>
      </c>
      <c r="O1" s="5" t="s">
        <v>36</v>
      </c>
      <c r="P1" s="5" t="s">
        <v>37</v>
      </c>
      <c r="Q1" s="5" t="s">
        <v>2</v>
      </c>
      <c r="R1" s="6" t="s">
        <v>0</v>
      </c>
      <c r="S1" s="6" t="s">
        <v>1</v>
      </c>
      <c r="T1" s="5" t="s">
        <v>6</v>
      </c>
    </row>
    <row r="2" spans="1:20" x14ac:dyDescent="0.3">
      <c r="A2" s="3">
        <v>1024</v>
      </c>
      <c r="B2" s="3">
        <v>1</v>
      </c>
      <c r="C2" s="3">
        <v>29</v>
      </c>
      <c r="D2" s="9">
        <v>5.27407</v>
      </c>
      <c r="E2" s="9">
        <v>6.2316799999999999</v>
      </c>
      <c r="F2" s="9">
        <v>139.19499999999999</v>
      </c>
      <c r="G2" s="9"/>
      <c r="H2" s="9"/>
      <c r="I2" s="9">
        <v>6.1786700000000003</v>
      </c>
      <c r="J2" s="9">
        <f t="shared" ref="J2:J10" si="0">1000/D2*A2/1024/C2</f>
        <v>6.5381685530699549</v>
      </c>
      <c r="K2" s="11">
        <f t="shared" ref="K2:K10" si="1">1000/F2*A2/C2</f>
        <v>253.67538221621615</v>
      </c>
      <c r="L2" s="3">
        <v>0</v>
      </c>
      <c r="M2" s="3">
        <v>9</v>
      </c>
      <c r="N2" s="3">
        <v>1.006</v>
      </c>
      <c r="O2" s="3">
        <f t="shared" ref="O2:O29" si="2">C2*2+4</f>
        <v>62</v>
      </c>
      <c r="P2" s="3">
        <f t="shared" ref="P2:P29" si="3">CEILING(O2/8,2)+1</f>
        <v>9</v>
      </c>
      <c r="Q2" s="3">
        <f>A2*2</f>
        <v>2048</v>
      </c>
      <c r="R2" s="4" t="s">
        <v>13</v>
      </c>
      <c r="S2" s="4" t="s">
        <v>14</v>
      </c>
      <c r="T2" s="3">
        <v>1</v>
      </c>
    </row>
    <row r="3" spans="1:20" x14ac:dyDescent="0.3">
      <c r="A3" s="3">
        <v>1024</v>
      </c>
      <c r="B3" s="3">
        <v>2</v>
      </c>
      <c r="C3" s="3">
        <v>30</v>
      </c>
      <c r="D3" s="9">
        <v>5.3599399999999999</v>
      </c>
      <c r="E3" s="9">
        <v>6.3649500000000003</v>
      </c>
      <c r="F3" s="9">
        <v>81.332999999999998</v>
      </c>
      <c r="G3" s="9"/>
      <c r="H3" s="9"/>
      <c r="I3" s="9">
        <v>6.3084199999999999</v>
      </c>
      <c r="J3" s="9">
        <f t="shared" si="0"/>
        <v>6.2189750880295929</v>
      </c>
      <c r="K3" s="11">
        <f t="shared" si="1"/>
        <v>419.67385112234064</v>
      </c>
      <c r="L3" s="3">
        <v>1</v>
      </c>
      <c r="M3" s="3">
        <v>9</v>
      </c>
      <c r="N3" s="3">
        <v>1.006</v>
      </c>
      <c r="O3" s="3">
        <f t="shared" si="2"/>
        <v>64</v>
      </c>
      <c r="P3" s="3">
        <f t="shared" si="3"/>
        <v>9</v>
      </c>
      <c r="Q3" s="3">
        <f>A3*2</f>
        <v>2048</v>
      </c>
      <c r="R3" s="4" t="s">
        <v>9</v>
      </c>
      <c r="S3" s="4" t="s">
        <v>10</v>
      </c>
      <c r="T3" s="3">
        <v>1</v>
      </c>
    </row>
    <row r="4" spans="1:20" x14ac:dyDescent="0.3">
      <c r="A4" s="3">
        <v>1024</v>
      </c>
      <c r="B4" s="3">
        <v>4</v>
      </c>
      <c r="C4" s="3">
        <v>31</v>
      </c>
      <c r="D4" s="9">
        <v>5.4424799999999998</v>
      </c>
      <c r="E4" s="9">
        <v>6.4511700000000003</v>
      </c>
      <c r="F4" s="9">
        <v>48.346699999999998</v>
      </c>
      <c r="G4" s="9"/>
      <c r="H4" s="9"/>
      <c r="I4" s="9">
        <v>6.3809100000000001</v>
      </c>
      <c r="J4" s="9">
        <f t="shared" si="0"/>
        <v>5.9270892159693807</v>
      </c>
      <c r="K4" s="11">
        <f t="shared" si="1"/>
        <v>683.23707852896121</v>
      </c>
      <c r="L4" s="3">
        <v>2</v>
      </c>
      <c r="M4" s="3">
        <v>9</v>
      </c>
      <c r="N4" s="3">
        <v>1.006</v>
      </c>
      <c r="O4" s="3">
        <f t="shared" si="2"/>
        <v>66</v>
      </c>
      <c r="P4" s="3">
        <f t="shared" si="3"/>
        <v>11</v>
      </c>
      <c r="Q4" s="3">
        <f>A4*2</f>
        <v>2048</v>
      </c>
      <c r="R4" s="4" t="s">
        <v>11</v>
      </c>
      <c r="S4" s="4" t="s">
        <v>61</v>
      </c>
      <c r="T4" s="3">
        <v>1</v>
      </c>
    </row>
    <row r="5" spans="1:20" x14ac:dyDescent="0.3">
      <c r="A5" s="3">
        <v>1024</v>
      </c>
      <c r="B5" s="3">
        <v>8</v>
      </c>
      <c r="C5" s="3">
        <v>34</v>
      </c>
      <c r="D5" s="9">
        <v>5.9296100000000003</v>
      </c>
      <c r="E5" s="9">
        <v>7.0595600000000003</v>
      </c>
      <c r="F5" s="9">
        <v>35.527500000000003</v>
      </c>
      <c r="G5" s="9"/>
      <c r="H5" s="9"/>
      <c r="I5" s="9">
        <v>6.9919900000000004</v>
      </c>
      <c r="J5" s="9">
        <f t="shared" si="0"/>
        <v>4.9601516298512633</v>
      </c>
      <c r="K5" s="11">
        <f t="shared" si="1"/>
        <v>847.72773369427978</v>
      </c>
      <c r="L5" s="3">
        <v>3</v>
      </c>
      <c r="M5" s="3">
        <v>9</v>
      </c>
      <c r="N5" s="3">
        <v>1.006</v>
      </c>
      <c r="O5" s="3">
        <f t="shared" si="2"/>
        <v>72</v>
      </c>
      <c r="P5" s="3">
        <f t="shared" si="3"/>
        <v>11</v>
      </c>
      <c r="Q5" s="3">
        <f>A5*2</f>
        <v>2048</v>
      </c>
      <c r="R5" s="4" t="s">
        <v>15</v>
      </c>
      <c r="S5" s="4" t="s">
        <v>16</v>
      </c>
      <c r="T5" s="3">
        <v>1</v>
      </c>
    </row>
    <row r="6" spans="1:20" x14ac:dyDescent="0.3">
      <c r="A6" s="3">
        <v>2048</v>
      </c>
      <c r="B6" s="3">
        <v>16</v>
      </c>
      <c r="C6" s="3">
        <v>42</v>
      </c>
      <c r="D6" s="9">
        <v>14.959099999999999</v>
      </c>
      <c r="E6" s="9">
        <v>18.0791</v>
      </c>
      <c r="F6" s="9">
        <v>62.386499999999998</v>
      </c>
      <c r="G6" s="9"/>
      <c r="H6" s="9"/>
      <c r="I6" s="9">
        <v>17.976600000000001</v>
      </c>
      <c r="J6" s="9">
        <f t="shared" si="0"/>
        <v>3.1832829260481996</v>
      </c>
      <c r="K6" s="11">
        <f t="shared" si="1"/>
        <v>781.60987973206954</v>
      </c>
      <c r="L6" s="3">
        <v>4</v>
      </c>
      <c r="M6" s="3">
        <v>9</v>
      </c>
      <c r="N6" s="3">
        <v>1.006</v>
      </c>
      <c r="O6" s="3">
        <f t="shared" si="2"/>
        <v>88</v>
      </c>
      <c r="P6" s="3">
        <f t="shared" si="3"/>
        <v>13</v>
      </c>
      <c r="Q6" s="3">
        <f>A6*2</f>
        <v>4096</v>
      </c>
      <c r="R6" s="4" t="s">
        <v>17</v>
      </c>
      <c r="S6" s="4" t="s">
        <v>18</v>
      </c>
      <c r="T6" s="3">
        <v>1</v>
      </c>
    </row>
    <row r="7" spans="1:20" x14ac:dyDescent="0.3">
      <c r="A7" s="3">
        <v>2048</v>
      </c>
      <c r="B7" s="3">
        <v>1</v>
      </c>
      <c r="C7" s="3">
        <v>30</v>
      </c>
      <c r="D7" s="9">
        <v>11.1751</v>
      </c>
      <c r="E7" s="9">
        <v>13.206200000000001</v>
      </c>
      <c r="F7" s="9">
        <v>311.68299999999999</v>
      </c>
      <c r="G7" s="9"/>
      <c r="H7" s="9"/>
      <c r="I7" s="9">
        <v>13.2286</v>
      </c>
      <c r="J7" s="9">
        <f t="shared" si="0"/>
        <v>5.9656438570273789</v>
      </c>
      <c r="K7" s="11">
        <f t="shared" si="1"/>
        <v>219.02595478953512</v>
      </c>
      <c r="L7" s="3">
        <v>15</v>
      </c>
      <c r="M7" s="3">
        <v>9</v>
      </c>
      <c r="N7" s="3">
        <v>1.006</v>
      </c>
      <c r="O7" s="3">
        <f t="shared" si="2"/>
        <v>64</v>
      </c>
      <c r="P7" s="3">
        <f t="shared" si="3"/>
        <v>9</v>
      </c>
      <c r="Q7" s="3">
        <v>4096</v>
      </c>
      <c r="R7" s="4" t="s">
        <v>38</v>
      </c>
      <c r="S7" s="4" t="s">
        <v>39</v>
      </c>
      <c r="T7" s="3">
        <v>1</v>
      </c>
    </row>
    <row r="8" spans="1:20" x14ac:dyDescent="0.3">
      <c r="A8" s="3">
        <v>4096</v>
      </c>
      <c r="B8" s="3">
        <v>1</v>
      </c>
      <c r="C8" s="3">
        <v>31</v>
      </c>
      <c r="D8" s="9">
        <v>24.408100000000001</v>
      </c>
      <c r="E8" s="9">
        <v>28.6631</v>
      </c>
      <c r="F8" s="9">
        <v>720.09900000000005</v>
      </c>
      <c r="G8" s="9"/>
      <c r="H8" s="9"/>
      <c r="I8" s="9">
        <v>28.9788</v>
      </c>
      <c r="J8" s="9">
        <f t="shared" si="0"/>
        <v>5.2864523688659144</v>
      </c>
      <c r="K8" s="11">
        <f t="shared" si="1"/>
        <v>183.48731529701402</v>
      </c>
      <c r="L8" s="3">
        <v>16</v>
      </c>
      <c r="M8" s="3">
        <v>9</v>
      </c>
      <c r="N8" s="3">
        <v>1.006</v>
      </c>
      <c r="O8" s="3">
        <f t="shared" si="2"/>
        <v>66</v>
      </c>
      <c r="P8" s="3">
        <f t="shared" si="3"/>
        <v>11</v>
      </c>
      <c r="Q8" s="3">
        <v>8192</v>
      </c>
      <c r="R8" s="4" t="s">
        <v>11</v>
      </c>
      <c r="S8" s="4" t="s">
        <v>40</v>
      </c>
      <c r="T8" s="3">
        <v>1</v>
      </c>
    </row>
    <row r="9" spans="1:20" x14ac:dyDescent="0.3">
      <c r="A9" s="3">
        <v>8192</v>
      </c>
      <c r="B9" s="3">
        <v>1</v>
      </c>
      <c r="C9" s="3">
        <v>32</v>
      </c>
      <c r="D9" s="9">
        <v>51.738300000000002</v>
      </c>
      <c r="E9" s="9">
        <v>61.275199999999998</v>
      </c>
      <c r="F9" s="9">
        <v>1675.99</v>
      </c>
      <c r="G9" s="9"/>
      <c r="H9" s="9"/>
      <c r="I9" s="9">
        <v>67.830600000000004</v>
      </c>
      <c r="J9" s="9">
        <f t="shared" si="0"/>
        <v>4.8320103289052785</v>
      </c>
      <c r="K9" s="11">
        <f t="shared" si="1"/>
        <v>152.74554144117806</v>
      </c>
      <c r="L9" s="3">
        <v>19</v>
      </c>
      <c r="M9" s="3">
        <v>9</v>
      </c>
      <c r="N9" s="3">
        <v>1.006</v>
      </c>
      <c r="O9" s="3">
        <f t="shared" si="2"/>
        <v>68</v>
      </c>
      <c r="P9" s="3">
        <f t="shared" si="3"/>
        <v>11</v>
      </c>
      <c r="Q9" s="3">
        <v>16384</v>
      </c>
      <c r="R9" s="4" t="s">
        <v>45</v>
      </c>
      <c r="S9" s="4" t="s">
        <v>46</v>
      </c>
      <c r="T9" s="3">
        <v>1</v>
      </c>
    </row>
    <row r="10" spans="1:20" x14ac:dyDescent="0.3">
      <c r="A10" s="3">
        <v>16384</v>
      </c>
      <c r="B10" s="3">
        <v>1</v>
      </c>
      <c r="C10" s="3">
        <v>33</v>
      </c>
      <c r="D10" s="9">
        <v>115.113</v>
      </c>
      <c r="E10" s="9">
        <v>137.13300000000001</v>
      </c>
      <c r="F10" s="9">
        <v>4421.4799999999996</v>
      </c>
      <c r="G10" s="9"/>
      <c r="H10" s="9"/>
      <c r="I10" s="9">
        <v>177.547</v>
      </c>
      <c r="J10" s="9">
        <f t="shared" si="0"/>
        <v>4.2119350972391034</v>
      </c>
      <c r="K10" s="11">
        <f t="shared" si="1"/>
        <v>112.28928966880966</v>
      </c>
      <c r="L10" s="3">
        <v>22</v>
      </c>
      <c r="M10" s="3">
        <v>9</v>
      </c>
      <c r="N10" s="3">
        <v>1.006</v>
      </c>
      <c r="O10" s="3">
        <f t="shared" si="2"/>
        <v>70</v>
      </c>
      <c r="P10" s="3">
        <f t="shared" si="3"/>
        <v>11</v>
      </c>
      <c r="Q10" s="3">
        <v>32768</v>
      </c>
      <c r="R10" s="4" t="s">
        <v>49</v>
      </c>
      <c r="S10" s="4" t="s">
        <v>50</v>
      </c>
      <c r="T10" s="3">
        <v>1</v>
      </c>
    </row>
    <row r="11" spans="1:20" x14ac:dyDescent="0.3">
      <c r="A11" s="3">
        <v>32768</v>
      </c>
      <c r="B11" s="3">
        <v>1</v>
      </c>
      <c r="C11" s="3">
        <v>34</v>
      </c>
      <c r="D11" s="9"/>
      <c r="E11" s="9"/>
      <c r="F11" s="9"/>
      <c r="G11" s="9"/>
      <c r="H11" s="9"/>
      <c r="I11" s="9"/>
      <c r="J11" s="9"/>
      <c r="K11" s="9"/>
      <c r="L11" s="3">
        <v>25</v>
      </c>
      <c r="M11" s="3">
        <v>9</v>
      </c>
      <c r="N11" s="3">
        <v>1.006</v>
      </c>
      <c r="O11" s="3">
        <f t="shared" si="2"/>
        <v>72</v>
      </c>
      <c r="P11" s="3">
        <f t="shared" si="3"/>
        <v>11</v>
      </c>
      <c r="Q11" s="3">
        <v>65536</v>
      </c>
      <c r="R11" s="4" t="s">
        <v>55</v>
      </c>
      <c r="S11" s="4" t="s">
        <v>56</v>
      </c>
      <c r="T11" s="3">
        <v>1</v>
      </c>
    </row>
    <row r="12" spans="1:20" x14ac:dyDescent="0.3">
      <c r="A12" s="3">
        <v>2048</v>
      </c>
      <c r="B12" s="3">
        <v>1</v>
      </c>
      <c r="C12" s="3">
        <v>40</v>
      </c>
      <c r="D12" s="9">
        <v>14.065</v>
      </c>
      <c r="E12" s="9">
        <v>16.9389</v>
      </c>
      <c r="F12" s="9">
        <v>534.73299999999995</v>
      </c>
      <c r="G12" s="9">
        <v>544.68200000000002</v>
      </c>
      <c r="H12" s="9"/>
      <c r="I12" s="9">
        <v>17.2546</v>
      </c>
      <c r="J12" s="9">
        <f t="shared" ref="J12:J19" si="4">1000/D12*A12/1024/C12</f>
        <v>3.5549235691432637</v>
      </c>
      <c r="K12" s="11">
        <f t="shared" ref="K12:K19" si="5">1000/G12*A12/C12</f>
        <v>93.999801719168246</v>
      </c>
      <c r="L12" s="3">
        <v>5</v>
      </c>
      <c r="M12" s="3">
        <v>9</v>
      </c>
      <c r="N12" s="3">
        <v>1.006</v>
      </c>
      <c r="O12" s="3">
        <f t="shared" si="2"/>
        <v>84</v>
      </c>
      <c r="P12" s="3">
        <f t="shared" si="3"/>
        <v>13</v>
      </c>
      <c r="Q12" s="3">
        <v>4096</v>
      </c>
      <c r="R12" s="4" t="s">
        <v>19</v>
      </c>
      <c r="S12" s="4" t="s">
        <v>20</v>
      </c>
      <c r="T12" s="3">
        <v>2</v>
      </c>
    </row>
    <row r="13" spans="1:20" x14ac:dyDescent="0.3">
      <c r="A13" s="3">
        <v>2048</v>
      </c>
      <c r="B13" s="3">
        <v>2</v>
      </c>
      <c r="C13" s="3">
        <v>41</v>
      </c>
      <c r="D13" s="9">
        <v>14.760999999999999</v>
      </c>
      <c r="E13" s="9">
        <v>17.750399999999999</v>
      </c>
      <c r="F13" s="9">
        <v>305.053</v>
      </c>
      <c r="G13" s="9">
        <v>306.60899999999998</v>
      </c>
      <c r="H13" s="9"/>
      <c r="I13" s="9">
        <v>17.778199999999998</v>
      </c>
      <c r="J13" s="9">
        <f t="shared" si="4"/>
        <v>3.3046872030945091</v>
      </c>
      <c r="K13" s="11">
        <f t="shared" si="5"/>
        <v>162.91504656482726</v>
      </c>
      <c r="L13" s="3">
        <v>7</v>
      </c>
      <c r="M13" s="3">
        <v>9</v>
      </c>
      <c r="N13" s="3">
        <v>1.006</v>
      </c>
      <c r="O13" s="3">
        <f t="shared" si="2"/>
        <v>86</v>
      </c>
      <c r="P13" s="3">
        <f t="shared" si="3"/>
        <v>13</v>
      </c>
      <c r="Q13" s="3">
        <v>4096</v>
      </c>
      <c r="R13" s="4" t="s">
        <v>23</v>
      </c>
      <c r="S13" s="4" t="s">
        <v>24</v>
      </c>
      <c r="T13" s="3">
        <v>2</v>
      </c>
    </row>
    <row r="14" spans="1:20" x14ac:dyDescent="0.3">
      <c r="A14" s="3">
        <v>2048</v>
      </c>
      <c r="B14" s="3">
        <v>4</v>
      </c>
      <c r="C14" s="3">
        <v>42</v>
      </c>
      <c r="D14" s="9">
        <v>14.9717</v>
      </c>
      <c r="E14" s="9">
        <v>18.054200000000002</v>
      </c>
      <c r="F14" s="9">
        <v>181.56100000000001</v>
      </c>
      <c r="G14" s="9">
        <v>181.88200000000001</v>
      </c>
      <c r="H14" s="9"/>
      <c r="I14" s="9">
        <v>18.026700000000002</v>
      </c>
      <c r="J14" s="9">
        <f t="shared" si="4"/>
        <v>3.1806039139875644</v>
      </c>
      <c r="K14" s="11">
        <f t="shared" si="5"/>
        <v>268.09637436307474</v>
      </c>
      <c r="L14" s="3">
        <v>8</v>
      </c>
      <c r="M14" s="3">
        <v>9</v>
      </c>
      <c r="N14" s="3">
        <v>1.006</v>
      </c>
      <c r="O14" s="3">
        <f t="shared" si="2"/>
        <v>88</v>
      </c>
      <c r="P14" s="3">
        <f t="shared" si="3"/>
        <v>13</v>
      </c>
      <c r="Q14" s="3">
        <v>4096</v>
      </c>
      <c r="R14" s="4" t="s">
        <v>17</v>
      </c>
      <c r="S14" s="4" t="s">
        <v>25</v>
      </c>
      <c r="T14" s="3">
        <v>2</v>
      </c>
    </row>
    <row r="15" spans="1:20" x14ac:dyDescent="0.3">
      <c r="A15" s="3">
        <v>2048</v>
      </c>
      <c r="B15" s="3">
        <v>8</v>
      </c>
      <c r="C15" s="3">
        <v>45</v>
      </c>
      <c r="D15" s="9">
        <v>16.027999999999999</v>
      </c>
      <c r="E15" s="9">
        <v>19.394200000000001</v>
      </c>
      <c r="F15" s="10">
        <v>117.08</v>
      </c>
      <c r="G15" s="9">
        <v>117.425</v>
      </c>
      <c r="H15" s="9"/>
      <c r="I15" s="9">
        <v>19.431000000000001</v>
      </c>
      <c r="J15" s="9">
        <f t="shared" si="4"/>
        <v>2.7729251587499655</v>
      </c>
      <c r="K15" s="11">
        <f t="shared" si="5"/>
        <v>387.57599413337118</v>
      </c>
      <c r="L15" s="3">
        <v>9</v>
      </c>
      <c r="M15" s="3">
        <v>9</v>
      </c>
      <c r="N15" s="3">
        <v>1.006</v>
      </c>
      <c r="O15" s="3">
        <f t="shared" si="2"/>
        <v>94</v>
      </c>
      <c r="P15" s="3">
        <f t="shared" si="3"/>
        <v>13</v>
      </c>
      <c r="Q15" s="3">
        <v>4096</v>
      </c>
      <c r="R15" s="4" t="s">
        <v>26</v>
      </c>
      <c r="S15" s="4" t="s">
        <v>27</v>
      </c>
      <c r="T15" s="3">
        <v>2</v>
      </c>
    </row>
    <row r="16" spans="1:20" x14ac:dyDescent="0.3">
      <c r="A16" s="3">
        <v>2048</v>
      </c>
      <c r="B16" s="3">
        <v>16</v>
      </c>
      <c r="C16" s="3">
        <v>52</v>
      </c>
      <c r="D16" s="9">
        <v>18.296500000000002</v>
      </c>
      <c r="E16" s="9">
        <v>22.396100000000001</v>
      </c>
      <c r="F16" s="9">
        <v>96.835800000000006</v>
      </c>
      <c r="G16" s="9">
        <v>97.005700000000004</v>
      </c>
      <c r="H16" s="9"/>
      <c r="I16" s="9">
        <v>22.4694</v>
      </c>
      <c r="J16" s="9">
        <f t="shared" si="4"/>
        <v>2.1021254590516469</v>
      </c>
      <c r="K16" s="11">
        <f t="shared" si="5"/>
        <v>406.00310481358707</v>
      </c>
      <c r="L16" s="3">
        <v>10</v>
      </c>
      <c r="M16" s="3">
        <v>9</v>
      </c>
      <c r="N16" s="3">
        <v>1.006</v>
      </c>
      <c r="O16" s="3">
        <f t="shared" si="2"/>
        <v>108</v>
      </c>
      <c r="P16" s="3">
        <f t="shared" si="3"/>
        <v>15</v>
      </c>
      <c r="Q16" s="3">
        <v>4096</v>
      </c>
      <c r="R16" s="4" t="s">
        <v>28</v>
      </c>
      <c r="S16" s="4" t="s">
        <v>29</v>
      </c>
      <c r="T16" s="3">
        <v>2</v>
      </c>
    </row>
    <row r="17" spans="1:20" x14ac:dyDescent="0.3">
      <c r="A17" s="3">
        <v>4096</v>
      </c>
      <c r="B17" s="3">
        <v>1</v>
      </c>
      <c r="C17" s="3">
        <v>42</v>
      </c>
      <c r="D17" s="9">
        <v>31.487400000000001</v>
      </c>
      <c r="E17" s="9">
        <v>38.2575</v>
      </c>
      <c r="F17" s="9">
        <v>1309.48</v>
      </c>
      <c r="G17" s="10">
        <v>1380.48</v>
      </c>
      <c r="H17" s="9"/>
      <c r="I17" s="9">
        <v>42.185200000000002</v>
      </c>
      <c r="J17" s="9">
        <f t="shared" si="4"/>
        <v>3.0246414514407425</v>
      </c>
      <c r="K17" s="11">
        <f t="shared" si="5"/>
        <v>70.644855067664523</v>
      </c>
      <c r="L17" s="3">
        <v>17</v>
      </c>
      <c r="M17" s="3">
        <v>9</v>
      </c>
      <c r="N17" s="3">
        <v>1.006</v>
      </c>
      <c r="O17" s="3">
        <f t="shared" si="2"/>
        <v>88</v>
      </c>
      <c r="P17" s="3">
        <f t="shared" si="3"/>
        <v>13</v>
      </c>
      <c r="Q17" s="3">
        <v>8192</v>
      </c>
      <c r="R17" s="4" t="s">
        <v>17</v>
      </c>
      <c r="S17" s="4" t="s">
        <v>43</v>
      </c>
      <c r="T17" s="3">
        <v>2</v>
      </c>
    </row>
    <row r="18" spans="1:20" x14ac:dyDescent="0.3">
      <c r="A18" s="3">
        <v>8192</v>
      </c>
      <c r="B18" s="3">
        <v>1</v>
      </c>
      <c r="C18" s="3">
        <v>43</v>
      </c>
      <c r="D18" s="9">
        <v>69.907499999999999</v>
      </c>
      <c r="E18" s="9">
        <v>85.390100000000004</v>
      </c>
      <c r="F18" s="9">
        <v>3219.12</v>
      </c>
      <c r="G18" s="9">
        <v>3668.3</v>
      </c>
      <c r="H18" s="9"/>
      <c r="I18" s="9">
        <v>104.7</v>
      </c>
      <c r="J18" s="9">
        <f t="shared" si="4"/>
        <v>2.6613240586189892</v>
      </c>
      <c r="K18" s="11">
        <f t="shared" si="5"/>
        <v>51.934582206192722</v>
      </c>
      <c r="L18" s="3">
        <v>20</v>
      </c>
      <c r="M18" s="3">
        <v>9</v>
      </c>
      <c r="N18" s="3">
        <v>1.006</v>
      </c>
      <c r="O18" s="3">
        <f t="shared" si="2"/>
        <v>90</v>
      </c>
      <c r="P18" s="3">
        <f t="shared" si="3"/>
        <v>13</v>
      </c>
      <c r="Q18" s="3">
        <v>16384</v>
      </c>
      <c r="R18" s="4" t="s">
        <v>41</v>
      </c>
      <c r="S18" s="4" t="s">
        <v>42</v>
      </c>
      <c r="T18" s="3">
        <v>2</v>
      </c>
    </row>
    <row r="19" spans="1:20" x14ac:dyDescent="0.3">
      <c r="A19" s="3">
        <v>16384</v>
      </c>
      <c r="B19" s="3">
        <v>1</v>
      </c>
      <c r="C19" s="3">
        <v>45</v>
      </c>
      <c r="D19" s="9">
        <v>154.124</v>
      </c>
      <c r="E19" s="9">
        <v>192.245</v>
      </c>
      <c r="F19" s="9">
        <v>8277.66</v>
      </c>
      <c r="G19" s="9">
        <v>8790.9500000000007</v>
      </c>
      <c r="H19" s="9"/>
      <c r="I19" s="9">
        <v>237.32</v>
      </c>
      <c r="J19" s="9">
        <f t="shared" si="4"/>
        <v>2.3069447688585525</v>
      </c>
      <c r="K19" s="11">
        <f t="shared" si="5"/>
        <v>41.416330304334444</v>
      </c>
      <c r="L19" s="3">
        <v>23</v>
      </c>
      <c r="M19" s="3">
        <v>9</v>
      </c>
      <c r="N19" s="3">
        <v>1.006</v>
      </c>
      <c r="O19" s="3">
        <f t="shared" si="2"/>
        <v>94</v>
      </c>
      <c r="P19" s="3">
        <f t="shared" si="3"/>
        <v>13</v>
      </c>
      <c r="Q19" s="3">
        <v>32768</v>
      </c>
      <c r="R19" s="4" t="s">
        <v>51</v>
      </c>
      <c r="S19" s="4" t="s">
        <v>52</v>
      </c>
      <c r="T19" s="3">
        <v>2</v>
      </c>
    </row>
    <row r="20" spans="1:20" x14ac:dyDescent="0.3">
      <c r="A20" s="3">
        <v>32768</v>
      </c>
      <c r="B20" s="3">
        <v>1</v>
      </c>
      <c r="C20" s="3">
        <v>46</v>
      </c>
      <c r="D20" s="9"/>
      <c r="E20" s="9"/>
      <c r="F20" s="9"/>
      <c r="G20" s="9"/>
      <c r="H20" s="9"/>
      <c r="I20" s="9"/>
      <c r="J20" s="9"/>
      <c r="K20" s="9"/>
      <c r="L20" s="3">
        <v>26</v>
      </c>
      <c r="M20" s="3">
        <v>9</v>
      </c>
      <c r="N20" s="3">
        <v>1.006</v>
      </c>
      <c r="O20" s="3">
        <f t="shared" si="2"/>
        <v>96</v>
      </c>
      <c r="P20" s="3">
        <f t="shared" si="3"/>
        <v>13</v>
      </c>
      <c r="Q20" s="3">
        <v>65536</v>
      </c>
      <c r="R20" s="4" t="s">
        <v>57</v>
      </c>
      <c r="S20" s="4" t="s">
        <v>58</v>
      </c>
      <c r="T20" s="3">
        <v>2</v>
      </c>
    </row>
    <row r="21" spans="1:20" x14ac:dyDescent="0.3">
      <c r="A21" s="3">
        <v>2048</v>
      </c>
      <c r="B21" s="3">
        <v>1</v>
      </c>
      <c r="C21" s="3">
        <v>50</v>
      </c>
      <c r="D21" s="9">
        <v>17.770900000000001</v>
      </c>
      <c r="E21" s="9">
        <v>21.859100000000002</v>
      </c>
      <c r="F21" s="9">
        <v>866.70699999999999</v>
      </c>
      <c r="G21" s="9">
        <v>883.96699999999998</v>
      </c>
      <c r="H21" s="9">
        <v>900.46600000000001</v>
      </c>
      <c r="I21" s="9">
        <v>22.873000000000001</v>
      </c>
      <c r="J21" s="9">
        <f t="shared" ref="J21:J28" si="6">1000/D21*A21/1024/C21</f>
        <v>2.2508708056429332</v>
      </c>
      <c r="K21" s="11">
        <f>1000/H21*A21/C21</f>
        <v>45.487558664069496</v>
      </c>
      <c r="L21" s="3">
        <v>6</v>
      </c>
      <c r="M21" s="3">
        <v>9</v>
      </c>
      <c r="N21" s="3">
        <v>1.006</v>
      </c>
      <c r="O21" s="3">
        <f t="shared" si="2"/>
        <v>104</v>
      </c>
      <c r="P21" s="3">
        <f t="shared" si="3"/>
        <v>15</v>
      </c>
      <c r="Q21" s="3">
        <v>4096</v>
      </c>
      <c r="R21" s="4" t="s">
        <v>21</v>
      </c>
      <c r="S21" s="4" t="s">
        <v>22</v>
      </c>
      <c r="T21" s="3">
        <v>3</v>
      </c>
    </row>
    <row r="22" spans="1:20" x14ac:dyDescent="0.3">
      <c r="A22" s="3">
        <v>2048</v>
      </c>
      <c r="B22" s="3">
        <v>2</v>
      </c>
      <c r="C22" s="3">
        <v>51</v>
      </c>
      <c r="D22" s="9">
        <v>18.230599999999999</v>
      </c>
      <c r="E22" s="9">
        <v>22.3704</v>
      </c>
      <c r="F22" s="9">
        <v>480.89499999999998</v>
      </c>
      <c r="G22" s="9">
        <v>485.82799999999997</v>
      </c>
      <c r="H22" s="9">
        <v>491.35599999999999</v>
      </c>
      <c r="I22" s="9">
        <v>22.862500000000001</v>
      </c>
      <c r="J22" s="9">
        <f t="shared" si="6"/>
        <v>2.1510913669604843</v>
      </c>
      <c r="K22" s="11">
        <f t="shared" ref="K22:K26" si="7">1000/H22*A22/C22</f>
        <v>81.726615214015993</v>
      </c>
      <c r="L22" s="3">
        <v>11</v>
      </c>
      <c r="M22" s="3">
        <v>9</v>
      </c>
      <c r="N22" s="3">
        <v>1.006</v>
      </c>
      <c r="O22" s="3">
        <f t="shared" si="2"/>
        <v>106</v>
      </c>
      <c r="P22" s="3">
        <f t="shared" si="3"/>
        <v>15</v>
      </c>
      <c r="Q22" s="3">
        <v>4096</v>
      </c>
      <c r="R22" s="4" t="s">
        <v>30</v>
      </c>
      <c r="S22" s="4" t="s">
        <v>31</v>
      </c>
      <c r="T22" s="3">
        <v>3</v>
      </c>
    </row>
    <row r="23" spans="1:20" x14ac:dyDescent="0.3">
      <c r="A23" s="3">
        <v>2048</v>
      </c>
      <c r="B23" s="3">
        <v>4</v>
      </c>
      <c r="C23" s="3">
        <v>52</v>
      </c>
      <c r="D23" s="9">
        <v>18.258700000000001</v>
      </c>
      <c r="E23" s="9">
        <v>22.323799999999999</v>
      </c>
      <c r="F23" s="9">
        <v>265.07499999999999</v>
      </c>
      <c r="G23" s="9">
        <v>265.82799999999997</v>
      </c>
      <c r="H23" s="9">
        <v>266.52199999999999</v>
      </c>
      <c r="I23" s="9">
        <v>22.4998</v>
      </c>
      <c r="J23" s="9">
        <f t="shared" si="6"/>
        <v>2.1064773758010409</v>
      </c>
      <c r="K23" s="11">
        <f t="shared" si="7"/>
        <v>147.77247425959351</v>
      </c>
      <c r="L23" s="3">
        <v>12</v>
      </c>
      <c r="M23" s="3">
        <v>9</v>
      </c>
      <c r="N23" s="3">
        <v>1.006</v>
      </c>
      <c r="O23" s="3">
        <f t="shared" si="2"/>
        <v>108</v>
      </c>
      <c r="P23" s="3">
        <f t="shared" si="3"/>
        <v>15</v>
      </c>
      <c r="Q23" s="3">
        <v>4096</v>
      </c>
      <c r="R23" s="4" t="s">
        <v>28</v>
      </c>
      <c r="S23" s="4" t="s">
        <v>29</v>
      </c>
      <c r="T23" s="3">
        <v>3</v>
      </c>
    </row>
    <row r="24" spans="1:20" x14ac:dyDescent="0.3">
      <c r="A24" s="3">
        <v>2048</v>
      </c>
      <c r="B24" s="3">
        <v>8</v>
      </c>
      <c r="C24" s="3">
        <v>55</v>
      </c>
      <c r="D24" s="9">
        <v>19.1248</v>
      </c>
      <c r="E24" s="9">
        <v>23.406700000000001</v>
      </c>
      <c r="F24" s="9">
        <v>162.31700000000001</v>
      </c>
      <c r="G24" s="9">
        <v>162.327</v>
      </c>
      <c r="H24" s="9">
        <v>162.51300000000001</v>
      </c>
      <c r="I24" s="9">
        <v>23.4971</v>
      </c>
      <c r="J24" s="9">
        <f t="shared" si="6"/>
        <v>1.9013864910292584</v>
      </c>
      <c r="K24" s="11">
        <f t="shared" si="7"/>
        <v>229.12852286502394</v>
      </c>
      <c r="L24" s="3">
        <v>13</v>
      </c>
      <c r="M24" s="3">
        <v>9</v>
      </c>
      <c r="N24" s="3">
        <v>1.006</v>
      </c>
      <c r="O24" s="3">
        <f t="shared" si="2"/>
        <v>114</v>
      </c>
      <c r="P24" s="3">
        <f t="shared" si="3"/>
        <v>17</v>
      </c>
      <c r="Q24" s="3">
        <v>4096</v>
      </c>
      <c r="R24" s="4" t="s">
        <v>32</v>
      </c>
      <c r="S24" s="4" t="s">
        <v>33</v>
      </c>
      <c r="T24" s="3">
        <v>3</v>
      </c>
    </row>
    <row r="25" spans="1:20" x14ac:dyDescent="0.3">
      <c r="A25" s="3">
        <v>2048</v>
      </c>
      <c r="B25" s="3">
        <v>16</v>
      </c>
      <c r="C25" s="3">
        <v>62</v>
      </c>
      <c r="D25" s="9">
        <v>22.452999999999999</v>
      </c>
      <c r="E25" s="9">
        <v>28.0443</v>
      </c>
      <c r="F25" s="9">
        <v>121.657</v>
      </c>
      <c r="G25" s="9">
        <v>121.745</v>
      </c>
      <c r="H25" s="9">
        <v>122.06100000000001</v>
      </c>
      <c r="I25" s="9">
        <v>28.1234</v>
      </c>
      <c r="J25" s="9">
        <f t="shared" si="6"/>
        <v>1.4366928479993333</v>
      </c>
      <c r="K25" s="11">
        <f t="shared" si="7"/>
        <v>270.62090319197881</v>
      </c>
      <c r="L25" s="3">
        <v>14</v>
      </c>
      <c r="M25" s="3">
        <v>9</v>
      </c>
      <c r="N25" s="3">
        <v>1.006</v>
      </c>
      <c r="O25" s="3">
        <f t="shared" si="2"/>
        <v>128</v>
      </c>
      <c r="P25" s="3">
        <f t="shared" si="3"/>
        <v>17</v>
      </c>
      <c r="Q25" s="3">
        <v>4096</v>
      </c>
      <c r="R25" s="4" t="s">
        <v>34</v>
      </c>
      <c r="S25" s="4" t="s">
        <v>35</v>
      </c>
      <c r="T25" s="3">
        <v>3</v>
      </c>
    </row>
    <row r="26" spans="1:20" x14ac:dyDescent="0.3">
      <c r="A26" s="3">
        <v>4096</v>
      </c>
      <c r="B26" s="3">
        <v>1</v>
      </c>
      <c r="C26" s="3">
        <v>52</v>
      </c>
      <c r="D26" s="9">
        <v>38.522500000000001</v>
      </c>
      <c r="E26" s="9">
        <v>47.6402</v>
      </c>
      <c r="F26" s="9">
        <v>2040.33</v>
      </c>
      <c r="G26" s="9">
        <v>2198.75</v>
      </c>
      <c r="H26" s="9">
        <v>2320.85</v>
      </c>
      <c r="I26" s="9">
        <v>55.698500000000003</v>
      </c>
      <c r="J26" s="9">
        <f t="shared" si="6"/>
        <v>1.9968350164988493</v>
      </c>
      <c r="K26" s="11">
        <f t="shared" si="7"/>
        <v>33.939819794140412</v>
      </c>
      <c r="L26" s="3">
        <v>18</v>
      </c>
      <c r="M26" s="3">
        <v>9</v>
      </c>
      <c r="N26" s="3">
        <v>1.006</v>
      </c>
      <c r="O26" s="3">
        <f t="shared" si="2"/>
        <v>108</v>
      </c>
      <c r="P26" s="3">
        <f t="shared" si="3"/>
        <v>15</v>
      </c>
      <c r="Q26" s="3">
        <v>8192</v>
      </c>
      <c r="R26" s="4" t="s">
        <v>28</v>
      </c>
      <c r="S26" s="4" t="s">
        <v>44</v>
      </c>
      <c r="T26" s="3">
        <v>3</v>
      </c>
    </row>
    <row r="27" spans="1:20" x14ac:dyDescent="0.3">
      <c r="A27" s="3">
        <v>8192</v>
      </c>
      <c r="B27" s="3">
        <v>1</v>
      </c>
      <c r="C27" s="3">
        <v>54</v>
      </c>
      <c r="D27" s="9">
        <v>86.887100000000004</v>
      </c>
      <c r="E27" s="9">
        <v>108.13800000000001</v>
      </c>
      <c r="F27" s="9">
        <v>5200.22</v>
      </c>
      <c r="G27" s="9">
        <v>5616.83</v>
      </c>
      <c r="H27" s="9">
        <v>5611.07</v>
      </c>
      <c r="I27" s="9">
        <v>126.07</v>
      </c>
      <c r="J27" s="9">
        <f t="shared" si="6"/>
        <v>1.7050649423003892</v>
      </c>
      <c r="K27" s="11">
        <f>1000/G27*A27/C27</f>
        <v>27.008776071859696</v>
      </c>
      <c r="L27" s="3">
        <v>21</v>
      </c>
      <c r="M27" s="3">
        <v>9</v>
      </c>
      <c r="N27" s="3">
        <v>1.006</v>
      </c>
      <c r="O27" s="3">
        <f t="shared" si="2"/>
        <v>112</v>
      </c>
      <c r="P27" s="3">
        <f t="shared" si="3"/>
        <v>15</v>
      </c>
      <c r="Q27" s="3">
        <v>16384</v>
      </c>
      <c r="R27" s="4" t="s">
        <v>47</v>
      </c>
      <c r="S27" s="4" t="s">
        <v>48</v>
      </c>
      <c r="T27" s="3">
        <v>3</v>
      </c>
    </row>
    <row r="28" spans="1:20" x14ac:dyDescent="0.3">
      <c r="A28" s="3">
        <v>16384</v>
      </c>
      <c r="B28" s="3">
        <v>1</v>
      </c>
      <c r="C28" s="3">
        <v>56</v>
      </c>
      <c r="D28" s="9">
        <v>192.38900000000001</v>
      </c>
      <c r="E28" s="9">
        <v>238.58699999999999</v>
      </c>
      <c r="F28" s="9">
        <v>12351.3</v>
      </c>
      <c r="G28" s="9">
        <v>12484.7</v>
      </c>
      <c r="H28" s="9">
        <v>12467.2</v>
      </c>
      <c r="I28" s="9">
        <v>266.09199999999998</v>
      </c>
      <c r="J28" s="9">
        <f t="shared" si="6"/>
        <v>1.4850863911880912</v>
      </c>
      <c r="K28" s="11">
        <f>1000/G28*A28/C28</f>
        <v>23.434397988852641</v>
      </c>
      <c r="L28" s="3">
        <v>24</v>
      </c>
      <c r="M28" s="3">
        <v>9</v>
      </c>
      <c r="N28" s="3">
        <v>1.006</v>
      </c>
      <c r="O28" s="3">
        <f t="shared" si="2"/>
        <v>116</v>
      </c>
      <c r="P28" s="3">
        <f t="shared" si="3"/>
        <v>17</v>
      </c>
      <c r="Q28" s="3">
        <v>32768</v>
      </c>
      <c r="R28" s="4" t="s">
        <v>53</v>
      </c>
      <c r="S28" s="4" t="s">
        <v>54</v>
      </c>
      <c r="T28" s="3">
        <v>3</v>
      </c>
    </row>
    <row r="29" spans="1:20" x14ac:dyDescent="0.3">
      <c r="A29" s="3">
        <v>32768</v>
      </c>
      <c r="B29" s="3">
        <v>1</v>
      </c>
      <c r="C29" s="3">
        <v>58</v>
      </c>
      <c r="D29" s="9"/>
      <c r="E29" s="9"/>
      <c r="F29" s="9"/>
      <c r="G29" s="9"/>
      <c r="H29" s="9"/>
      <c r="I29" s="9"/>
      <c r="J29" s="9"/>
      <c r="K29" s="9"/>
      <c r="L29" s="3">
        <v>27</v>
      </c>
      <c r="M29" s="3">
        <v>9</v>
      </c>
      <c r="N29" s="3">
        <v>1.006</v>
      </c>
      <c r="O29" s="3">
        <f t="shared" si="2"/>
        <v>120</v>
      </c>
      <c r="P29" s="3">
        <f t="shared" si="3"/>
        <v>17</v>
      </c>
      <c r="Q29" s="3">
        <v>65536</v>
      </c>
      <c r="R29" s="4" t="s">
        <v>59</v>
      </c>
      <c r="S29" s="4" t="s">
        <v>60</v>
      </c>
      <c r="T29" s="3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Tables 4-5</vt:lpstr>
      <vt:lpstr>Table 6-7</vt:lpstr>
      <vt:lpstr>Table 8-9</vt:lpstr>
    </vt:vector>
  </TitlesOfParts>
  <Company>Presidio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Polyakov, Yuriy</dc:creator>
  <cp:lastModifiedBy>Polyakov, Yuriy</cp:lastModifiedBy>
  <dcterms:created xsi:type="dcterms:W3CDTF">2015-07-02T01:10:45Z</dcterms:created>
  <dcterms:modified xsi:type="dcterms:W3CDTF">2016-02-07T19:20:52Z</dcterms:modified>
</cp:coreProperties>
</file>