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1a3ec87d5a1e7/My Stuff/Capstan Drive/Actuator Testing/"/>
    </mc:Choice>
  </mc:AlternateContent>
  <xr:revisionPtr revIDLastSave="155" documentId="13_ncr:1_{F3D61A8D-D053-4115-8910-4B578CDDDD71}" xr6:coauthVersionLast="47" xr6:coauthVersionMax="47" xr10:uidLastSave="{B3849614-0D4C-42CB-93CC-7A703DA165BD}"/>
  <bookViews>
    <workbookView xWindow="-108" yWindow="-108" windowWidth="23256" windowHeight="12456" xr2:uid="{BA767BAA-7ACA-4B37-A2A7-D4E9F8AA5FCC}"/>
  </bookViews>
  <sheets>
    <sheet name="Capstan Drive Test Stand 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3" i="2"/>
  <c r="F24" i="2"/>
  <c r="F7" i="2"/>
  <c r="F21" i="2"/>
  <c r="F23" i="2"/>
  <c r="F22" i="2"/>
  <c r="F14" i="2"/>
  <c r="F12" i="2"/>
  <c r="F4" i="2"/>
  <c r="F8" i="2"/>
  <c r="F9" i="2"/>
  <c r="F10" i="2"/>
  <c r="F11" i="2"/>
  <c r="F16" i="2"/>
  <c r="F17" i="2"/>
  <c r="F18" i="2"/>
  <c r="F19" i="2"/>
  <c r="F20" i="2"/>
  <c r="F5" i="2"/>
  <c r="F25" i="2" l="1"/>
</calcChain>
</file>

<file path=xl/sharedStrings.xml><?xml version="1.0" encoding="utf-8"?>
<sst xmlns="http://schemas.openxmlformats.org/spreadsheetml/2006/main" count="28" uniqueCount="28">
  <si>
    <t>Name of Component</t>
  </si>
  <si>
    <t>Price</t>
  </si>
  <si>
    <t>Units Needed</t>
  </si>
  <si>
    <t>Units Sold</t>
  </si>
  <si>
    <t>Cost of Needed Units</t>
  </si>
  <si>
    <t>ODrive S1 (w/Screw Terminals)</t>
  </si>
  <si>
    <t>⌀8 x 2.5mm Encoder Magnet</t>
  </si>
  <si>
    <t>M3 x 6mm Inserts</t>
  </si>
  <si>
    <t>M3 x 10mm Screws</t>
  </si>
  <si>
    <t>M4 Locknuts</t>
  </si>
  <si>
    <t>M3 x 5mm Hex Standoffs</t>
  </si>
  <si>
    <t>3x10x4mm Bearings</t>
  </si>
  <si>
    <t>M3 Locknuts</t>
  </si>
  <si>
    <t>M4 x 14mm Screws</t>
  </si>
  <si>
    <t>Capstan Drive Test Stand BOM</t>
  </si>
  <si>
    <t>40x50x6mm Bearings</t>
  </si>
  <si>
    <t>15x28x7mm Bearing</t>
  </si>
  <si>
    <t>M3 x 10mm Countersunk Screws</t>
  </si>
  <si>
    <t>M3 x 45mm Screws</t>
  </si>
  <si>
    <t>M3 x 55mm Screws</t>
  </si>
  <si>
    <t>M4 x 25mm Screws</t>
  </si>
  <si>
    <t>M4 x 30mm Screws</t>
  </si>
  <si>
    <t>M4 x 70mm Screws</t>
  </si>
  <si>
    <t>Dyneema DM20 2mm Rope</t>
  </si>
  <si>
    <t>M3 x 10mm Hex Standoffs</t>
  </si>
  <si>
    <t>Total Cost</t>
  </si>
  <si>
    <t>Eaglepower 8308 Brushless Motor 90KV</t>
  </si>
  <si>
    <t>M3 x 6mm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</si>
</sst>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\ \f\t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5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8" fontId="2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1" applyFill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LBQRYR3/ref=ppx_yo_dt_b_search_asin_title?ie=UTF8&amp;psc=1" TargetMode="External"/><Relationship Id="rId13" Type="http://schemas.openxmlformats.org/officeDocument/2006/relationships/hyperlink" Target="https://www.amazon.com/iExcell-Stainless-Socket-Screws-Wrench/dp/B089NC5SCF/ref=sr_1_3?crid=22KMLEZ237L2O&amp;dib=eyJ2IjoiMSJ9.iElLYYzKFa9K8TM3OeVusQIHNqzvBoOwaoZorPpfYLwZ4wQLXuVwcso2iIEEH6yfXL27K4tj_BhCj4hsmdvy9Gk95_pEFy_dKTMTWsoWaH32bVy9CYElwGReUMxQpawz1h3zV7nMHjqSkvtMObOQBaANsZtcHEHpndAPHNtUFh9M1y1woZgYsm2fvdAyE0Fs9UU8GXG-fkTZk72aE1Bvdoot9LxLj_YSLFdmDjlEMKbsBDxYDNSPytWM--kCAv2v7VTe8a4AwkxOmu3ycjprm7UicFNj63TXGBbQn8i_Bj8.8Ih9EQu3KY_fp08YGP8xfYBeWcr-miNjW-g3ooOerpM&amp;dib_tag=se&amp;keywords=m4+x+70+mm+screws&amp;qid=1716867797&amp;s=industrial&amp;sprefix=m4+x+70+mm+screws%2Cindustrial%2C123&amp;sr=1-3" TargetMode="External"/><Relationship Id="rId18" Type="http://schemas.openxmlformats.org/officeDocument/2006/relationships/hyperlink" Target="https://www.amazon.com/Straight-Pillar-Female-Threaded-Standoff/dp/B09B1RBLT4/ref=sr_1_2?dib=eyJ2IjoiMSJ9.XknSaVJSiOL713X-UQ1OY_VwgWWJ9VUSl4xmqYYLgqaM_et09u4V_o_lXpdI_gZswTUU2-086Wkl1hAgyfpUJgze36jxkHsKkFOulxu0JVcs9D2ifoDHR21ZSx7cvg1zD3INtkKLuBKQRQhLSbw8TOGBSCdxCcc4kHkW8O44XZ-edYS894kFWbKo35E9xb-UFhFfSLsKEp5JrWWgyzQHhbuX7n6LXZHr-5GHy49hnbU.hbIm30H9KPEu0l6E-HFlD5bYAGAYtZ7B51G9GqIUGwk&amp;dib_tag=se&amp;keywords=m3+x+10mm+standoff&amp;qid=1716868374&amp;sr=8-2" TargetMode="External"/><Relationship Id="rId3" Type="http://schemas.openxmlformats.org/officeDocument/2006/relationships/hyperlink" Target="https://www.amazon.com/dp/B07DWVDDWC?psc=1&amp;ref=ppx_yo2ov_dt_b_product_details" TargetMode="External"/><Relationship Id="rId21" Type="http://schemas.openxmlformats.org/officeDocument/2006/relationships/hyperlink" Target="https://www.amazon.com/Fullerkreg-Socket-Stainless-Machine-Quantity/dp/B07CJ7PDYT/ref=sr_1_8?crid=1GCSSRXE2K3GU&amp;keywords=m3%2Bx%2B10mm%2Bscrew&amp;qid=1687316761&amp;sprefix=m3%2Bx%2B10mm%2Bscrew%2Caps%2C125&amp;sr=8-8&amp;th=1" TargetMode="External"/><Relationship Id="rId7" Type="http://schemas.openxmlformats.org/officeDocument/2006/relationships/hyperlink" Target="https://www.amazon.com/DTGN-M3x5mm-DXL-Standoff-Electronic/dp/B0BC8X9CPK/ref=sr_1_5?crid=252PJVIKJNEOB&amp;keywords=m3x5mm+standoff&amp;qid=1705296373&amp;sprefix=m3x5mm+standof%2Caps%2C207&amp;sr=8-5" TargetMode="External"/><Relationship Id="rId12" Type="http://schemas.openxmlformats.org/officeDocument/2006/relationships/hyperlink" Target="https://www.amazon.com/dp/B085NDM5WV?psc=1&amp;ref=ppx_yo2ov_dt_b_product_details" TargetMode="External"/><Relationship Id="rId17" Type="http://schemas.openxmlformats.org/officeDocument/2006/relationships/hyperlink" Target="https://www.amazon.com/M4x12mm-M4-0-7x12mm-Stainless-Machine-Quantity/dp/B0CLGWZSLT/ref=sr_1_3?crid=1263J0I5L3SX5&amp;keywords=m4x12mm%2Bbutton%2Bhead%2Bscrews&amp;qid=1705890223&amp;sprefix=m4x12mm%2Bbutt%2Caps%2C201&amp;sr=8-3&amp;th=1" TargetMode="External"/><Relationship Id="rId2" Type="http://schemas.openxmlformats.org/officeDocument/2006/relationships/hyperlink" Target="https://www.andymark.com/products/redline-encoder-magnet?via=Z2lkOi8vYW5keW1hcmsvV29ya2FyZWE6OkNhdGFsb2c6OkNhdGVnb3J5LzViYjYxOTJmYmM2ZjZkNmRlMWU2YTA3Nw" TargetMode="External"/><Relationship Id="rId16" Type="http://schemas.openxmlformats.org/officeDocument/2006/relationships/hyperlink" Target="https://www.amazon.com/M4-0-70-Button-Stainless-Fullerkreg-Plastic/dp/B07H146QMW/ref=sr_1_1_sspa?crid=WVX0K3Q7986&amp;dib=eyJ2IjoiMSJ9.hSJ86DUFGEQ-2y-sLqkO5OMindKboOEneOlcQpiRGJck9agko7yxNzzu-yy_mIJCym3qOcgumxZglKgl-DKLH_ip_ytkWWwBWXEcyU4pyRH4d-bWwb5QLJZDTUQqVo1tW607XeeKsjZ3qGKlFM3yL3st5icBQE0EoAtcPdLvamRqLmPf2tbeHc8iKIWMVEFE3EwQxV4IauqqX5sHFHhGSwLXuVl2ExmeAdB2UyRxmlS7Vb-BqCgPk9UIgW4UJb8wn6T04u7wRvoUg_AFQvpqthJr5wtCSDN9Qz2CS4ijqdY._TiPUl-IagYV3i1fN-geo1qcxx_Fz-xlbxSB_SLF_Og&amp;dib_tag=se&amp;keywords=m4%2Bx%2B14mm%2Bscrews&amp;qid=1716867630&amp;s=industrial&amp;sprefix=m4%2Bx%2B14mm%2Bscrew%2Cindustrial%2C173&amp;sr=1-1-spons&amp;sp_csd=d2lkZ2V0TmFtZT1zcF9hdGY&amp;th=1" TargetMode="External"/><Relationship Id="rId20" Type="http://schemas.openxmlformats.org/officeDocument/2006/relationships/hyperlink" Target="https://www.amazon.com/dp/B079C73DQX?psc=1&amp;ref=ppx_yo2ov_dt_b_product_details" TargetMode="External"/><Relationship Id="rId1" Type="http://schemas.openxmlformats.org/officeDocument/2006/relationships/hyperlink" Target="https://odriverobotics.com/shop/odrive-s1" TargetMode="External"/><Relationship Id="rId6" Type="http://schemas.openxmlformats.org/officeDocument/2006/relationships/hyperlink" Target="https://www.amazon.com/dp/B0BGM9N73R?ref=ppx_yo2ov_dt_b_product_details&amp;th=1" TargetMode="External"/><Relationship Id="rId11" Type="http://schemas.openxmlformats.org/officeDocument/2006/relationships/hyperlink" Target="https://www.amazon.com/dp/B07FWC3SJD?psc=1&amp;ref=ppx_yo2ov_dt_b_product_details" TargetMode="External"/><Relationship Id="rId5" Type="http://schemas.openxmlformats.org/officeDocument/2006/relationships/hyperlink" Target="https://www.amazon.com/dp/B089KRYJ9Q?psc=1&amp;ref=ppx_yo2ov_dt_b_product_details" TargetMode="External"/><Relationship Id="rId15" Type="http://schemas.openxmlformats.org/officeDocument/2006/relationships/hyperlink" Target="https://www.amazon.com/M4-0-70-Button-Stainless-Fullerkreg-Plastic/dp/B07H17FB12/ref=sr_1_1_sspa?crid=WVX0K3Q7986&amp;dib=eyJ2IjoiMSJ9.hSJ86DUFGEQ-2y-sLqkO5OMindKboOEneOlcQpiRGJck9agko7yxNzzu-yy_mIJCym3qOcgumxZglKgl-DKLH_ip_ytkWWwBWXEcyU4pyRH4d-bWwb5QLJZDTUQqVo1tW607XeeKsjZ3qGKlFM3yL3st5icBQE0EoAtcPdLvamRqLmPf2tbeHc8iKIWMVEFE3EwQxV4IauqqX5sHFHhGSwLXuVl2ExmeAdB2UyRxmlS7Vb-BqCgPk9UIgW4UJb8wn6T04u7wRvoUg_AFQvpqthJr5wtCSDN9Qz2CS4ijqdY._TiPUl-IagYV3i1fN-geo1qcxx_Fz-xlbxSB_SLF_Og&amp;dib_tag=se&amp;keywords=m4%2Bx%2B14mm%2Bscrews&amp;qid=1716867630&amp;s=industrial&amp;sprefix=m4%2Bx%2B14mm%2Bscrew%2Cindustrial%2C173&amp;sr=1-1-spons&amp;sp_csd=d2lkZ2V0TmFtZT1zcF9hdGY&amp;th=1" TargetMode="External"/><Relationship Id="rId10" Type="http://schemas.openxmlformats.org/officeDocument/2006/relationships/hyperlink" Target="https://www.amazon.com/uxcell-Groove-Bearing-Double-Bearings/dp/B07FW389P1/ref=sr_1_1_sspa?crid=2KAW3Q0XGYJEG&amp;dib=eyJ2IjoiMSJ9.7_qg-MqGjw8F7_iTpQ4wJm1mXcdhJ8-3HKtDB1dUaLj_80XpDnPagshkJun0FRE5444UjMHIjvGltOflTUr5bPAW4xF9Mwp24_x_dCXP996HcWZkCmTCoJOyHWIqs7kInEM4v-y_VY0Q4NALlDSwQ4lCXm0GU99XAosokAvmGC79hgt8p6wJSnY_8nGLaacO1k7XqAjPwIBcvocI0s0khpZO7Lf1iC7yr-JUsTKeGV8.SmjDaTJcrqVKhnHaOwftrd8ZOzc_Wn5N9xQP_qRES7M&amp;dib_tag=se&amp;keywords=3+x+10+x+4mm+bearing&amp;qid=1716865930&amp;sprefix=3+x+10+x+4mm+bearin%2Caps%2C157&amp;sr=8-1-spons&amp;sp_csd=d2lkZ2V0TmFtZT1zcF9hdGY&amp;psc=1" TargetMode="External"/><Relationship Id="rId19" Type="http://schemas.openxmlformats.org/officeDocument/2006/relationships/hyperlink" Target="https://www.aliexpress.us/item/2255800377511662.html?spm=a2g0o.order_detail.order_detail_item.4.6d9cf19cZiaruc&amp;gatewayAdapt=glo2usa" TargetMode="External"/><Relationship Id="rId4" Type="http://schemas.openxmlformats.org/officeDocument/2006/relationships/hyperlink" Target="https://www.amazon.com/Fullerkreg-Socket-Stainless-Machine-Quantity/dp/B07CK3RSN3/ref=sr_1_8?crid=1GCSSRXE2K3GU&amp;keywords=m3%2Bx%2B10mm%2Bscrew&amp;qid=1687316761&amp;sprefix=m3%2Bx%2B10mm%2Bscrew%2Caps%2C125&amp;sr=8-8" TargetMode="External"/><Relationship Id="rId9" Type="http://schemas.openxmlformats.org/officeDocument/2006/relationships/hyperlink" Target="https://www.amazon.com/gp/product/B08LMNFS5P/ref=ewc_pr_img_1?smid=A7L3QGQ9OUIWY&amp;psc=1" TargetMode="External"/><Relationship Id="rId14" Type="http://schemas.openxmlformats.org/officeDocument/2006/relationships/hyperlink" Target="https://www.amazon.com/100Pcs-Stainless-Self-Lock-Inserted-Clinching/dp/B075ZZW7VL/ref=sr_1_3_pp?crid=2FMDVMNVW3UTJ&amp;keywords=m3+locknuts&amp;qid=1705296942&amp;sprefix=m3+locknuts%2Caps%2C129&amp;sr=8-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E28-6081-4F63-919F-D8CA83F4C36D}">
  <dimension ref="B1:F25"/>
  <sheetViews>
    <sheetView tabSelected="1" topLeftCell="A2" zoomScale="112" zoomScaleNormal="112" workbookViewId="0">
      <selection activeCell="F25" sqref="F25"/>
    </sheetView>
  </sheetViews>
  <sheetFormatPr defaultRowHeight="14.4" x14ac:dyDescent="0.3"/>
  <cols>
    <col min="2" max="2" width="37" customWidth="1"/>
    <col min="3" max="3" width="8.33203125" customWidth="1"/>
    <col min="4" max="4" width="12.6640625" customWidth="1"/>
    <col min="5" max="5" width="13.6640625" customWidth="1"/>
    <col min="6" max="6" width="19.21875" customWidth="1"/>
  </cols>
  <sheetData>
    <row r="1" spans="2:6" ht="15" thickBot="1" x14ac:dyDescent="0.35"/>
    <row r="2" spans="2:6" ht="15" thickBot="1" x14ac:dyDescent="0.35">
      <c r="B2" s="15" t="s">
        <v>14</v>
      </c>
      <c r="C2" s="16"/>
      <c r="D2" s="16"/>
      <c r="E2" s="16"/>
      <c r="F2" s="17"/>
    </row>
    <row r="3" spans="2:6" ht="15" thickBot="1" x14ac:dyDescent="0.35">
      <c r="B3" s="5" t="s">
        <v>0</v>
      </c>
      <c r="C3" s="6" t="s">
        <v>1</v>
      </c>
      <c r="D3" s="6" t="s">
        <v>3</v>
      </c>
      <c r="E3" s="6" t="s">
        <v>2</v>
      </c>
      <c r="F3" s="7" t="s">
        <v>4</v>
      </c>
    </row>
    <row r="4" spans="2:6" x14ac:dyDescent="0.3">
      <c r="B4" s="1" t="s">
        <v>5</v>
      </c>
      <c r="C4" s="2">
        <v>149</v>
      </c>
      <c r="D4" s="9">
        <v>1</v>
      </c>
      <c r="E4" s="9">
        <v>1</v>
      </c>
      <c r="F4" s="4">
        <f>(C4/D4)*E4</f>
        <v>149</v>
      </c>
    </row>
    <row r="5" spans="2:6" x14ac:dyDescent="0.3">
      <c r="B5" s="1" t="s">
        <v>6</v>
      </c>
      <c r="C5" s="2">
        <v>1.75</v>
      </c>
      <c r="D5" s="3">
        <v>1</v>
      </c>
      <c r="E5" s="3">
        <v>1</v>
      </c>
      <c r="F5" s="4">
        <f>(C5/D5)*E5</f>
        <v>1.75</v>
      </c>
    </row>
    <row r="6" spans="2:6" x14ac:dyDescent="0.3">
      <c r="B6" s="11" t="s">
        <v>26</v>
      </c>
      <c r="C6" s="12">
        <v>61</v>
      </c>
      <c r="D6" s="13">
        <v>1</v>
      </c>
      <c r="E6" s="13">
        <v>1</v>
      </c>
      <c r="F6" s="14">
        <v>61</v>
      </c>
    </row>
    <row r="7" spans="2:6" x14ac:dyDescent="0.3">
      <c r="B7" s="1" t="s">
        <v>23</v>
      </c>
      <c r="C7" s="2">
        <v>26.49</v>
      </c>
      <c r="D7" s="21">
        <v>100</v>
      </c>
      <c r="E7" s="21">
        <v>1</v>
      </c>
      <c r="F7" s="4">
        <f>(C7/D7)*E7</f>
        <v>0.26489999999999997</v>
      </c>
    </row>
    <row r="8" spans="2:6" x14ac:dyDescent="0.3">
      <c r="B8" s="1" t="s">
        <v>15</v>
      </c>
      <c r="C8" s="2">
        <v>8.59</v>
      </c>
      <c r="D8" s="10">
        <v>1</v>
      </c>
      <c r="E8" s="3">
        <v>2</v>
      </c>
      <c r="F8" s="4">
        <f t="shared" ref="F8:F23" si="0">(C8/D8)*E8</f>
        <v>17.18</v>
      </c>
    </row>
    <row r="9" spans="2:6" x14ac:dyDescent="0.3">
      <c r="B9" s="1" t="s">
        <v>11</v>
      </c>
      <c r="C9" s="2">
        <v>13.79</v>
      </c>
      <c r="D9" s="3">
        <v>20</v>
      </c>
      <c r="E9" s="3">
        <v>4</v>
      </c>
      <c r="F9" s="4">
        <f t="shared" si="0"/>
        <v>2.758</v>
      </c>
    </row>
    <row r="10" spans="2:6" x14ac:dyDescent="0.3">
      <c r="B10" s="1" t="s">
        <v>16</v>
      </c>
      <c r="C10" s="2">
        <v>9.89</v>
      </c>
      <c r="D10" s="3">
        <v>8</v>
      </c>
      <c r="E10" s="3">
        <v>1</v>
      </c>
      <c r="F10" s="4">
        <f t="shared" si="0"/>
        <v>1.2362500000000001</v>
      </c>
    </row>
    <row r="11" spans="2:6" x14ac:dyDescent="0.3">
      <c r="B11" s="1" t="s">
        <v>7</v>
      </c>
      <c r="C11" s="2">
        <v>8.59</v>
      </c>
      <c r="D11" s="3">
        <v>50</v>
      </c>
      <c r="E11" s="3">
        <v>7</v>
      </c>
      <c r="F11" s="4">
        <f t="shared" si="0"/>
        <v>1.2026000000000001</v>
      </c>
    </row>
    <row r="12" spans="2:6" x14ac:dyDescent="0.3">
      <c r="B12" s="1" t="s">
        <v>10</v>
      </c>
      <c r="C12" s="2">
        <v>7.99</v>
      </c>
      <c r="D12" s="3">
        <v>25</v>
      </c>
      <c r="E12" s="3">
        <v>4</v>
      </c>
      <c r="F12" s="4">
        <f t="shared" si="0"/>
        <v>1.2784</v>
      </c>
    </row>
    <row r="13" spans="2:6" x14ac:dyDescent="0.3">
      <c r="B13" s="1" t="s">
        <v>24</v>
      </c>
      <c r="C13" s="2">
        <v>14.93</v>
      </c>
      <c r="D13" s="3">
        <v>100</v>
      </c>
      <c r="E13" s="3">
        <v>2</v>
      </c>
      <c r="F13" s="4">
        <f t="shared" ref="F13" si="1">(C13/D13)*E13</f>
        <v>0.29859999999999998</v>
      </c>
    </row>
    <row r="14" spans="2:6" x14ac:dyDescent="0.3">
      <c r="B14" s="1" t="s">
        <v>12</v>
      </c>
      <c r="C14" s="2">
        <v>6.99</v>
      </c>
      <c r="D14" s="3">
        <v>100</v>
      </c>
      <c r="E14" s="3">
        <v>2</v>
      </c>
      <c r="F14" s="4">
        <f t="shared" ref="F14:F15" si="2">(C14/D14)*E14</f>
        <v>0.13980000000000001</v>
      </c>
    </row>
    <row r="15" spans="2:6" x14ac:dyDescent="0.3">
      <c r="B15" s="1" t="s">
        <v>27</v>
      </c>
      <c r="C15" s="2">
        <v>7.89</v>
      </c>
      <c r="D15" s="3">
        <v>100</v>
      </c>
      <c r="E15" s="3">
        <v>1</v>
      </c>
      <c r="F15" s="4">
        <f t="shared" si="2"/>
        <v>7.8899999999999998E-2</v>
      </c>
    </row>
    <row r="16" spans="2:6" x14ac:dyDescent="0.3">
      <c r="B16" s="1" t="s">
        <v>17</v>
      </c>
      <c r="C16" s="2">
        <v>6.2</v>
      </c>
      <c r="D16" s="3">
        <v>100</v>
      </c>
      <c r="E16" s="3">
        <v>4</v>
      </c>
      <c r="F16" s="4">
        <f t="shared" si="0"/>
        <v>0.248</v>
      </c>
    </row>
    <row r="17" spans="2:6" x14ac:dyDescent="0.3">
      <c r="B17" s="1" t="s">
        <v>8</v>
      </c>
      <c r="C17" s="2">
        <v>7.69</v>
      </c>
      <c r="D17" s="3">
        <v>100</v>
      </c>
      <c r="E17" s="3">
        <v>7</v>
      </c>
      <c r="F17" s="4">
        <f t="shared" si="0"/>
        <v>0.53830000000000011</v>
      </c>
    </row>
    <row r="18" spans="2:6" x14ac:dyDescent="0.3">
      <c r="B18" s="1" t="s">
        <v>18</v>
      </c>
      <c r="C18" s="2">
        <v>8.42</v>
      </c>
      <c r="D18" s="3">
        <v>50</v>
      </c>
      <c r="E18" s="3">
        <v>4</v>
      </c>
      <c r="F18" s="4">
        <f t="shared" si="0"/>
        <v>0.67359999999999998</v>
      </c>
    </row>
    <row r="19" spans="2:6" x14ac:dyDescent="0.3">
      <c r="B19" s="1" t="s">
        <v>19</v>
      </c>
      <c r="C19" s="2">
        <v>9.36</v>
      </c>
      <c r="D19" s="3">
        <v>50</v>
      </c>
      <c r="E19" s="3">
        <v>2</v>
      </c>
      <c r="F19" s="4">
        <f t="shared" si="0"/>
        <v>0.37439999999999996</v>
      </c>
    </row>
    <row r="20" spans="2:6" x14ac:dyDescent="0.3">
      <c r="B20" s="1" t="s">
        <v>9</v>
      </c>
      <c r="C20" s="2">
        <v>5.59</v>
      </c>
      <c r="D20" s="3">
        <v>50</v>
      </c>
      <c r="E20" s="3">
        <v>6</v>
      </c>
      <c r="F20" s="4">
        <f t="shared" si="0"/>
        <v>0.67079999999999995</v>
      </c>
    </row>
    <row r="21" spans="2:6" x14ac:dyDescent="0.3">
      <c r="B21" s="1" t="s">
        <v>13</v>
      </c>
      <c r="C21" s="2">
        <v>8.89</v>
      </c>
      <c r="D21" s="3">
        <v>75</v>
      </c>
      <c r="E21" s="3">
        <v>4</v>
      </c>
      <c r="F21" s="4">
        <f t="shared" ref="F21" si="3">(C21/D21)*E21</f>
        <v>0.47413333333333335</v>
      </c>
    </row>
    <row r="22" spans="2:6" x14ac:dyDescent="0.3">
      <c r="B22" s="1" t="s">
        <v>20</v>
      </c>
      <c r="C22" s="2">
        <v>8.89</v>
      </c>
      <c r="D22" s="3">
        <v>50</v>
      </c>
      <c r="E22" s="3">
        <v>2</v>
      </c>
      <c r="F22" s="4">
        <f t="shared" si="0"/>
        <v>0.35560000000000003</v>
      </c>
    </row>
    <row r="23" spans="2:6" x14ac:dyDescent="0.3">
      <c r="B23" s="1" t="s">
        <v>21</v>
      </c>
      <c r="C23" s="2">
        <v>8.89</v>
      </c>
      <c r="D23" s="3">
        <v>25</v>
      </c>
      <c r="E23" s="3">
        <v>2</v>
      </c>
      <c r="F23" s="4">
        <f t="shared" si="0"/>
        <v>0.71120000000000005</v>
      </c>
    </row>
    <row r="24" spans="2:6" ht="15" thickBot="1" x14ac:dyDescent="0.35">
      <c r="B24" s="1" t="s">
        <v>22</v>
      </c>
      <c r="C24" s="2">
        <v>8.36</v>
      </c>
      <c r="D24" s="3">
        <v>25</v>
      </c>
      <c r="E24" s="3">
        <v>4</v>
      </c>
      <c r="F24" s="4">
        <f>(C24/D24)*E24</f>
        <v>1.3375999999999999</v>
      </c>
    </row>
    <row r="25" spans="2:6" ht="15" thickBot="1" x14ac:dyDescent="0.35">
      <c r="B25" s="18" t="s">
        <v>25</v>
      </c>
      <c r="C25" s="19"/>
      <c r="D25" s="19"/>
      <c r="E25" s="20"/>
      <c r="F25" s="8">
        <f>SUM(F4:F24)</f>
        <v>241.57108333333338</v>
      </c>
    </row>
  </sheetData>
  <mergeCells count="2">
    <mergeCell ref="B2:F2"/>
    <mergeCell ref="B25:E25"/>
  </mergeCells>
  <hyperlinks>
    <hyperlink ref="B4" r:id="rId1" display="Odrive S1 (w/Screw Terminals)" xr:uid="{506ABE59-66F1-4A79-8ADF-B19019AC9ED0}"/>
    <hyperlink ref="B5" r:id="rId2" display="8 x 2.5mm encoder magnet" xr:uid="{C46DB45B-BAEB-4F30-B0E0-DB24D9A20332}"/>
    <hyperlink ref="B16" r:id="rId3" xr:uid="{032C6C6C-1F33-4B6A-AB9C-0ADC68E9071C}"/>
    <hyperlink ref="B17" r:id="rId4" xr:uid="{D75EB738-D040-4423-A36F-5C5F36F57DCF}"/>
    <hyperlink ref="B18" r:id="rId5" xr:uid="{049A55F3-CF69-4042-813F-9A9CB2FC9640}"/>
    <hyperlink ref="B19" r:id="rId6" xr:uid="{176FD422-DE8B-44F1-9BE4-30FEC7CFCD85}"/>
    <hyperlink ref="B12" r:id="rId7" xr:uid="{2442A338-F7DF-4E96-91D4-D02BD2ABB5A1}"/>
    <hyperlink ref="B11" r:id="rId8" xr:uid="{062ADEF5-827A-47A7-8F4B-30670AB719D3}"/>
    <hyperlink ref="B20" r:id="rId9" xr:uid="{F2117F41-B289-47C8-BD08-958D3E6BD405}"/>
    <hyperlink ref="B9" r:id="rId10" xr:uid="{428A7553-5730-41CC-BA80-1C8D9A6C6E99}"/>
    <hyperlink ref="B10" r:id="rId11" xr:uid="{FF48DB7D-5EB1-4163-A7A0-30E7F342888D}"/>
    <hyperlink ref="B8" r:id="rId12" xr:uid="{DD29EDCA-29AA-40D6-9374-D0D803D8D64C}"/>
    <hyperlink ref="B24" r:id="rId13" xr:uid="{7B7AE02C-56BA-47E9-8204-78CEADEB57AF}"/>
    <hyperlink ref="B14" r:id="rId14" xr:uid="{958EE913-DC29-4870-8B0F-E903CA9F260E}"/>
    <hyperlink ref="B22" r:id="rId15" xr:uid="{D1EF3AEE-83DA-4C3A-823B-72431D7BCE3E}"/>
    <hyperlink ref="B23" r:id="rId16" xr:uid="{C7AD8BC4-87F8-4579-A25F-74683FE398F9}"/>
    <hyperlink ref="B21" r:id="rId17" xr:uid="{E252B31E-0166-42A3-BF4F-3F7B676A0D35}"/>
    <hyperlink ref="B13" r:id="rId18" xr:uid="{092B4F47-4572-4D2C-815A-D51D8B5B1F5D}"/>
    <hyperlink ref="B6" r:id="rId19" xr:uid="{62931368-31DD-44E5-B34B-648B4444C41B}"/>
    <hyperlink ref="B7" r:id="rId20" xr:uid="{731C9160-B4A8-40D9-B9EA-427630848D1E}"/>
    <hyperlink ref="B15" r:id="rId21" xr:uid="{ABC773D6-35AA-464F-9A4B-1D424C3EDF45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Capstan Drive Test Stand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2024-05-31T02:49:09Z</dcterms:modified>
</cp:coreProperties>
</file>