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mpoo\Documents\Dissertation\Chapter 3 - Sligo Creek\Processing DRI Results\All_Samples\"/>
    </mc:Choice>
  </mc:AlternateContent>
  <xr:revisionPtr revIDLastSave="0" documentId="13_ncr:1_{FCA20A17-BFD4-49EC-B457-2C985789008E}" xr6:coauthVersionLast="47" xr6:coauthVersionMax="47" xr10:uidLastSave="{00000000-0000-0000-0000-000000000000}"/>
  <bookViews>
    <workbookView xWindow="51720" yWindow="-120" windowWidth="29040" windowHeight="15720" tabRatio="796" activeTab="3" xr2:uid="{00000000-000D-0000-FFFF-FFFF00000000}"/>
  </bookViews>
  <sheets>
    <sheet name="mp" sheetId="12" r:id="rId1"/>
    <sheet name="morphological" sheetId="7" r:id="rId2"/>
    <sheet name="size" sheetId="11" r:id="rId3"/>
    <sheet name="plastic types" sheetId="9" r:id="rId4"/>
    <sheet name="plastic types_og" sheetId="8" r:id="rId5"/>
    <sheet name="counts" sheetId="10" r:id="rId6"/>
    <sheet name="Sligo_0_352" sheetId="1" r:id="rId7"/>
    <sheet name="Sligo_0_914" sheetId="2" r:id="rId8"/>
    <sheet name="Sligo_9_352" sheetId="3" r:id="rId9"/>
    <sheet name="Sligo_9_914" sheetId="4" r:id="rId10"/>
    <sheet name="Sligo_19_352" sheetId="5" r:id="rId11"/>
    <sheet name="Sligo_19_914" sheetId="6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9" l="1"/>
  <c r="I4" i="9"/>
  <c r="I5" i="9"/>
  <c r="I6" i="9"/>
  <c r="I7" i="9"/>
  <c r="I8" i="9"/>
  <c r="I9" i="9"/>
  <c r="I10" i="9"/>
  <c r="I11" i="9"/>
  <c r="I12" i="9"/>
  <c r="I13" i="9"/>
  <c r="I2" i="9"/>
  <c r="Q24" i="7"/>
  <c r="Q25" i="7"/>
  <c r="Q26" i="7"/>
  <c r="Q27" i="7"/>
  <c r="Q23" i="7"/>
  <c r="J3" i="11"/>
  <c r="I4" i="11"/>
  <c r="I3" i="11"/>
  <c r="I5" i="11"/>
  <c r="I6" i="11"/>
  <c r="I7" i="11"/>
  <c r="I8" i="11"/>
  <c r="I9" i="11"/>
  <c r="F9" i="11" a="1"/>
  <c r="F9" i="11" s="1"/>
  <c r="E3" i="10"/>
  <c r="E7" i="10"/>
  <c r="E6" i="10"/>
  <c r="E5" i="10"/>
  <c r="E4" i="10"/>
  <c r="E2" i="10"/>
  <c r="T8" i="7"/>
  <c r="T7" i="7"/>
  <c r="T5" i="7"/>
  <c r="T4" i="7"/>
  <c r="T3" i="7"/>
  <c r="S7" i="7"/>
  <c r="S5" i="7"/>
  <c r="S3" i="7"/>
  <c r="R8" i="7"/>
  <c r="R7" i="7"/>
  <c r="R6" i="7"/>
  <c r="R5" i="7"/>
  <c r="R4" i="7"/>
  <c r="R3" i="7"/>
  <c r="Q8" i="7"/>
  <c r="U8" i="7" s="1"/>
  <c r="Q7" i="7"/>
  <c r="Q6" i="7"/>
  <c r="Q5" i="7"/>
  <c r="Q4" i="7"/>
  <c r="Q3" i="7"/>
  <c r="P7" i="7"/>
  <c r="P6" i="7"/>
  <c r="P5" i="7"/>
  <c r="P3" i="7"/>
  <c r="O7" i="7"/>
  <c r="O6" i="7"/>
  <c r="O5" i="7"/>
  <c r="O3" i="7"/>
  <c r="N8" i="7"/>
  <c r="N7" i="7"/>
  <c r="N6" i="7"/>
  <c r="N5" i="7"/>
  <c r="N4" i="7"/>
  <c r="N3" i="7"/>
  <c r="M4" i="7"/>
  <c r="M5" i="7"/>
  <c r="M6" i="7"/>
  <c r="M7" i="7"/>
  <c r="M3" i="7"/>
  <c r="L7" i="7"/>
  <c r="K5" i="7"/>
  <c r="K4" i="7"/>
  <c r="L5" i="7"/>
  <c r="L4" i="7"/>
  <c r="L3" i="7"/>
  <c r="K3" i="7"/>
  <c r="F8" i="11" l="1" a="1"/>
  <c r="F8" i="11" s="1"/>
  <c r="F6" i="11" a="1"/>
  <c r="F6" i="11" s="1"/>
  <c r="F3" i="11" a="1"/>
  <c r="F3" i="11" s="1"/>
  <c r="F7" i="11" a="1"/>
  <c r="F7" i="11" s="1"/>
  <c r="F4" i="11" a="1"/>
  <c r="F4" i="11" s="1"/>
  <c r="F5" i="11" a="1"/>
  <c r="F5" i="11" s="1"/>
  <c r="E9" i="11" a="1"/>
  <c r="E9" i="11" s="1"/>
  <c r="D4" i="11" a="1"/>
  <c r="D4" i="11" s="1"/>
  <c r="D9" i="11" a="1"/>
  <c r="D9" i="11" s="1"/>
  <c r="E7" i="11" a="1"/>
  <c r="E7" i="11" s="1"/>
  <c r="E5" i="11" a="1"/>
  <c r="E5" i="11" s="1"/>
  <c r="E4" i="11" a="1"/>
  <c r="E4" i="11" s="1"/>
  <c r="E8" i="11" a="1"/>
  <c r="E8" i="11" s="1"/>
  <c r="E6" i="11" a="1"/>
  <c r="E6" i="11" s="1"/>
  <c r="D5" i="11" a="1"/>
  <c r="D5" i="11" s="1"/>
  <c r="E3" i="11" a="1"/>
  <c r="E3" i="11" s="1"/>
  <c r="D7" i="11" a="1"/>
  <c r="D7" i="11" s="1"/>
  <c r="D3" i="11" a="1"/>
  <c r="D3" i="11" s="1"/>
  <c r="C5" i="11" a="1"/>
  <c r="C5" i="11" s="1"/>
  <c r="D8" i="11" a="1"/>
  <c r="D8" i="11" s="1"/>
  <c r="D6" i="11" a="1"/>
  <c r="D6" i="11" s="1"/>
  <c r="C9" i="11" a="1"/>
  <c r="C9" i="11" s="1"/>
  <c r="C6" i="11" a="1"/>
  <c r="C6" i="11" s="1"/>
  <c r="B5" i="11" a="1"/>
  <c r="B5" i="11" s="1"/>
  <c r="C3" i="11" a="1"/>
  <c r="C3" i="11" s="1"/>
  <c r="C7" i="11" a="1"/>
  <c r="C7" i="11" s="1"/>
  <c r="C4" i="11" a="1"/>
  <c r="C4" i="11" s="1"/>
  <c r="C8" i="11" a="1"/>
  <c r="C8" i="11" s="1"/>
  <c r="B9" i="11" a="1"/>
  <c r="B9" i="11" s="1"/>
  <c r="B4" i="11" a="1"/>
  <c r="B4" i="11" s="1"/>
  <c r="B3" i="11" a="1"/>
  <c r="B3" i="11" s="1"/>
  <c r="B7" i="11" a="1"/>
  <c r="B7" i="11" s="1"/>
  <c r="B6" i="11" a="1"/>
  <c r="B6" i="11" s="1"/>
  <c r="B8" i="11" a="1"/>
  <c r="B8" i="11" s="1"/>
  <c r="V4" i="7"/>
  <c r="U7" i="7"/>
  <c r="V6" i="7"/>
  <c r="U6" i="7"/>
  <c r="V8" i="7"/>
  <c r="U3" i="7"/>
  <c r="V3" i="7"/>
  <c r="V5" i="7"/>
  <c r="U4" i="7"/>
  <c r="U5" i="7"/>
  <c r="V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<sst xmlns="http://schemas.openxmlformats.org/spreadsheetml/2006/main" count="628" uniqueCount="111">
  <si>
    <t>p_type</t>
  </si>
  <si>
    <t>p_counts</t>
  </si>
  <si>
    <t>percent</t>
  </si>
  <si>
    <t>not plastic</t>
  </si>
  <si>
    <t>plastic</t>
  </si>
  <si>
    <t>mat_type</t>
  </si>
  <si>
    <t>mat_counts</t>
  </si>
  <si>
    <t>m_type</t>
  </si>
  <si>
    <t>m_counts</t>
  </si>
  <si>
    <t>cylindrical pellet</t>
  </si>
  <si>
    <t>fiber/filament</t>
  </si>
  <si>
    <t>film</t>
  </si>
  <si>
    <t>fragment</t>
  </si>
  <si>
    <t>sphere/spheroid</t>
  </si>
  <si>
    <t>m_type_a</t>
  </si>
  <si>
    <t>m_counts_a</t>
  </si>
  <si>
    <t>c_type</t>
  </si>
  <si>
    <t>c_counts</t>
  </si>
  <si>
    <t>Other Plastic</t>
  </si>
  <si>
    <t>Polyacrylamides</t>
  </si>
  <si>
    <t>Polyamides (Polylactams)</t>
  </si>
  <si>
    <t>Polyolefins (Polyalkenes)</t>
  </si>
  <si>
    <t>Polystyrenes (Polyphenylethylenes, Methylstyrene)</t>
  </si>
  <si>
    <t>Polyterephthalates</t>
  </si>
  <si>
    <t>Polyurethanes (Isocyanates)</t>
  </si>
  <si>
    <t>Silicone</t>
  </si>
  <si>
    <t>c_type_a</t>
  </si>
  <si>
    <t>c_counts_a</t>
  </si>
  <si>
    <t>Mineral</t>
  </si>
  <si>
    <t>Organic Matter</t>
  </si>
  <si>
    <t>Other Material</t>
  </si>
  <si>
    <t>w_type</t>
  </si>
  <si>
    <t>w_counts</t>
  </si>
  <si>
    <t>&lt;50</t>
  </si>
  <si>
    <t>50-100</t>
  </si>
  <si>
    <t>l_type</t>
  </si>
  <si>
    <t>l_counts</t>
  </si>
  <si>
    <t>100-200</t>
  </si>
  <si>
    <t>200-300</t>
  </si>
  <si>
    <t>400-500</t>
  </si>
  <si>
    <t>l_type_a</t>
  </si>
  <si>
    <t>l_counts_a</t>
  </si>
  <si>
    <t>300-400</t>
  </si>
  <si>
    <t>800-900</t>
  </si>
  <si>
    <t>w_type_a</t>
  </si>
  <si>
    <t>w_counts_a</t>
  </si>
  <si>
    <t>500-600</t>
  </si>
  <si>
    <t>600-700</t>
  </si>
  <si>
    <t>700-800</t>
  </si>
  <si>
    <t>900-1000</t>
  </si>
  <si>
    <t>&gt;1000</t>
  </si>
  <si>
    <t>Acrylonitrile butadiene styrene</t>
  </si>
  <si>
    <t>Polymethacrylates</t>
  </si>
  <si>
    <t>Polycarbonates</t>
  </si>
  <si>
    <t>Ethylene Vinyl Alcohol</t>
  </si>
  <si>
    <t>Pore Size</t>
  </si>
  <si>
    <t>Sample ID</t>
  </si>
  <si>
    <t>Cylindrical</t>
  </si>
  <si>
    <t>Plastics</t>
  </si>
  <si>
    <t>All Particles</t>
  </si>
  <si>
    <t>Fiber/Filaments</t>
  </si>
  <si>
    <t>Film</t>
  </si>
  <si>
    <t>Fragment</t>
  </si>
  <si>
    <t>Sphere/Spheroid</t>
  </si>
  <si>
    <t>Sum</t>
  </si>
  <si>
    <t>Plastic</t>
  </si>
  <si>
    <t>Sligo_0_352</t>
  </si>
  <si>
    <t>Sligo_0_914</t>
  </si>
  <si>
    <t>Sligo_9_352</t>
  </si>
  <si>
    <t>Sligo_9_914</t>
  </si>
  <si>
    <t>Sligo_19_352</t>
  </si>
  <si>
    <t>Sligo_19_914</t>
  </si>
  <si>
    <t>Sligo 1-352</t>
  </si>
  <si>
    <t>Sligo 1-914</t>
  </si>
  <si>
    <t>Sligo 10-914</t>
  </si>
  <si>
    <t>Sligo 20-352</t>
  </si>
  <si>
    <t>Sligo 20-914</t>
  </si>
  <si>
    <t>Sligo 10-352</t>
  </si>
  <si>
    <t>Plastic type</t>
  </si>
  <si>
    <t>Polyamides</t>
  </si>
  <si>
    <t>Polyolefins</t>
  </si>
  <si>
    <t>Polystyrenes</t>
  </si>
  <si>
    <t xml:space="preserve">Polyurethanes </t>
  </si>
  <si>
    <t>Ethylene vinyl alcohol</t>
  </si>
  <si>
    <t>Sligo_10_352</t>
  </si>
  <si>
    <t>Sligo_10_914</t>
  </si>
  <si>
    <t>Sligo_20_352</t>
  </si>
  <si>
    <t>Sligo_20_914</t>
  </si>
  <si>
    <t>CUA</t>
  </si>
  <si>
    <t>DRI</t>
  </si>
  <si>
    <t>CUA count</t>
  </si>
  <si>
    <t>DRI count</t>
  </si>
  <si>
    <t>Morphological type</t>
  </si>
  <si>
    <t>sz</t>
  </si>
  <si>
    <t>1_352</t>
  </si>
  <si>
    <t>1_914</t>
  </si>
  <si>
    <t>10_352</t>
  </si>
  <si>
    <t>10_914</t>
  </si>
  <si>
    <t>20_352</t>
  </si>
  <si>
    <t>20_914</t>
  </si>
  <si>
    <t>Sligo 1-352 µm</t>
  </si>
  <si>
    <t>Sligo 1-914 µm</t>
  </si>
  <si>
    <t>Sligo 10-352 µm</t>
  </si>
  <si>
    <t>Sligo 10-914 µm</t>
  </si>
  <si>
    <t>Sligo 20-352 µm</t>
  </si>
  <si>
    <t>Sligo 20-914 µm</t>
  </si>
  <si>
    <t xml:space="preserve">Sligo 1-352 µm </t>
  </si>
  <si>
    <t xml:space="preserve">Sligo 1-914 µm </t>
  </si>
  <si>
    <t xml:space="preserve">Sligo 10-914 µm </t>
  </si>
  <si>
    <t xml:space="preserve">Sligo 20-352 µm </t>
  </si>
  <si>
    <t xml:space="preserve">Sligo 20-914 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</si>
</sst>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morphological!$I$13</c:f>
              <c:strCache>
                <c:ptCount val="1"/>
                <c:pt idx="0">
                  <c:v>Sligo_0_352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morphological!$J$12:$N$12</c:f>
              <c:strCache>
                <c:ptCount val="5"/>
                <c:pt idx="0">
                  <c:v>Cylindrical</c:v>
                </c:pt>
                <c:pt idx="1">
                  <c:v>Fiber/Filaments</c:v>
                </c:pt>
                <c:pt idx="2">
                  <c:v>Film</c:v>
                </c:pt>
                <c:pt idx="3">
                  <c:v>Fragment</c:v>
                </c:pt>
                <c:pt idx="4">
                  <c:v>Sphere/Spheroid</c:v>
                </c:pt>
              </c:strCache>
            </c:strRef>
          </c:cat>
          <c:val>
            <c:numRef>
              <c:f>morphological!$J$13:$N$13</c:f>
              <c:numCache>
                <c:formatCode>General</c:formatCode>
                <c:ptCount val="5"/>
                <c:pt idx="0">
                  <c:v>4</c:v>
                </c:pt>
                <c:pt idx="1">
                  <c:v>9</c:v>
                </c:pt>
                <c:pt idx="2">
                  <c:v>6</c:v>
                </c:pt>
                <c:pt idx="3">
                  <c:v>29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8-46BA-B0A5-417D9997B4F7}"/>
            </c:ext>
          </c:extLst>
        </c:ser>
        <c:ser>
          <c:idx val="1"/>
          <c:order val="1"/>
          <c:tx>
            <c:strRef>
              <c:f>morphological!$I$14</c:f>
              <c:strCache>
                <c:ptCount val="1"/>
                <c:pt idx="0">
                  <c:v>Sligo_0_914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morphological!$J$12:$N$12</c:f>
              <c:strCache>
                <c:ptCount val="5"/>
                <c:pt idx="0">
                  <c:v>Cylindrical</c:v>
                </c:pt>
                <c:pt idx="1">
                  <c:v>Fiber/Filaments</c:v>
                </c:pt>
                <c:pt idx="2">
                  <c:v>Film</c:v>
                </c:pt>
                <c:pt idx="3">
                  <c:v>Fragment</c:v>
                </c:pt>
                <c:pt idx="4">
                  <c:v>Sphere/Spheroid</c:v>
                </c:pt>
              </c:strCache>
            </c:strRef>
          </c:cat>
          <c:val>
            <c:numRef>
              <c:f>morphological!$J$14:$N$14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0</c:v>
                </c:pt>
                <c:pt idx="3">
                  <c:v>19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8-46BA-B0A5-417D9997B4F7}"/>
            </c:ext>
          </c:extLst>
        </c:ser>
        <c:ser>
          <c:idx val="2"/>
          <c:order val="2"/>
          <c:tx>
            <c:strRef>
              <c:f>morphological!$I$15</c:f>
              <c:strCache>
                <c:ptCount val="1"/>
                <c:pt idx="0">
                  <c:v>Sligo_9_352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morphological!$J$12:$N$12</c:f>
              <c:strCache>
                <c:ptCount val="5"/>
                <c:pt idx="0">
                  <c:v>Cylindrical</c:v>
                </c:pt>
                <c:pt idx="1">
                  <c:v>Fiber/Filaments</c:v>
                </c:pt>
                <c:pt idx="2">
                  <c:v>Film</c:v>
                </c:pt>
                <c:pt idx="3">
                  <c:v>Fragment</c:v>
                </c:pt>
                <c:pt idx="4">
                  <c:v>Sphere/Spheroid</c:v>
                </c:pt>
              </c:strCache>
            </c:strRef>
          </c:cat>
          <c:val>
            <c:numRef>
              <c:f>morphological!$J$15:$N$15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57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98-46BA-B0A5-417D9997B4F7}"/>
            </c:ext>
          </c:extLst>
        </c:ser>
        <c:ser>
          <c:idx val="3"/>
          <c:order val="3"/>
          <c:tx>
            <c:strRef>
              <c:f>morphological!$I$16</c:f>
              <c:strCache>
                <c:ptCount val="1"/>
                <c:pt idx="0">
                  <c:v>Sligo_9_914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morphological!$J$12:$N$12</c:f>
              <c:strCache>
                <c:ptCount val="5"/>
                <c:pt idx="0">
                  <c:v>Cylindrical</c:v>
                </c:pt>
                <c:pt idx="1">
                  <c:v>Fiber/Filaments</c:v>
                </c:pt>
                <c:pt idx="2">
                  <c:v>Film</c:v>
                </c:pt>
                <c:pt idx="3">
                  <c:v>Fragment</c:v>
                </c:pt>
                <c:pt idx="4">
                  <c:v>Sphere/Spheroid</c:v>
                </c:pt>
              </c:strCache>
            </c:strRef>
          </c:cat>
          <c:val>
            <c:numRef>
              <c:f>morphological!$J$16:$N$16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98-46BA-B0A5-417D9997B4F7}"/>
            </c:ext>
          </c:extLst>
        </c:ser>
        <c:ser>
          <c:idx val="4"/>
          <c:order val="4"/>
          <c:tx>
            <c:strRef>
              <c:f>morphological!$I$17</c:f>
              <c:strCache>
                <c:ptCount val="1"/>
                <c:pt idx="0">
                  <c:v>Sligo_19_352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morphological!$J$12:$N$12</c:f>
              <c:strCache>
                <c:ptCount val="5"/>
                <c:pt idx="0">
                  <c:v>Cylindrical</c:v>
                </c:pt>
                <c:pt idx="1">
                  <c:v>Fiber/Filaments</c:v>
                </c:pt>
                <c:pt idx="2">
                  <c:v>Film</c:v>
                </c:pt>
                <c:pt idx="3">
                  <c:v>Fragment</c:v>
                </c:pt>
                <c:pt idx="4">
                  <c:v>Sphere/Spheroid</c:v>
                </c:pt>
              </c:strCache>
            </c:strRef>
          </c:cat>
          <c:val>
            <c:numRef>
              <c:f>morphological!$J$17:$N$17</c:f>
              <c:numCache>
                <c:formatCode>General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4</c:v>
                </c:pt>
                <c:pt idx="3">
                  <c:v>28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98-46BA-B0A5-417D9997B4F7}"/>
            </c:ext>
          </c:extLst>
        </c:ser>
        <c:ser>
          <c:idx val="5"/>
          <c:order val="5"/>
          <c:tx>
            <c:strRef>
              <c:f>morphological!$I$18</c:f>
              <c:strCache>
                <c:ptCount val="1"/>
                <c:pt idx="0">
                  <c:v>Sligo_19_914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morphological!$J$12:$N$12</c:f>
              <c:strCache>
                <c:ptCount val="5"/>
                <c:pt idx="0">
                  <c:v>Cylindrical</c:v>
                </c:pt>
                <c:pt idx="1">
                  <c:v>Fiber/Filaments</c:v>
                </c:pt>
                <c:pt idx="2">
                  <c:v>Film</c:v>
                </c:pt>
                <c:pt idx="3">
                  <c:v>Fragment</c:v>
                </c:pt>
                <c:pt idx="4">
                  <c:v>Sphere/Spheroid</c:v>
                </c:pt>
              </c:strCache>
            </c:strRef>
          </c:cat>
          <c:val>
            <c:numRef>
              <c:f>morphological!$J$18:$N$18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98-46BA-B0A5-417D9997B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2227264"/>
        <c:axId val="1492206624"/>
      </c:barChart>
      <c:catAx>
        <c:axId val="149222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06624"/>
        <c:crosses val="autoZero"/>
        <c:auto val="1"/>
        <c:lblAlgn val="ctr"/>
        <c:lblOffset val="100"/>
        <c:noMultiLvlLbl val="0"/>
      </c:catAx>
      <c:valAx>
        <c:axId val="149220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22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384810</xdr:colOff>
      <xdr:row>4</xdr:row>
      <xdr:rowOff>9525</xdr:rowOff>
    </xdr:from>
    <xdr:to>
      <xdr:col>22</xdr:col>
      <xdr:colOff>403860</xdr:colOff>
      <xdr:row>19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8EC9D3-612D-2803-7F4D-683C446C5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mpoo\Documents\Dissertation\Chapter%203%20-%20Sligo%20Creek\Processing%20DRI%20Results\All_Samples\AllSamples_PlasticsOnly.xlsx" TargetMode="External"/><Relationship Id="rId1" Type="http://schemas.openxmlformats.org/officeDocument/2006/relationships/externalLinkPath" Target="AllSamples_PlasticsO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 t="str">
            <v>&lt;50</v>
          </cell>
        </row>
        <row r="3">
          <cell r="D3" t="str">
            <v>100-200</v>
          </cell>
        </row>
        <row r="4">
          <cell r="D4" t="str">
            <v>&lt;50</v>
          </cell>
        </row>
        <row r="5">
          <cell r="D5" t="str">
            <v>&lt;50</v>
          </cell>
        </row>
        <row r="6">
          <cell r="D6" t="str">
            <v>&lt;50</v>
          </cell>
        </row>
        <row r="7">
          <cell r="D7" t="str">
            <v>&lt;50</v>
          </cell>
        </row>
        <row r="8">
          <cell r="D8" t="str">
            <v>&lt;50</v>
          </cell>
        </row>
        <row r="9">
          <cell r="D9" t="str">
            <v>50-100</v>
          </cell>
        </row>
        <row r="10">
          <cell r="D10" t="str">
            <v>&lt;50</v>
          </cell>
        </row>
        <row r="11">
          <cell r="D11" t="str">
            <v>50-100</v>
          </cell>
        </row>
        <row r="12">
          <cell r="D12" t="str">
            <v>&lt;50</v>
          </cell>
        </row>
        <row r="13">
          <cell r="D13" t="str">
            <v>50-100</v>
          </cell>
        </row>
        <row r="14">
          <cell r="D14" t="str">
            <v>&lt;50</v>
          </cell>
        </row>
        <row r="15">
          <cell r="D15" t="str">
            <v>&lt;50</v>
          </cell>
        </row>
        <row r="16">
          <cell r="D16" t="str">
            <v>100-200</v>
          </cell>
        </row>
        <row r="17">
          <cell r="D17" t="str">
            <v>&lt;50</v>
          </cell>
        </row>
        <row r="18">
          <cell r="D18" t="str">
            <v>&lt;50</v>
          </cell>
        </row>
        <row r="19">
          <cell r="D19" t="str">
            <v>&lt;50</v>
          </cell>
        </row>
        <row r="20">
          <cell r="D20" t="str">
            <v>&lt;50</v>
          </cell>
        </row>
        <row r="21">
          <cell r="D21" t="str">
            <v>&lt;50</v>
          </cell>
        </row>
        <row r="22">
          <cell r="D22" t="str">
            <v>&lt;50</v>
          </cell>
        </row>
        <row r="23">
          <cell r="D23" t="str">
            <v>&lt;50</v>
          </cell>
        </row>
        <row r="24">
          <cell r="D24" t="str">
            <v>50-100</v>
          </cell>
        </row>
        <row r="25">
          <cell r="D25" t="str">
            <v>50-100</v>
          </cell>
        </row>
        <row r="26">
          <cell r="D26" t="str">
            <v>100-200</v>
          </cell>
        </row>
        <row r="27">
          <cell r="D27" t="str">
            <v>50-100</v>
          </cell>
        </row>
        <row r="28">
          <cell r="D28" t="str">
            <v>100-200</v>
          </cell>
        </row>
        <row r="29">
          <cell r="D29" t="str">
            <v>&lt;50</v>
          </cell>
        </row>
        <row r="30">
          <cell r="D30" t="str">
            <v>&lt;50</v>
          </cell>
        </row>
        <row r="31">
          <cell r="D31" t="str">
            <v>&lt;50</v>
          </cell>
        </row>
        <row r="32">
          <cell r="D32" t="str">
            <v>100-200</v>
          </cell>
        </row>
        <row r="33">
          <cell r="D33" t="str">
            <v>&lt;50</v>
          </cell>
        </row>
        <row r="34">
          <cell r="D34" t="str">
            <v>50-100</v>
          </cell>
        </row>
        <row r="35">
          <cell r="D35" t="str">
            <v>100-200</v>
          </cell>
        </row>
        <row r="36">
          <cell r="D36" t="str">
            <v>&lt;50</v>
          </cell>
        </row>
        <row r="37">
          <cell r="D37" t="str">
            <v>50-100</v>
          </cell>
        </row>
        <row r="38">
          <cell r="D38" t="str">
            <v>200-300</v>
          </cell>
        </row>
        <row r="39">
          <cell r="D39" t="str">
            <v>50-100</v>
          </cell>
        </row>
        <row r="40">
          <cell r="D40" t="str">
            <v>100-200</v>
          </cell>
        </row>
        <row r="41">
          <cell r="D41" t="str">
            <v>50-100</v>
          </cell>
        </row>
        <row r="42">
          <cell r="D42" t="str">
            <v>200-300</v>
          </cell>
        </row>
        <row r="43">
          <cell r="D43" t="str">
            <v>50-100</v>
          </cell>
        </row>
        <row r="44">
          <cell r="D44" t="str">
            <v>100-200</v>
          </cell>
        </row>
        <row r="45">
          <cell r="D45" t="str">
            <v>&lt;50</v>
          </cell>
        </row>
        <row r="46">
          <cell r="D46" t="str">
            <v>&lt;50</v>
          </cell>
        </row>
        <row r="47">
          <cell r="D47" t="str">
            <v>50-100</v>
          </cell>
        </row>
        <row r="48">
          <cell r="D48" t="str">
            <v>50-100</v>
          </cell>
        </row>
        <row r="49">
          <cell r="D49" t="str">
            <v>&lt;50</v>
          </cell>
        </row>
        <row r="50">
          <cell r="D50" t="str">
            <v>100-200</v>
          </cell>
        </row>
        <row r="51">
          <cell r="D51" t="str">
            <v>50-100</v>
          </cell>
        </row>
        <row r="52">
          <cell r="D52" t="str">
            <v>&lt;50</v>
          </cell>
        </row>
        <row r="53">
          <cell r="D53" t="str">
            <v>50-100</v>
          </cell>
        </row>
        <row r="54">
          <cell r="D54" t="str">
            <v>50-100</v>
          </cell>
        </row>
        <row r="55">
          <cell r="D55" t="str">
            <v>100-200</v>
          </cell>
        </row>
        <row r="56">
          <cell r="D56" t="str">
            <v>100-200</v>
          </cell>
        </row>
        <row r="57">
          <cell r="D57" t="str">
            <v>400-500</v>
          </cell>
        </row>
        <row r="58">
          <cell r="D58" t="str">
            <v>&lt;50</v>
          </cell>
        </row>
        <row r="59">
          <cell r="D59" t="str">
            <v>100-200</v>
          </cell>
        </row>
        <row r="60">
          <cell r="D60" t="str">
            <v>50-100</v>
          </cell>
        </row>
        <row r="61">
          <cell r="D61" t="str">
            <v>100-200</v>
          </cell>
        </row>
        <row r="62">
          <cell r="D62" t="str">
            <v>100-200</v>
          </cell>
        </row>
        <row r="63">
          <cell r="D63" t="str">
            <v>50-100</v>
          </cell>
        </row>
        <row r="64">
          <cell r="D64" t="str">
            <v>50-100</v>
          </cell>
        </row>
        <row r="65">
          <cell r="D65" t="str">
            <v>100-200</v>
          </cell>
        </row>
        <row r="66">
          <cell r="D66" t="str">
            <v>50-100</v>
          </cell>
        </row>
        <row r="67">
          <cell r="D67" t="str">
            <v>&lt;50</v>
          </cell>
        </row>
        <row r="68">
          <cell r="D68" t="str">
            <v>&lt;50</v>
          </cell>
        </row>
        <row r="69">
          <cell r="D69" t="str">
            <v>50-100</v>
          </cell>
        </row>
        <row r="70">
          <cell r="D70" t="str">
            <v>100-200</v>
          </cell>
        </row>
        <row r="71">
          <cell r="D71" t="str">
            <v>&lt;50</v>
          </cell>
        </row>
        <row r="72">
          <cell r="D72" t="str">
            <v>100-200</v>
          </cell>
        </row>
        <row r="73">
          <cell r="D73" t="str">
            <v>50-100</v>
          </cell>
        </row>
        <row r="74">
          <cell r="D74" t="str">
            <v>&lt;50</v>
          </cell>
        </row>
        <row r="75">
          <cell r="D75" t="str">
            <v>100-200</v>
          </cell>
        </row>
        <row r="76">
          <cell r="D76" t="str">
            <v>50-100</v>
          </cell>
        </row>
        <row r="77">
          <cell r="D77" t="str">
            <v>50-100</v>
          </cell>
        </row>
        <row r="78">
          <cell r="D78" t="str">
            <v>&lt;50</v>
          </cell>
        </row>
        <row r="79">
          <cell r="D79" t="str">
            <v>200-300</v>
          </cell>
        </row>
        <row r="80">
          <cell r="D80" t="str">
            <v>&lt;50</v>
          </cell>
        </row>
        <row r="81">
          <cell r="D81" t="str">
            <v>&lt;50</v>
          </cell>
        </row>
        <row r="82">
          <cell r="D82" t="str">
            <v>&lt;50</v>
          </cell>
        </row>
        <row r="83">
          <cell r="D83" t="str">
            <v>50-100</v>
          </cell>
        </row>
        <row r="84">
          <cell r="D84" t="str">
            <v>&lt;50</v>
          </cell>
        </row>
        <row r="85">
          <cell r="D85" t="str">
            <v>50-100</v>
          </cell>
        </row>
        <row r="86">
          <cell r="D86" t="str">
            <v>50-100</v>
          </cell>
        </row>
        <row r="87">
          <cell r="D87" t="str">
            <v>50-100</v>
          </cell>
        </row>
        <row r="88">
          <cell r="D88" t="str">
            <v>&lt;50</v>
          </cell>
        </row>
        <row r="89">
          <cell r="D89" t="str">
            <v>300-400</v>
          </cell>
        </row>
        <row r="90">
          <cell r="D90" t="str">
            <v>50-100</v>
          </cell>
        </row>
        <row r="91">
          <cell r="D91" t="str">
            <v>50-100</v>
          </cell>
        </row>
        <row r="92">
          <cell r="D92" t="str">
            <v>100-200</v>
          </cell>
        </row>
        <row r="93">
          <cell r="D93" t="str">
            <v>100-200</v>
          </cell>
        </row>
        <row r="94">
          <cell r="D94" t="str">
            <v>100-200</v>
          </cell>
        </row>
        <row r="95">
          <cell r="D95" t="str">
            <v>50-100</v>
          </cell>
        </row>
        <row r="96">
          <cell r="D96" t="str">
            <v>50-100</v>
          </cell>
        </row>
        <row r="97">
          <cell r="D97" t="str">
            <v>100-200</v>
          </cell>
        </row>
        <row r="98">
          <cell r="D98" t="str">
            <v>50-100</v>
          </cell>
        </row>
        <row r="99">
          <cell r="D99" t="str">
            <v>50-100</v>
          </cell>
        </row>
        <row r="100">
          <cell r="D100" t="str">
            <v>50-100</v>
          </cell>
        </row>
        <row r="101">
          <cell r="D101" t="str">
            <v>50-100</v>
          </cell>
        </row>
        <row r="102">
          <cell r="D102" t="str">
            <v>100-200</v>
          </cell>
        </row>
        <row r="103">
          <cell r="D103" t="str">
            <v>&lt;50</v>
          </cell>
        </row>
        <row r="104">
          <cell r="D104" t="str">
            <v>&lt;50</v>
          </cell>
        </row>
        <row r="105">
          <cell r="D105" t="str">
            <v>100-200</v>
          </cell>
        </row>
        <row r="106">
          <cell r="D106" t="str">
            <v>50-100</v>
          </cell>
        </row>
        <row r="107">
          <cell r="D107" t="str">
            <v>50-100</v>
          </cell>
        </row>
        <row r="108">
          <cell r="D108" t="str">
            <v>100-200</v>
          </cell>
        </row>
        <row r="109">
          <cell r="D109" t="str">
            <v>100-200</v>
          </cell>
        </row>
        <row r="110">
          <cell r="D110" t="str">
            <v>100-200</v>
          </cell>
        </row>
        <row r="111">
          <cell r="D111" t="str">
            <v>&lt;50</v>
          </cell>
        </row>
        <row r="112">
          <cell r="D112" t="str">
            <v>50-100</v>
          </cell>
        </row>
        <row r="113">
          <cell r="D113" t="str">
            <v>100-200</v>
          </cell>
        </row>
        <row r="114">
          <cell r="D114" t="str">
            <v>100-200</v>
          </cell>
        </row>
        <row r="115">
          <cell r="D115" t="str">
            <v>100-200</v>
          </cell>
        </row>
        <row r="116">
          <cell r="D116" t="str">
            <v>300-400</v>
          </cell>
        </row>
        <row r="117">
          <cell r="D117" t="str">
            <v>50-100</v>
          </cell>
        </row>
        <row r="118">
          <cell r="D118" t="str">
            <v>100-200</v>
          </cell>
        </row>
        <row r="119">
          <cell r="D119" t="str">
            <v>&lt;50</v>
          </cell>
        </row>
        <row r="120">
          <cell r="D120" t="str">
            <v>200-300</v>
          </cell>
        </row>
        <row r="121">
          <cell r="D121" t="str">
            <v>100-200</v>
          </cell>
        </row>
        <row r="122">
          <cell r="D122" t="str">
            <v>&lt;50</v>
          </cell>
        </row>
        <row r="123">
          <cell r="D123" t="str">
            <v>&lt;50</v>
          </cell>
        </row>
        <row r="124">
          <cell r="D124" t="str">
            <v>50-100</v>
          </cell>
        </row>
        <row r="125">
          <cell r="D125" t="str">
            <v>50-100</v>
          </cell>
        </row>
        <row r="126">
          <cell r="D126" t="str">
            <v>100-200</v>
          </cell>
        </row>
        <row r="127">
          <cell r="D127" t="str">
            <v>&lt;50</v>
          </cell>
        </row>
        <row r="128">
          <cell r="D128" t="str">
            <v>&lt;50</v>
          </cell>
        </row>
        <row r="129">
          <cell r="D129" t="str">
            <v>50-100</v>
          </cell>
        </row>
        <row r="130">
          <cell r="D130" t="str">
            <v>50-100</v>
          </cell>
        </row>
        <row r="131">
          <cell r="D131" t="str">
            <v>50-100</v>
          </cell>
        </row>
        <row r="132">
          <cell r="D132" t="str">
            <v>50-100</v>
          </cell>
        </row>
        <row r="133">
          <cell r="D133" t="str">
            <v>50-100</v>
          </cell>
        </row>
        <row r="134">
          <cell r="D134" t="str">
            <v>50-100</v>
          </cell>
        </row>
        <row r="135">
          <cell r="D135" t="str">
            <v>50-100</v>
          </cell>
        </row>
        <row r="136">
          <cell r="D136" t="str">
            <v>100-200</v>
          </cell>
        </row>
        <row r="137">
          <cell r="D137" t="str">
            <v>300-400</v>
          </cell>
        </row>
        <row r="138">
          <cell r="D138" t="str">
            <v>100-200</v>
          </cell>
        </row>
        <row r="139">
          <cell r="D139" t="str">
            <v>50-100</v>
          </cell>
        </row>
        <row r="140">
          <cell r="D140" t="str">
            <v>50-100</v>
          </cell>
        </row>
        <row r="141">
          <cell r="D141" t="str">
            <v>200-300</v>
          </cell>
        </row>
        <row r="142">
          <cell r="D142" t="str">
            <v>200-300</v>
          </cell>
        </row>
        <row r="143">
          <cell r="D143" t="str">
            <v>50-100</v>
          </cell>
        </row>
        <row r="144">
          <cell r="D144" t="str">
            <v>100-200</v>
          </cell>
        </row>
        <row r="145">
          <cell r="D145" t="str">
            <v>50-100</v>
          </cell>
        </row>
        <row r="146">
          <cell r="D146" t="str">
            <v>500-600</v>
          </cell>
        </row>
        <row r="147">
          <cell r="D147" t="str">
            <v>50-100</v>
          </cell>
        </row>
        <row r="148">
          <cell r="D148" t="str">
            <v>50-100</v>
          </cell>
        </row>
        <row r="149">
          <cell r="D149" t="str">
            <v>200-300</v>
          </cell>
        </row>
        <row r="150">
          <cell r="D150" t="str">
            <v>&lt;50</v>
          </cell>
        </row>
        <row r="151">
          <cell r="D151" t="str">
            <v>50-100</v>
          </cell>
        </row>
        <row r="152">
          <cell r="D152" t="str">
            <v>&lt;50</v>
          </cell>
        </row>
        <row r="153">
          <cell r="D153" t="str">
            <v>50-100</v>
          </cell>
        </row>
        <row r="154">
          <cell r="D154" t="str">
            <v>&lt;50</v>
          </cell>
        </row>
        <row r="155">
          <cell r="D155" t="str">
            <v>500-600</v>
          </cell>
        </row>
        <row r="156">
          <cell r="D156" t="str">
            <v>100-200</v>
          </cell>
        </row>
        <row r="157">
          <cell r="D157" t="str">
            <v>50-100</v>
          </cell>
        </row>
        <row r="158">
          <cell r="D158" t="str">
            <v>50-100</v>
          </cell>
        </row>
        <row r="159">
          <cell r="D159" t="str">
            <v>&lt;50</v>
          </cell>
        </row>
        <row r="160">
          <cell r="D160" t="str">
            <v>&lt;50</v>
          </cell>
        </row>
        <row r="161">
          <cell r="D161" t="str">
            <v>&lt;50</v>
          </cell>
        </row>
        <row r="162">
          <cell r="D162" t="str">
            <v>&lt;50</v>
          </cell>
        </row>
        <row r="163">
          <cell r="D163" t="str">
            <v>&lt;50</v>
          </cell>
        </row>
        <row r="164">
          <cell r="D164" t="str">
            <v>&lt;50</v>
          </cell>
        </row>
        <row r="165">
          <cell r="D165" t="str">
            <v>50-100</v>
          </cell>
        </row>
        <row r="166">
          <cell r="D166" t="str">
            <v>100-200</v>
          </cell>
        </row>
        <row r="167">
          <cell r="D167" t="str">
            <v>100-200</v>
          </cell>
        </row>
        <row r="168">
          <cell r="D168" t="str">
            <v>50-100</v>
          </cell>
        </row>
        <row r="169">
          <cell r="D169" t="str">
            <v>50-100</v>
          </cell>
        </row>
        <row r="170">
          <cell r="D170" t="str">
            <v>50-100</v>
          </cell>
        </row>
        <row r="171">
          <cell r="D171" t="str">
            <v>&lt;50</v>
          </cell>
        </row>
        <row r="172">
          <cell r="D172" t="str">
            <v>&lt;50</v>
          </cell>
        </row>
        <row r="173">
          <cell r="D173" t="str">
            <v>50-100</v>
          </cell>
        </row>
        <row r="174">
          <cell r="D174" t="str">
            <v>50-100</v>
          </cell>
        </row>
        <row r="175">
          <cell r="D175" t="str">
            <v>400-500</v>
          </cell>
        </row>
        <row r="176">
          <cell r="D176" t="str">
            <v>300-400</v>
          </cell>
        </row>
        <row r="177">
          <cell r="D177" t="str">
            <v>&lt;50</v>
          </cell>
        </row>
        <row r="178">
          <cell r="D178" t="str">
            <v>100-200</v>
          </cell>
        </row>
        <row r="179">
          <cell r="D179" t="str">
            <v>50-100</v>
          </cell>
        </row>
        <row r="180">
          <cell r="D180" t="str">
            <v>50-100</v>
          </cell>
        </row>
        <row r="181">
          <cell r="D181" t="str">
            <v>200-300</v>
          </cell>
        </row>
        <row r="182">
          <cell r="D182" t="str">
            <v>200-300</v>
          </cell>
        </row>
        <row r="183">
          <cell r="D183" t="str">
            <v>100-200</v>
          </cell>
        </row>
        <row r="184">
          <cell r="D184" t="str">
            <v>200-300</v>
          </cell>
        </row>
        <row r="185">
          <cell r="D185" t="str">
            <v>&lt;50</v>
          </cell>
        </row>
        <row r="186">
          <cell r="D186" t="str">
            <v>200-300</v>
          </cell>
        </row>
        <row r="187">
          <cell r="D187" t="str">
            <v>100-200</v>
          </cell>
        </row>
        <row r="188">
          <cell r="D188" t="str">
            <v>50-100</v>
          </cell>
        </row>
        <row r="189">
          <cell r="D189" t="str">
            <v>100-200</v>
          </cell>
        </row>
        <row r="190">
          <cell r="D190" t="str">
            <v>50-100</v>
          </cell>
        </row>
        <row r="191">
          <cell r="D191" t="str">
            <v>&lt;50</v>
          </cell>
        </row>
        <row r="192">
          <cell r="D192" t="str">
            <v>100-200</v>
          </cell>
        </row>
        <row r="193">
          <cell r="D193" t="str">
            <v>&lt;50</v>
          </cell>
        </row>
        <row r="194">
          <cell r="D194" t="str">
            <v>&lt;50</v>
          </cell>
        </row>
        <row r="195">
          <cell r="D195" t="str">
            <v>&lt;50</v>
          </cell>
        </row>
        <row r="196">
          <cell r="D196" t="str">
            <v>&lt;50</v>
          </cell>
        </row>
        <row r="197">
          <cell r="D197" t="str">
            <v>100-200</v>
          </cell>
        </row>
        <row r="198">
          <cell r="D198" t="str">
            <v>50-100</v>
          </cell>
        </row>
        <row r="199">
          <cell r="D199" t="str">
            <v>500-600</v>
          </cell>
        </row>
        <row r="200">
          <cell r="D200" t="str">
            <v>50-100</v>
          </cell>
        </row>
        <row r="201">
          <cell r="D201" t="str">
            <v>&lt;50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70C-D008-4D73-92B6-A7A12A38B4C0}">
  <dimension ref="A1:G6"/>
  <sheetViews>
    <sheetView workbookViewId="0">
      <selection activeCell="G3" sqref="G3"/>
    </sheetView>
  </sheetViews>
  <sheetFormatPr defaultRowHeight="14.4" x14ac:dyDescent="0.55000000000000004"/>
  <cols>
    <col min="2" max="3" width="12.89453125" bestFit="1" customWidth="1"/>
  </cols>
  <sheetData>
    <row r="1" spans="1:7" x14ac:dyDescent="0.55000000000000004">
      <c r="A1" t="s">
        <v>92</v>
      </c>
      <c r="B1" t="s">
        <v>106</v>
      </c>
      <c r="C1" t="s">
        <v>107</v>
      </c>
      <c r="D1" t="s">
        <v>102</v>
      </c>
      <c r="E1" t="s">
        <v>108</v>
      </c>
      <c r="F1" t="s">
        <v>109</v>
      </c>
      <c r="G1" t="s">
        <v>110</v>
      </c>
    </row>
    <row r="2" spans="1:7" x14ac:dyDescent="0.55000000000000004">
      <c r="A2" t="s">
        <v>57</v>
      </c>
      <c r="B2">
        <v>4</v>
      </c>
      <c r="C2">
        <v>1</v>
      </c>
      <c r="D2">
        <v>2</v>
      </c>
      <c r="E2">
        <v>0</v>
      </c>
      <c r="F2">
        <v>0</v>
      </c>
      <c r="G2">
        <v>0</v>
      </c>
    </row>
    <row r="3" spans="1:7" x14ac:dyDescent="0.55000000000000004">
      <c r="A3" t="s">
        <v>60</v>
      </c>
      <c r="B3">
        <v>9</v>
      </c>
      <c r="C3">
        <v>7</v>
      </c>
      <c r="D3">
        <v>2</v>
      </c>
      <c r="E3">
        <v>2</v>
      </c>
      <c r="F3">
        <v>12</v>
      </c>
      <c r="G3">
        <v>0</v>
      </c>
    </row>
    <row r="4" spans="1:7" x14ac:dyDescent="0.55000000000000004">
      <c r="A4" t="s">
        <v>61</v>
      </c>
      <c r="B4">
        <v>6</v>
      </c>
      <c r="C4">
        <v>0</v>
      </c>
      <c r="D4">
        <v>5</v>
      </c>
      <c r="E4">
        <v>3</v>
      </c>
      <c r="F4">
        <v>4</v>
      </c>
      <c r="G4">
        <v>0</v>
      </c>
    </row>
    <row r="5" spans="1:7" x14ac:dyDescent="0.55000000000000004">
      <c r="A5" t="s">
        <v>62</v>
      </c>
      <c r="B5">
        <v>29</v>
      </c>
      <c r="C5">
        <v>19</v>
      </c>
      <c r="D5">
        <v>57</v>
      </c>
      <c r="E5">
        <v>5</v>
      </c>
      <c r="F5">
        <v>28</v>
      </c>
      <c r="G5">
        <v>1</v>
      </c>
    </row>
    <row r="6" spans="1:7" x14ac:dyDescent="0.55000000000000004">
      <c r="A6" t="s">
        <v>63</v>
      </c>
      <c r="B6">
        <v>3</v>
      </c>
      <c r="C6">
        <v>0</v>
      </c>
      <c r="D6">
        <v>1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259A-E3C1-414B-AB26-879B289F58BB}">
  <dimension ref="A1:V37"/>
  <sheetViews>
    <sheetView topLeftCell="D7" workbookViewId="0">
      <selection activeCell="Q23" sqref="Q23:Q27"/>
    </sheetView>
  </sheetViews>
  <sheetFormatPr defaultRowHeight="14.4" x14ac:dyDescent="0.55000000000000004"/>
  <cols>
    <col min="11" max="11" width="6.83984375" customWidth="1"/>
    <col min="12" max="12" width="10.41796875" bestFit="1" customWidth="1"/>
    <col min="13" max="13" width="6.83984375" bestFit="1" customWidth="1"/>
    <col min="14" max="14" width="10.41796875" bestFit="1" customWidth="1"/>
    <col min="16" max="16" width="10.41796875" bestFit="1" customWidth="1"/>
    <col min="17" max="17" width="6.83984375" bestFit="1" customWidth="1"/>
    <col min="18" max="18" width="10.41796875" bestFit="1" customWidth="1"/>
    <col min="19" max="19" width="6.83984375" customWidth="1"/>
    <col min="20" max="20" width="10.41796875" bestFit="1" customWidth="1"/>
  </cols>
  <sheetData>
    <row r="1" spans="1:22" x14ac:dyDescent="0.55000000000000004">
      <c r="A1" t="s">
        <v>7</v>
      </c>
      <c r="B1" t="s">
        <v>8</v>
      </c>
      <c r="C1" t="s">
        <v>2</v>
      </c>
      <c r="D1" t="s">
        <v>14</v>
      </c>
      <c r="E1" t="s">
        <v>15</v>
      </c>
      <c r="F1" t="s">
        <v>2</v>
      </c>
      <c r="K1" t="s">
        <v>57</v>
      </c>
      <c r="M1" t="s">
        <v>60</v>
      </c>
      <c r="O1" t="s">
        <v>61</v>
      </c>
      <c r="Q1" t="s">
        <v>62</v>
      </c>
      <c r="S1" t="s">
        <v>63</v>
      </c>
      <c r="U1" t="s">
        <v>64</v>
      </c>
    </row>
    <row r="2" spans="1:22" x14ac:dyDescent="0.55000000000000004">
      <c r="A2" t="s">
        <v>9</v>
      </c>
      <c r="B2">
        <v>4</v>
      </c>
      <c r="C2">
        <v>7.8431372550000003</v>
      </c>
      <c r="D2" t="s">
        <v>9</v>
      </c>
      <c r="E2">
        <v>179</v>
      </c>
      <c r="F2">
        <v>33.901515150000002</v>
      </c>
      <c r="I2" t="s">
        <v>56</v>
      </c>
      <c r="J2" t="s">
        <v>55</v>
      </c>
      <c r="K2" t="s">
        <v>58</v>
      </c>
      <c r="L2" t="s">
        <v>59</v>
      </c>
      <c r="M2" t="s">
        <v>58</v>
      </c>
      <c r="N2" t="s">
        <v>59</v>
      </c>
      <c r="O2" t="s">
        <v>58</v>
      </c>
      <c r="P2" t="s">
        <v>59</v>
      </c>
      <c r="Q2" t="s">
        <v>58</v>
      </c>
      <c r="R2" t="s">
        <v>59</v>
      </c>
      <c r="S2" t="s">
        <v>58</v>
      </c>
      <c r="T2" t="s">
        <v>59</v>
      </c>
      <c r="U2" t="s">
        <v>65</v>
      </c>
      <c r="V2" t="s">
        <v>59</v>
      </c>
    </row>
    <row r="3" spans="1:22" x14ac:dyDescent="0.55000000000000004">
      <c r="A3" t="s">
        <v>10</v>
      </c>
      <c r="B3">
        <v>9</v>
      </c>
      <c r="C3">
        <v>17.647058820000002</v>
      </c>
      <c r="D3" t="s">
        <v>10</v>
      </c>
      <c r="E3">
        <v>54</v>
      </c>
      <c r="F3">
        <v>10.227272729999999</v>
      </c>
      <c r="I3" t="s">
        <v>66</v>
      </c>
      <c r="J3">
        <v>352</v>
      </c>
      <c r="K3">
        <f>Sligo_0_352!H2</f>
        <v>4</v>
      </c>
      <c r="L3">
        <f>Sligo_0_352!K2</f>
        <v>179</v>
      </c>
      <c r="M3">
        <f>Sligo_0_352!H3</f>
        <v>9</v>
      </c>
      <c r="N3">
        <f>Sligo_0_352!K3</f>
        <v>54</v>
      </c>
      <c r="O3">
        <f>Sligo_0_352!H4</f>
        <v>6</v>
      </c>
      <c r="P3">
        <f>Sligo_0_352!K4</f>
        <v>47</v>
      </c>
      <c r="Q3">
        <f>Sligo_0_352!H5</f>
        <v>29</v>
      </c>
      <c r="R3">
        <f>Sligo_0_352!K5</f>
        <v>222</v>
      </c>
      <c r="S3">
        <f>Sligo_0_352!H6</f>
        <v>3</v>
      </c>
      <c r="T3">
        <f>Sligo_0_352!K6</f>
        <v>26</v>
      </c>
      <c r="U3">
        <f t="shared" ref="U3:V8" si="0">SUM(K3,M3,O3,Q3,S3)</f>
        <v>51</v>
      </c>
      <c r="V3">
        <f t="shared" si="0"/>
        <v>528</v>
      </c>
    </row>
    <row r="4" spans="1:22" x14ac:dyDescent="0.55000000000000004">
      <c r="A4" t="s">
        <v>11</v>
      </c>
      <c r="B4">
        <v>6</v>
      </c>
      <c r="C4">
        <v>11.764705879999999</v>
      </c>
      <c r="D4" t="s">
        <v>11</v>
      </c>
      <c r="E4">
        <v>47</v>
      </c>
      <c r="F4">
        <v>8.901515152</v>
      </c>
      <c r="I4" t="s">
        <v>67</v>
      </c>
      <c r="J4">
        <v>914</v>
      </c>
      <c r="K4">
        <f>Sligo_0_914!H2</f>
        <v>1</v>
      </c>
      <c r="L4">
        <f>Sligo_0_914!K2</f>
        <v>4</v>
      </c>
      <c r="M4">
        <f>Sligo_0_914!H3</f>
        <v>7</v>
      </c>
      <c r="N4">
        <f>Sligo_0_914!K3</f>
        <v>11</v>
      </c>
      <c r="O4">
        <v>0</v>
      </c>
      <c r="P4">
        <v>0</v>
      </c>
      <c r="Q4">
        <f>Sligo_0_914!H4</f>
        <v>19</v>
      </c>
      <c r="R4">
        <f>Sligo_0_914!K4</f>
        <v>40</v>
      </c>
      <c r="S4">
        <v>0</v>
      </c>
      <c r="T4">
        <f>Sligo_0_914!K5</f>
        <v>1</v>
      </c>
      <c r="U4">
        <f t="shared" si="0"/>
        <v>27</v>
      </c>
      <c r="V4">
        <f t="shared" si="0"/>
        <v>56</v>
      </c>
    </row>
    <row r="5" spans="1:22" x14ac:dyDescent="0.55000000000000004">
      <c r="A5" t="s">
        <v>12</v>
      </c>
      <c r="B5">
        <v>29</v>
      </c>
      <c r="C5">
        <v>56.862745099999998</v>
      </c>
      <c r="D5" t="s">
        <v>12</v>
      </c>
      <c r="E5">
        <v>222</v>
      </c>
      <c r="F5">
        <v>42.045454550000002</v>
      </c>
      <c r="I5" t="s">
        <v>68</v>
      </c>
      <c r="J5">
        <v>352</v>
      </c>
      <c r="K5">
        <f>Sligo_9_352!H2</f>
        <v>2</v>
      </c>
      <c r="L5">
        <f>Sligo_9_352!K2</f>
        <v>13</v>
      </c>
      <c r="M5">
        <f>Sligo_9_352!H3</f>
        <v>2</v>
      </c>
      <c r="N5">
        <f>Sligo_9_352!K3</f>
        <v>32</v>
      </c>
      <c r="O5">
        <f>Sligo_9_352!H4</f>
        <v>5</v>
      </c>
      <c r="P5">
        <f>Sligo_9_352!K4</f>
        <v>18</v>
      </c>
      <c r="Q5">
        <f>Sligo_9_352!H5</f>
        <v>57</v>
      </c>
      <c r="R5">
        <f>Sligo_9_352!K5</f>
        <v>302</v>
      </c>
      <c r="S5">
        <f>Sligo_9_352!H6</f>
        <v>1</v>
      </c>
      <c r="T5">
        <f>Sligo_9_352!K6</f>
        <v>4</v>
      </c>
      <c r="U5">
        <f t="shared" si="0"/>
        <v>67</v>
      </c>
      <c r="V5">
        <f t="shared" si="0"/>
        <v>369</v>
      </c>
    </row>
    <row r="6" spans="1:22" x14ac:dyDescent="0.55000000000000004">
      <c r="A6" t="s">
        <v>13</v>
      </c>
      <c r="B6">
        <v>3</v>
      </c>
      <c r="C6">
        <v>5.8823529409999997</v>
      </c>
      <c r="D6" t="s">
        <v>13</v>
      </c>
      <c r="E6">
        <v>26</v>
      </c>
      <c r="F6">
        <v>4.924242424</v>
      </c>
      <c r="I6" t="s">
        <v>69</v>
      </c>
      <c r="J6">
        <v>914</v>
      </c>
      <c r="K6">
        <v>0</v>
      </c>
      <c r="L6">
        <v>0</v>
      </c>
      <c r="M6">
        <f>Sligo_9_914!H2</f>
        <v>2</v>
      </c>
      <c r="N6">
        <f>Sligo_9_914!K2</f>
        <v>3</v>
      </c>
      <c r="O6">
        <f>Sligo_9_914!H3</f>
        <v>3</v>
      </c>
      <c r="P6">
        <f>Sligo_9_914!K3</f>
        <v>6</v>
      </c>
      <c r="Q6">
        <f>Sligo_9_914!H4</f>
        <v>5</v>
      </c>
      <c r="R6">
        <f>Sligo_9_914!K4</f>
        <v>16</v>
      </c>
      <c r="S6">
        <v>0</v>
      </c>
      <c r="T6">
        <v>0</v>
      </c>
      <c r="U6">
        <f t="shared" si="0"/>
        <v>10</v>
      </c>
      <c r="V6">
        <f t="shared" si="0"/>
        <v>25</v>
      </c>
    </row>
    <row r="7" spans="1:22" x14ac:dyDescent="0.55000000000000004">
      <c r="I7" t="s">
        <v>70</v>
      </c>
      <c r="J7">
        <v>352</v>
      </c>
      <c r="K7">
        <v>0</v>
      </c>
      <c r="L7">
        <f>Sligo_19_352!K2</f>
        <v>1</v>
      </c>
      <c r="M7">
        <f>Sligo_19_352!H2</f>
        <v>12</v>
      </c>
      <c r="N7">
        <f>Sligo_19_352!K3</f>
        <v>36</v>
      </c>
      <c r="O7">
        <f>Sligo_19_352!H3</f>
        <v>4</v>
      </c>
      <c r="P7">
        <f>Sligo_19_352!K4</f>
        <v>10</v>
      </c>
      <c r="Q7">
        <f>Sligo_19_352!H4</f>
        <v>28</v>
      </c>
      <c r="R7">
        <f>Sligo_19_352!K5</f>
        <v>122</v>
      </c>
      <c r="S7">
        <f>Sligo_19_352!H5</f>
        <v>1</v>
      </c>
      <c r="T7">
        <f>Sligo_19_352!K6</f>
        <v>4</v>
      </c>
      <c r="U7">
        <f t="shared" si="0"/>
        <v>45</v>
      </c>
      <c r="V7">
        <f t="shared" si="0"/>
        <v>173</v>
      </c>
    </row>
    <row r="8" spans="1:22" x14ac:dyDescent="0.55000000000000004">
      <c r="A8" t="s">
        <v>7</v>
      </c>
      <c r="B8" t="s">
        <v>8</v>
      </c>
      <c r="C8" t="s">
        <v>2</v>
      </c>
      <c r="D8" t="s">
        <v>14</v>
      </c>
      <c r="E8" t="s">
        <v>15</v>
      </c>
      <c r="F8" t="s">
        <v>2</v>
      </c>
      <c r="I8" t="s">
        <v>71</v>
      </c>
      <c r="J8">
        <v>914</v>
      </c>
      <c r="K8">
        <v>0</v>
      </c>
      <c r="L8">
        <v>0</v>
      </c>
      <c r="M8">
        <v>0</v>
      </c>
      <c r="N8">
        <f>Sligo_19_914!K2</f>
        <v>2</v>
      </c>
      <c r="O8">
        <v>0</v>
      </c>
      <c r="P8">
        <v>0</v>
      </c>
      <c r="Q8">
        <f>Sligo_19_914!H2</f>
        <v>1</v>
      </c>
      <c r="R8">
        <f>Sligo_19_914!K3</f>
        <v>7</v>
      </c>
      <c r="S8">
        <v>0</v>
      </c>
      <c r="T8">
        <f>Sligo_19_914!K4</f>
        <v>2</v>
      </c>
      <c r="U8">
        <f t="shared" si="0"/>
        <v>1</v>
      </c>
      <c r="V8">
        <f t="shared" si="0"/>
        <v>11</v>
      </c>
    </row>
    <row r="9" spans="1:22" x14ac:dyDescent="0.55000000000000004">
      <c r="A9" t="s">
        <v>9</v>
      </c>
      <c r="B9">
        <v>1</v>
      </c>
      <c r="C9">
        <v>3.703703704</v>
      </c>
      <c r="D9" t="s">
        <v>9</v>
      </c>
      <c r="E9">
        <v>4</v>
      </c>
      <c r="F9">
        <v>7.1428571429999996</v>
      </c>
    </row>
    <row r="10" spans="1:22" x14ac:dyDescent="0.55000000000000004">
      <c r="A10" t="s">
        <v>10</v>
      </c>
      <c r="B10">
        <v>7</v>
      </c>
      <c r="C10">
        <v>25.925925929999998</v>
      </c>
      <c r="D10" t="s">
        <v>10</v>
      </c>
      <c r="E10">
        <v>11</v>
      </c>
      <c r="F10">
        <v>19.64285714</v>
      </c>
    </row>
    <row r="11" spans="1:22" x14ac:dyDescent="0.55000000000000004">
      <c r="A11" t="s">
        <v>12</v>
      </c>
      <c r="B11">
        <v>19</v>
      </c>
      <c r="C11">
        <v>70.370370370000003</v>
      </c>
      <c r="D11" t="s">
        <v>12</v>
      </c>
      <c r="E11">
        <v>40</v>
      </c>
      <c r="F11">
        <v>71.428571430000005</v>
      </c>
    </row>
    <row r="12" spans="1:22" x14ac:dyDescent="0.55000000000000004">
      <c r="D12" t="s">
        <v>13</v>
      </c>
      <c r="E12">
        <v>1</v>
      </c>
      <c r="F12">
        <v>1.7857142859999999</v>
      </c>
      <c r="I12" t="s">
        <v>56</v>
      </c>
      <c r="J12" t="s">
        <v>57</v>
      </c>
      <c r="K12" t="s">
        <v>60</v>
      </c>
      <c r="L12" t="s">
        <v>61</v>
      </c>
      <c r="M12" t="s">
        <v>62</v>
      </c>
      <c r="N12" t="s">
        <v>63</v>
      </c>
    </row>
    <row r="13" spans="1:22" x14ac:dyDescent="0.55000000000000004">
      <c r="I13" t="s">
        <v>66</v>
      </c>
      <c r="J13">
        <v>4</v>
      </c>
      <c r="K13">
        <v>9</v>
      </c>
      <c r="L13">
        <v>6</v>
      </c>
      <c r="M13">
        <v>29</v>
      </c>
      <c r="N13">
        <v>3</v>
      </c>
    </row>
    <row r="14" spans="1:22" x14ac:dyDescent="0.55000000000000004">
      <c r="I14" t="s">
        <v>67</v>
      </c>
      <c r="J14">
        <v>1</v>
      </c>
      <c r="K14">
        <v>7</v>
      </c>
      <c r="L14">
        <v>0</v>
      </c>
      <c r="M14">
        <v>19</v>
      </c>
      <c r="N14">
        <v>0</v>
      </c>
    </row>
    <row r="15" spans="1:22" x14ac:dyDescent="0.55000000000000004">
      <c r="A15" t="s">
        <v>7</v>
      </c>
      <c r="B15" t="s">
        <v>8</v>
      </c>
      <c r="C15" t="s">
        <v>2</v>
      </c>
      <c r="D15" t="s">
        <v>14</v>
      </c>
      <c r="E15" t="s">
        <v>15</v>
      </c>
      <c r="F15" t="s">
        <v>2</v>
      </c>
      <c r="I15" t="s">
        <v>68</v>
      </c>
      <c r="J15">
        <v>2</v>
      </c>
      <c r="K15">
        <v>2</v>
      </c>
      <c r="L15">
        <v>5</v>
      </c>
      <c r="M15">
        <v>57</v>
      </c>
      <c r="N15">
        <v>1</v>
      </c>
    </row>
    <row r="16" spans="1:22" x14ac:dyDescent="0.55000000000000004">
      <c r="A16" t="s">
        <v>9</v>
      </c>
      <c r="B16">
        <v>2</v>
      </c>
      <c r="C16">
        <v>2.9850746269999999</v>
      </c>
      <c r="D16" t="s">
        <v>9</v>
      </c>
      <c r="E16">
        <v>13</v>
      </c>
      <c r="F16">
        <v>3.5230352300000001</v>
      </c>
      <c r="I16" t="s">
        <v>69</v>
      </c>
      <c r="J16">
        <v>0</v>
      </c>
      <c r="K16">
        <v>2</v>
      </c>
      <c r="L16">
        <v>3</v>
      </c>
      <c r="M16">
        <v>5</v>
      </c>
      <c r="N16">
        <v>0</v>
      </c>
    </row>
    <row r="17" spans="1:17" x14ac:dyDescent="0.55000000000000004">
      <c r="A17" t="s">
        <v>10</v>
      </c>
      <c r="B17">
        <v>2</v>
      </c>
      <c r="C17">
        <v>2.9850746269999999</v>
      </c>
      <c r="D17" t="s">
        <v>10</v>
      </c>
      <c r="E17">
        <v>32</v>
      </c>
      <c r="F17">
        <v>8.6720867209999994</v>
      </c>
      <c r="I17" t="s">
        <v>70</v>
      </c>
      <c r="J17">
        <v>0</v>
      </c>
      <c r="K17">
        <v>12</v>
      </c>
      <c r="L17">
        <v>4</v>
      </c>
      <c r="M17">
        <v>28</v>
      </c>
      <c r="N17">
        <v>1</v>
      </c>
    </row>
    <row r="18" spans="1:17" x14ac:dyDescent="0.55000000000000004">
      <c r="A18" t="s">
        <v>11</v>
      </c>
      <c r="B18">
        <v>5</v>
      </c>
      <c r="C18">
        <v>7.4626865670000004</v>
      </c>
      <c r="D18" t="s">
        <v>11</v>
      </c>
      <c r="E18">
        <v>18</v>
      </c>
      <c r="F18">
        <v>4.8780487800000003</v>
      </c>
      <c r="I18" t="s">
        <v>71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7" x14ac:dyDescent="0.55000000000000004">
      <c r="A19" t="s">
        <v>12</v>
      </c>
      <c r="B19">
        <v>57</v>
      </c>
      <c r="C19">
        <v>85.074626870000003</v>
      </c>
      <c r="D19" t="s">
        <v>12</v>
      </c>
      <c r="E19">
        <v>302</v>
      </c>
      <c r="F19">
        <v>81.842818429999994</v>
      </c>
    </row>
    <row r="20" spans="1:17" x14ac:dyDescent="0.55000000000000004">
      <c r="A20" t="s">
        <v>13</v>
      </c>
      <c r="B20">
        <v>1</v>
      </c>
      <c r="C20">
        <v>1.4925373129999999</v>
      </c>
      <c r="D20" t="s">
        <v>13</v>
      </c>
      <c r="E20">
        <v>4</v>
      </c>
      <c r="F20">
        <v>1.0840108399999999</v>
      </c>
    </row>
    <row r="22" spans="1:17" x14ac:dyDescent="0.55000000000000004">
      <c r="I22" t="s">
        <v>92</v>
      </c>
      <c r="J22" t="s">
        <v>72</v>
      </c>
      <c r="K22" t="s">
        <v>73</v>
      </c>
      <c r="L22" t="s">
        <v>77</v>
      </c>
      <c r="M22" t="s">
        <v>74</v>
      </c>
      <c r="N22" t="s">
        <v>75</v>
      </c>
      <c r="O22" t="s">
        <v>76</v>
      </c>
    </row>
    <row r="23" spans="1:17" x14ac:dyDescent="0.55000000000000004">
      <c r="A23" t="s">
        <v>7</v>
      </c>
      <c r="B23" t="s">
        <v>8</v>
      </c>
      <c r="C23" t="s">
        <v>2</v>
      </c>
      <c r="D23" t="s">
        <v>14</v>
      </c>
      <c r="E23" t="s">
        <v>15</v>
      </c>
      <c r="F23" t="s">
        <v>2</v>
      </c>
      <c r="I23" t="s">
        <v>57</v>
      </c>
      <c r="J23">
        <v>4</v>
      </c>
      <c r="K23">
        <v>1</v>
      </c>
      <c r="L23">
        <v>2</v>
      </c>
      <c r="M23">
        <v>0</v>
      </c>
      <c r="N23">
        <v>0</v>
      </c>
      <c r="O23">
        <v>0</v>
      </c>
      <c r="Q23" s="1">
        <f>(SUM(J23:O23))/(SUM($J$23:$O$27))</f>
        <v>3.482587064676617E-2</v>
      </c>
    </row>
    <row r="24" spans="1:17" x14ac:dyDescent="0.55000000000000004">
      <c r="A24" t="s">
        <v>10</v>
      </c>
      <c r="B24">
        <v>2</v>
      </c>
      <c r="C24">
        <v>20</v>
      </c>
      <c r="D24" t="s">
        <v>10</v>
      </c>
      <c r="E24">
        <v>3</v>
      </c>
      <c r="F24">
        <v>12</v>
      </c>
      <c r="I24" t="s">
        <v>60</v>
      </c>
      <c r="J24">
        <v>9</v>
      </c>
      <c r="K24">
        <v>7</v>
      </c>
      <c r="L24">
        <v>2</v>
      </c>
      <c r="M24">
        <v>2</v>
      </c>
      <c r="N24">
        <v>12</v>
      </c>
      <c r="O24">
        <v>0</v>
      </c>
      <c r="Q24" s="1">
        <f t="shared" ref="Q24:Q27" si="1">(SUM(J24:O24))/(SUM($J$23:$O$27))</f>
        <v>0.15920398009950248</v>
      </c>
    </row>
    <row r="25" spans="1:17" x14ac:dyDescent="0.55000000000000004">
      <c r="A25" t="s">
        <v>11</v>
      </c>
      <c r="B25">
        <v>3</v>
      </c>
      <c r="C25">
        <v>30</v>
      </c>
      <c r="D25" t="s">
        <v>11</v>
      </c>
      <c r="E25">
        <v>6</v>
      </c>
      <c r="F25">
        <v>24</v>
      </c>
      <c r="I25" t="s">
        <v>61</v>
      </c>
      <c r="J25">
        <v>6</v>
      </c>
      <c r="K25">
        <v>0</v>
      </c>
      <c r="L25">
        <v>5</v>
      </c>
      <c r="M25">
        <v>3</v>
      </c>
      <c r="N25">
        <v>4</v>
      </c>
      <c r="O25">
        <v>0</v>
      </c>
      <c r="Q25" s="1">
        <f t="shared" si="1"/>
        <v>8.9552238805970144E-2</v>
      </c>
    </row>
    <row r="26" spans="1:17" x14ac:dyDescent="0.55000000000000004">
      <c r="A26" t="s">
        <v>12</v>
      </c>
      <c r="B26">
        <v>5</v>
      </c>
      <c r="C26">
        <v>50</v>
      </c>
      <c r="D26" t="s">
        <v>12</v>
      </c>
      <c r="E26">
        <v>16</v>
      </c>
      <c r="F26">
        <v>64</v>
      </c>
      <c r="I26" t="s">
        <v>62</v>
      </c>
      <c r="J26">
        <v>29</v>
      </c>
      <c r="K26">
        <v>19</v>
      </c>
      <c r="L26">
        <v>57</v>
      </c>
      <c r="M26">
        <v>5</v>
      </c>
      <c r="N26">
        <v>28</v>
      </c>
      <c r="O26">
        <v>1</v>
      </c>
      <c r="Q26" s="1">
        <f t="shared" si="1"/>
        <v>0.69154228855721389</v>
      </c>
    </row>
    <row r="27" spans="1:17" x14ac:dyDescent="0.55000000000000004">
      <c r="I27" t="s">
        <v>63</v>
      </c>
      <c r="J27">
        <v>3</v>
      </c>
      <c r="K27">
        <v>0</v>
      </c>
      <c r="L27">
        <v>1</v>
      </c>
      <c r="M27">
        <v>0</v>
      </c>
      <c r="N27">
        <v>1</v>
      </c>
      <c r="O27">
        <v>0</v>
      </c>
      <c r="Q27" s="1">
        <f t="shared" si="1"/>
        <v>2.4875621890547265E-2</v>
      </c>
    </row>
    <row r="28" spans="1:17" x14ac:dyDescent="0.55000000000000004">
      <c r="A28" t="s">
        <v>7</v>
      </c>
      <c r="B28" t="s">
        <v>8</v>
      </c>
      <c r="C28" t="s">
        <v>2</v>
      </c>
      <c r="D28" t="s">
        <v>14</v>
      </c>
      <c r="E28" t="s">
        <v>15</v>
      </c>
      <c r="F28" t="s">
        <v>2</v>
      </c>
    </row>
    <row r="29" spans="1:17" x14ac:dyDescent="0.55000000000000004">
      <c r="A29" t="s">
        <v>10</v>
      </c>
      <c r="B29">
        <v>12</v>
      </c>
      <c r="C29">
        <v>26.666666670000001</v>
      </c>
      <c r="D29" t="s">
        <v>9</v>
      </c>
      <c r="E29">
        <v>1</v>
      </c>
      <c r="F29">
        <v>0.57803468199999997</v>
      </c>
    </row>
    <row r="30" spans="1:17" x14ac:dyDescent="0.55000000000000004">
      <c r="A30" t="s">
        <v>11</v>
      </c>
      <c r="B30">
        <v>4</v>
      </c>
      <c r="C30">
        <v>8.8888888890000004</v>
      </c>
      <c r="D30" t="s">
        <v>10</v>
      </c>
      <c r="E30">
        <v>36</v>
      </c>
      <c r="F30">
        <v>20.80924855</v>
      </c>
    </row>
    <row r="31" spans="1:17" x14ac:dyDescent="0.55000000000000004">
      <c r="A31" t="s">
        <v>12</v>
      </c>
      <c r="B31">
        <v>28</v>
      </c>
      <c r="C31">
        <v>62.222222219999999</v>
      </c>
      <c r="D31" t="s">
        <v>11</v>
      </c>
      <c r="E31">
        <v>10</v>
      </c>
      <c r="F31">
        <v>5.7803468210000002</v>
      </c>
    </row>
    <row r="32" spans="1:17" x14ac:dyDescent="0.55000000000000004">
      <c r="A32" t="s">
        <v>13</v>
      </c>
      <c r="B32">
        <v>1</v>
      </c>
      <c r="C32">
        <v>2.2222222220000001</v>
      </c>
      <c r="D32" t="s">
        <v>12</v>
      </c>
      <c r="E32">
        <v>122</v>
      </c>
      <c r="F32">
        <v>70.520231210000006</v>
      </c>
    </row>
    <row r="33" spans="1:6" x14ac:dyDescent="0.55000000000000004">
      <c r="D33" t="s">
        <v>13</v>
      </c>
      <c r="E33">
        <v>4</v>
      </c>
      <c r="F33">
        <v>2.3121387279999999</v>
      </c>
    </row>
    <row r="34" spans="1:6" x14ac:dyDescent="0.55000000000000004">
      <c r="A34" t="s">
        <v>7</v>
      </c>
      <c r="B34" t="s">
        <v>8</v>
      </c>
      <c r="C34" t="s">
        <v>2</v>
      </c>
      <c r="D34" t="s">
        <v>14</v>
      </c>
      <c r="E34" t="s">
        <v>15</v>
      </c>
      <c r="F34" t="s">
        <v>2</v>
      </c>
    </row>
    <row r="35" spans="1:6" x14ac:dyDescent="0.55000000000000004">
      <c r="A35" t="s">
        <v>12</v>
      </c>
      <c r="B35">
        <v>1</v>
      </c>
      <c r="C35">
        <v>100</v>
      </c>
      <c r="D35" t="s">
        <v>10</v>
      </c>
      <c r="E35">
        <v>2</v>
      </c>
      <c r="F35">
        <v>18.18181818</v>
      </c>
    </row>
    <row r="36" spans="1:6" x14ac:dyDescent="0.55000000000000004">
      <c r="D36" t="s">
        <v>12</v>
      </c>
      <c r="E36">
        <v>7</v>
      </c>
      <c r="F36">
        <v>63.636363639999999</v>
      </c>
    </row>
    <row r="37" spans="1:6" x14ac:dyDescent="0.55000000000000004">
      <c r="D37" t="s">
        <v>13</v>
      </c>
      <c r="E37">
        <v>2</v>
      </c>
      <c r="F37">
        <v>18.18181818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4192-00AD-44F3-A117-96AC9204434F}">
  <dimension ref="A1:J14"/>
  <sheetViews>
    <sheetView workbookViewId="0">
      <selection activeCell="J4" sqref="J4"/>
    </sheetView>
  </sheetViews>
  <sheetFormatPr defaultRowHeight="14.4" x14ac:dyDescent="0.55000000000000004"/>
  <cols>
    <col min="1" max="1" width="15.3125" bestFit="1" customWidth="1"/>
    <col min="2" max="2" width="9.5234375" customWidth="1"/>
    <col min="3" max="3" width="9.5234375" bestFit="1" customWidth="1"/>
    <col min="4" max="7" width="10.47265625" bestFit="1" customWidth="1"/>
  </cols>
  <sheetData>
    <row r="1" spans="1:10" x14ac:dyDescent="0.55000000000000004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10" ht="14.4" customHeight="1" x14ac:dyDescent="0.55000000000000004">
      <c r="A2" s="3" t="s">
        <v>93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  <row r="3" spans="1:10" x14ac:dyDescent="0.55000000000000004">
      <c r="A3" t="s">
        <v>33</v>
      </c>
      <c r="B3" cm="1">
        <f t="array" ref="B3">SUM(IF([1]Sheet1!$D$2:$D$52=A3, 1, 0))</f>
        <v>26</v>
      </c>
      <c r="C3" cm="1">
        <f t="array" ref="C3">SUM(IF([1]Sheet1!$D$53:$D$79=A3, 1, 0))</f>
        <v>6</v>
      </c>
      <c r="D3" cm="1">
        <f t="array" ref="D3">SUM(IF([1]Sheet1!$D$80:$D$146=A3, 1, 0))</f>
        <v>13</v>
      </c>
      <c r="E3" cm="1">
        <f t="array" ref="E3">SUM(IF([1]Sheet1!$D$147:$D$156=A3, 1, 0))</f>
        <v>3</v>
      </c>
      <c r="F3" cm="1">
        <f t="array" ref="F3">SUM(IF([1]Sheet1!$D$157:$D$201=A3, 1, 0))</f>
        <v>16</v>
      </c>
      <c r="G3">
        <v>0</v>
      </c>
      <c r="I3" s="1">
        <f>(SUM(B3:G3))/SUM($B$3:$G$9)</f>
        <v>0.31840796019900497</v>
      </c>
      <c r="J3" s="4">
        <f>SUM(I3:I4)</f>
        <v>0.6766169154228856</v>
      </c>
    </row>
    <row r="4" spans="1:10" x14ac:dyDescent="0.55000000000000004">
      <c r="A4" t="s">
        <v>34</v>
      </c>
      <c r="B4" cm="1">
        <f t="array" ref="B4">SUM(IF([1]Sheet1!$D$2:$D$52=A4, 1, 0))</f>
        <v>14</v>
      </c>
      <c r="C4" cm="1">
        <f t="array" ref="C4">SUM(IF([1]Sheet1!$D$53:$D$79=A4, 1, 0))</f>
        <v>10</v>
      </c>
      <c r="D4" cm="1">
        <f t="array" ref="D4">SUM(IF([1]Sheet1!$D$80:$D$146=A4, 1, 0))</f>
        <v>29</v>
      </c>
      <c r="E4" cm="1">
        <f t="array" ref="E4">SUM(IF([1]Sheet1!$D$147:$D$156=A4, 1, 0))</f>
        <v>4</v>
      </c>
      <c r="F4" cm="1">
        <f t="array" ref="F4">SUM(IF([1]Sheet1!$D$157:$D$201=A4, 1, 0))</f>
        <v>14</v>
      </c>
      <c r="G4">
        <v>1</v>
      </c>
      <c r="I4" s="1">
        <f>(SUM(B4:G4))/SUM($B$3:$G$9)</f>
        <v>0.35820895522388058</v>
      </c>
    </row>
    <row r="5" spans="1:10" x14ac:dyDescent="0.55000000000000004">
      <c r="A5" t="s">
        <v>37</v>
      </c>
      <c r="B5" cm="1">
        <f t="array" ref="B5">SUM(IF([1]Sheet1!$D$2:$D$52=A5, 1, 0))</f>
        <v>9</v>
      </c>
      <c r="C5" cm="1">
        <f t="array" ref="C5">SUM(IF([1]Sheet1!$D$53:$D$79=A5, 1, 0))</f>
        <v>9</v>
      </c>
      <c r="D5" cm="1">
        <f t="array" ref="D5">SUM(IF([1]Sheet1!$D$80:$D$146=A5, 1, 0))</f>
        <v>18</v>
      </c>
      <c r="E5" cm="1">
        <f t="array" ref="E5">SUM(IF([1]Sheet1!$D$147:$D$156=A5, 1, 0))</f>
        <v>1</v>
      </c>
      <c r="F5" cm="1">
        <f t="array" ref="F5">SUM(IF([1]Sheet1!$D$157:$D$201=A5, 1, 0))</f>
        <v>8</v>
      </c>
      <c r="G5" s="2">
        <v>0</v>
      </c>
      <c r="H5" s="2"/>
      <c r="I5" s="1">
        <f t="shared" ref="I4:I9" si="0">(SUM(B5:G5))/SUM($B$3:$G$9)</f>
        <v>0.22388059701492538</v>
      </c>
    </row>
    <row r="6" spans="1:10" x14ac:dyDescent="0.55000000000000004">
      <c r="A6" t="s">
        <v>38</v>
      </c>
      <c r="B6" cm="1">
        <f t="array" ref="B6">SUM(IF([1]Sheet1!$D$2:$D$52=A6, 1, 0))</f>
        <v>2</v>
      </c>
      <c r="C6" cm="1">
        <f t="array" ref="C6">SUM(IF([1]Sheet1!$D$53:$D$79=A6, 1, 0))</f>
        <v>1</v>
      </c>
      <c r="D6" cm="1">
        <f t="array" ref="D6">SUM(IF([1]Sheet1!$D$80:$D$146=A6, 1, 0))</f>
        <v>3</v>
      </c>
      <c r="E6" cm="1">
        <f t="array" ref="E6">SUM(IF([1]Sheet1!$D$147:$D$156=A6, 1, 0))</f>
        <v>1</v>
      </c>
      <c r="F6" cm="1">
        <f t="array" ref="F6">SUM(IF([1]Sheet1!$D$157:$D$201=A6, 1, 0))</f>
        <v>4</v>
      </c>
      <c r="G6" s="2">
        <v>0</v>
      </c>
      <c r="H6" s="2"/>
      <c r="I6" s="1">
        <f t="shared" si="0"/>
        <v>5.4726368159203981E-2</v>
      </c>
    </row>
    <row r="7" spans="1:10" x14ac:dyDescent="0.55000000000000004">
      <c r="A7" t="s">
        <v>42</v>
      </c>
      <c r="B7" cm="1">
        <f t="array" ref="B7">SUM(IF([1]Sheet1!$D$2:$D$52=A7, 1, 0))</f>
        <v>0</v>
      </c>
      <c r="C7" cm="1">
        <f t="array" ref="C7">SUM(IF([1]Sheet1!$D$53:$D$79=A7, 1, 0))</f>
        <v>0</v>
      </c>
      <c r="D7" cm="1">
        <f t="array" ref="D7">SUM(IF([1]Sheet1!$D$80:$D$146=A7, 1, 0))</f>
        <v>3</v>
      </c>
      <c r="E7" cm="1">
        <f t="array" ref="E7">SUM(IF([1]Sheet1!$D$147:$D$156=A7, 1, 0))</f>
        <v>0</v>
      </c>
      <c r="F7" cm="1">
        <f t="array" ref="F7">SUM(IF([1]Sheet1!$D$157:$D$201=A7, 1, 0))</f>
        <v>1</v>
      </c>
      <c r="G7" s="2">
        <v>0</v>
      </c>
      <c r="H7" s="2"/>
      <c r="I7" s="1">
        <f t="shared" si="0"/>
        <v>1.9900497512437811E-2</v>
      </c>
    </row>
    <row r="8" spans="1:10" x14ac:dyDescent="0.55000000000000004">
      <c r="A8" t="s">
        <v>39</v>
      </c>
      <c r="B8" cm="1">
        <f t="array" ref="B8">SUM(IF([1]Sheet1!$D$2:$D$52=A8, 1, 0))</f>
        <v>0</v>
      </c>
      <c r="C8" cm="1">
        <f t="array" ref="C8">SUM(IF([1]Sheet1!$D$53:$D$79=A8, 1, 0))</f>
        <v>1</v>
      </c>
      <c r="D8" cm="1">
        <f t="array" ref="D8">SUM(IF([1]Sheet1!$D$80:$D$146=A8, 1, 0))</f>
        <v>0</v>
      </c>
      <c r="E8" cm="1">
        <f t="array" ref="E8">SUM(IF([1]Sheet1!$D$147:$D$156=A8, 1, 0))</f>
        <v>0</v>
      </c>
      <c r="F8" cm="1">
        <f t="array" ref="F8">SUM(IF([1]Sheet1!$D$157:$D$201=A8, 1, 0))</f>
        <v>1</v>
      </c>
      <c r="G8" s="2">
        <v>0</v>
      </c>
      <c r="H8" s="2"/>
      <c r="I8" s="1">
        <f t="shared" si="0"/>
        <v>9.9502487562189053E-3</v>
      </c>
    </row>
    <row r="9" spans="1:10" x14ac:dyDescent="0.55000000000000004">
      <c r="A9" t="s">
        <v>46</v>
      </c>
      <c r="B9" cm="1">
        <f t="array" ref="B9">SUM(IF([1]Sheet1!$D$2:$D$52=A9, 1, 0))</f>
        <v>0</v>
      </c>
      <c r="C9" cm="1">
        <f t="array" ref="C9">SUM(IF([1]Sheet1!$D$53:$D$79=A9, 1, 0))</f>
        <v>0</v>
      </c>
      <c r="D9" cm="1">
        <f t="array" ref="D9">SUM(IF([1]Sheet1!$D$80:$D$146=A9, 1, 0))</f>
        <v>1</v>
      </c>
      <c r="E9" cm="1">
        <f t="array" ref="E9">SUM(IF([1]Sheet1!$D$147:$D$156=A9, 1, 0))</f>
        <v>1</v>
      </c>
      <c r="F9" cm="1">
        <f t="array" ref="F9">SUM(IF([1]Sheet1!$D$157:$D$201=A9, 1, 0))</f>
        <v>1</v>
      </c>
      <c r="G9" s="2">
        <v>0</v>
      </c>
      <c r="H9" s="2"/>
      <c r="I9" s="1">
        <f t="shared" si="0"/>
        <v>1.4925373134328358E-2</v>
      </c>
    </row>
    <row r="10" spans="1:10" x14ac:dyDescent="0.55000000000000004">
      <c r="B10" s="2"/>
      <c r="C10" s="2"/>
      <c r="D10" s="2"/>
      <c r="E10" s="2"/>
      <c r="F10" s="2"/>
      <c r="G10" s="2"/>
      <c r="H10" s="2"/>
    </row>
    <row r="11" spans="1:10" x14ac:dyDescent="0.55000000000000004">
      <c r="B11" s="2"/>
      <c r="C11" s="2"/>
      <c r="D11" s="2"/>
    </row>
    <row r="12" spans="1:10" x14ac:dyDescent="0.55000000000000004">
      <c r="B12" s="2"/>
    </row>
    <row r="13" spans="1:10" x14ac:dyDescent="0.55000000000000004">
      <c r="B13" s="2"/>
    </row>
    <row r="14" spans="1:10" x14ac:dyDescent="0.55000000000000004">
      <c r="B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5D2E-17C7-4E45-89E7-A7C8E5751AA3}">
  <dimension ref="A1:I13"/>
  <sheetViews>
    <sheetView tabSelected="1" workbookViewId="0">
      <selection activeCell="I9" sqref="I9"/>
    </sheetView>
  </sheetViews>
  <sheetFormatPr defaultRowHeight="14.4" x14ac:dyDescent="0.55000000000000004"/>
  <cols>
    <col min="1" max="1" width="25" bestFit="1" customWidth="1"/>
    <col min="2" max="2" width="10.83984375" customWidth="1"/>
    <col min="3" max="3" width="10.41796875" bestFit="1" customWidth="1"/>
    <col min="4" max="4" width="12.41796875" customWidth="1"/>
    <col min="5" max="5" width="11.83984375" customWidth="1"/>
    <col min="6" max="6" width="11.41796875" bestFit="1" customWidth="1"/>
    <col min="8" max="8" width="7.68359375" customWidth="1"/>
    <col min="10" max="10" width="6.578125" customWidth="1"/>
    <col min="13" max="13" width="24" bestFit="1" customWidth="1"/>
  </cols>
  <sheetData>
    <row r="1" spans="1:9" x14ac:dyDescent="0.55000000000000004">
      <c r="A1" t="s">
        <v>78</v>
      </c>
      <c r="B1" t="s">
        <v>72</v>
      </c>
      <c r="C1" t="s">
        <v>73</v>
      </c>
      <c r="D1" t="s">
        <v>77</v>
      </c>
      <c r="E1" t="s">
        <v>74</v>
      </c>
      <c r="F1" t="s">
        <v>75</v>
      </c>
      <c r="G1" t="s">
        <v>76</v>
      </c>
    </row>
    <row r="2" spans="1:9" x14ac:dyDescent="0.55000000000000004">
      <c r="A2" t="s">
        <v>18</v>
      </c>
      <c r="B2">
        <v>15</v>
      </c>
      <c r="C2">
        <v>0</v>
      </c>
      <c r="D2">
        <v>9</v>
      </c>
      <c r="E2">
        <v>1</v>
      </c>
      <c r="F2">
        <v>5</v>
      </c>
      <c r="G2">
        <v>0</v>
      </c>
      <c r="I2" s="1">
        <f>(SUM(B2:G2))/(SUM($B$2:$G$13))</f>
        <v>0.14925373134328357</v>
      </c>
    </row>
    <row r="3" spans="1:9" x14ac:dyDescent="0.55000000000000004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I3" s="1">
        <f t="shared" ref="I3:I13" si="0">(SUM(B3:G3))/(SUM($B$2:$G$13))</f>
        <v>4.9751243781094526E-3</v>
      </c>
    </row>
    <row r="4" spans="1:9" x14ac:dyDescent="0.55000000000000004">
      <c r="A4" t="s">
        <v>79</v>
      </c>
      <c r="B4">
        <v>1</v>
      </c>
      <c r="C4">
        <v>5</v>
      </c>
      <c r="D4">
        <v>0</v>
      </c>
      <c r="E4">
        <v>0</v>
      </c>
      <c r="F4">
        <v>0</v>
      </c>
      <c r="G4">
        <v>0</v>
      </c>
      <c r="I4" s="1">
        <f t="shared" si="0"/>
        <v>2.9850746268656716E-2</v>
      </c>
    </row>
    <row r="5" spans="1:9" x14ac:dyDescent="0.55000000000000004">
      <c r="A5" t="s">
        <v>80</v>
      </c>
      <c r="B5">
        <v>13</v>
      </c>
      <c r="C5">
        <v>21</v>
      </c>
      <c r="D5">
        <v>9</v>
      </c>
      <c r="E5">
        <v>2</v>
      </c>
      <c r="F5">
        <v>27</v>
      </c>
      <c r="G5">
        <v>1</v>
      </c>
      <c r="I5" s="1">
        <f t="shared" si="0"/>
        <v>0.36318407960199006</v>
      </c>
    </row>
    <row r="6" spans="1:9" x14ac:dyDescent="0.55000000000000004">
      <c r="A6" t="s">
        <v>81</v>
      </c>
      <c r="B6">
        <v>5</v>
      </c>
      <c r="C6">
        <v>0</v>
      </c>
      <c r="D6">
        <v>0</v>
      </c>
      <c r="E6">
        <v>0</v>
      </c>
      <c r="F6">
        <v>4</v>
      </c>
      <c r="G6">
        <v>0</v>
      </c>
      <c r="I6" s="1">
        <f t="shared" si="0"/>
        <v>4.4776119402985072E-2</v>
      </c>
    </row>
    <row r="7" spans="1:9" x14ac:dyDescent="0.55000000000000004">
      <c r="A7" t="s">
        <v>23</v>
      </c>
      <c r="B7">
        <v>4</v>
      </c>
      <c r="C7">
        <v>1</v>
      </c>
      <c r="D7">
        <v>14</v>
      </c>
      <c r="E7">
        <v>6</v>
      </c>
      <c r="F7">
        <v>2</v>
      </c>
      <c r="G7">
        <v>0</v>
      </c>
      <c r="I7" s="1">
        <f t="shared" si="0"/>
        <v>0.13432835820895522</v>
      </c>
    </row>
    <row r="8" spans="1:9" x14ac:dyDescent="0.55000000000000004">
      <c r="A8" t="s">
        <v>82</v>
      </c>
      <c r="B8">
        <v>2</v>
      </c>
      <c r="C8">
        <v>0</v>
      </c>
      <c r="D8">
        <v>5</v>
      </c>
      <c r="E8">
        <v>1</v>
      </c>
      <c r="F8">
        <v>0</v>
      </c>
      <c r="G8">
        <v>0</v>
      </c>
      <c r="I8" s="1">
        <f t="shared" si="0"/>
        <v>3.9800995024875621E-2</v>
      </c>
    </row>
    <row r="9" spans="1:9" x14ac:dyDescent="0.55000000000000004">
      <c r="A9" t="s">
        <v>25</v>
      </c>
      <c r="B9">
        <v>10</v>
      </c>
      <c r="C9">
        <v>0</v>
      </c>
      <c r="D9">
        <v>11</v>
      </c>
      <c r="E9">
        <v>0</v>
      </c>
      <c r="F9">
        <v>5</v>
      </c>
      <c r="G9">
        <v>0</v>
      </c>
      <c r="I9" s="1">
        <f t="shared" si="0"/>
        <v>0.12935323383084577</v>
      </c>
    </row>
    <row r="10" spans="1:9" x14ac:dyDescent="0.55000000000000004">
      <c r="A10" t="s">
        <v>51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I10" s="1">
        <f t="shared" si="0"/>
        <v>4.9751243781094526E-3</v>
      </c>
    </row>
    <row r="11" spans="1:9" x14ac:dyDescent="0.55000000000000004">
      <c r="A11" t="s">
        <v>52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I11" s="1">
        <f t="shared" si="0"/>
        <v>1.4925373134328358E-2</v>
      </c>
    </row>
    <row r="12" spans="1:9" x14ac:dyDescent="0.55000000000000004">
      <c r="A12" t="s">
        <v>53</v>
      </c>
      <c r="B12">
        <v>0</v>
      </c>
      <c r="C12">
        <v>0</v>
      </c>
      <c r="D12">
        <v>15</v>
      </c>
      <c r="E12">
        <v>0</v>
      </c>
      <c r="F12">
        <v>0</v>
      </c>
      <c r="G12">
        <v>0</v>
      </c>
      <c r="I12" s="1">
        <f t="shared" si="0"/>
        <v>7.4626865671641784E-2</v>
      </c>
    </row>
    <row r="13" spans="1:9" x14ac:dyDescent="0.55000000000000004">
      <c r="A13" t="s">
        <v>83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I13" s="1">
        <f t="shared" si="0"/>
        <v>9.9502487562189053E-3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7CC3-E1FD-4F8E-84ED-E2E51DD2D186}">
  <dimension ref="A1:G13"/>
  <sheetViews>
    <sheetView workbookViewId="0">
      <selection activeCell="A7" sqref="A7"/>
    </sheetView>
  </sheetViews>
  <sheetFormatPr defaultRowHeight="14.4" x14ac:dyDescent="0.55000000000000004"/>
  <cols>
    <col min="1" max="1" width="48.41796875" bestFit="1" customWidth="1"/>
    <col min="2" max="2" width="10.83984375" customWidth="1"/>
    <col min="3" max="3" width="10.41796875" bestFit="1" customWidth="1"/>
    <col min="4" max="4" width="12.41796875" customWidth="1"/>
    <col min="5" max="5" width="11.83984375" customWidth="1"/>
    <col min="6" max="6" width="11.41796875" bestFit="1" customWidth="1"/>
    <col min="8" max="8" width="7.68359375" customWidth="1"/>
    <col min="10" max="10" width="6.578125" customWidth="1"/>
    <col min="13" max="13" width="24" bestFit="1" customWidth="1"/>
  </cols>
  <sheetData>
    <row r="1" spans="1:7" x14ac:dyDescent="0.55000000000000004">
      <c r="A1" t="s">
        <v>78</v>
      </c>
      <c r="B1" t="s">
        <v>72</v>
      </c>
      <c r="C1" t="s">
        <v>73</v>
      </c>
      <c r="D1" t="s">
        <v>77</v>
      </c>
      <c r="E1" t="s">
        <v>74</v>
      </c>
      <c r="F1" t="s">
        <v>75</v>
      </c>
      <c r="G1" t="s">
        <v>76</v>
      </c>
    </row>
    <row r="2" spans="1:7" x14ac:dyDescent="0.55000000000000004">
      <c r="A2" t="s">
        <v>18</v>
      </c>
      <c r="B2">
        <v>15</v>
      </c>
      <c r="D2">
        <v>9</v>
      </c>
      <c r="E2">
        <v>1</v>
      </c>
      <c r="F2">
        <v>5</v>
      </c>
    </row>
    <row r="3" spans="1:7" x14ac:dyDescent="0.55000000000000004">
      <c r="A3" t="s">
        <v>19</v>
      </c>
      <c r="B3">
        <v>1</v>
      </c>
    </row>
    <row r="4" spans="1:7" x14ac:dyDescent="0.55000000000000004">
      <c r="A4" t="s">
        <v>20</v>
      </c>
      <c r="B4">
        <v>1</v>
      </c>
      <c r="C4">
        <v>5</v>
      </c>
    </row>
    <row r="5" spans="1:7" x14ac:dyDescent="0.55000000000000004">
      <c r="A5" t="s">
        <v>21</v>
      </c>
      <c r="B5">
        <v>13</v>
      </c>
      <c r="C5">
        <v>21</v>
      </c>
      <c r="D5">
        <v>9</v>
      </c>
      <c r="E5">
        <v>2</v>
      </c>
      <c r="F5">
        <v>27</v>
      </c>
      <c r="G5">
        <v>1</v>
      </c>
    </row>
    <row r="6" spans="1:7" x14ac:dyDescent="0.55000000000000004">
      <c r="A6" t="s">
        <v>22</v>
      </c>
      <c r="B6">
        <v>5</v>
      </c>
      <c r="F6">
        <v>4</v>
      </c>
    </row>
    <row r="7" spans="1:7" x14ac:dyDescent="0.55000000000000004">
      <c r="A7" t="s">
        <v>23</v>
      </c>
      <c r="B7">
        <v>4</v>
      </c>
      <c r="C7">
        <v>1</v>
      </c>
      <c r="D7">
        <v>14</v>
      </c>
      <c r="E7">
        <v>6</v>
      </c>
      <c r="F7">
        <v>2</v>
      </c>
    </row>
    <row r="8" spans="1:7" x14ac:dyDescent="0.55000000000000004">
      <c r="A8" t="s">
        <v>24</v>
      </c>
      <c r="B8">
        <v>2</v>
      </c>
      <c r="D8">
        <v>5</v>
      </c>
      <c r="E8">
        <v>1</v>
      </c>
    </row>
    <row r="9" spans="1:7" x14ac:dyDescent="0.55000000000000004">
      <c r="A9" t="s">
        <v>25</v>
      </c>
      <c r="B9">
        <v>10</v>
      </c>
      <c r="D9">
        <v>11</v>
      </c>
      <c r="F9">
        <v>5</v>
      </c>
    </row>
    <row r="10" spans="1:7" x14ac:dyDescent="0.55000000000000004">
      <c r="A10" t="s">
        <v>51</v>
      </c>
      <c r="D10">
        <v>1</v>
      </c>
    </row>
    <row r="11" spans="1:7" x14ac:dyDescent="0.55000000000000004">
      <c r="A11" t="s">
        <v>52</v>
      </c>
      <c r="D11">
        <v>3</v>
      </c>
    </row>
    <row r="12" spans="1:7" x14ac:dyDescent="0.55000000000000004">
      <c r="A12" t="s">
        <v>53</v>
      </c>
      <c r="D12">
        <v>15</v>
      </c>
    </row>
    <row r="13" spans="1:7" x14ac:dyDescent="0.55000000000000004">
      <c r="A13" t="s">
        <v>54</v>
      </c>
      <c r="F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AEA6-870D-42AC-AD96-8623B8C0D1E7}">
  <dimension ref="A1:E8"/>
  <sheetViews>
    <sheetView workbookViewId="0">
      <selection sqref="A1:C7"/>
    </sheetView>
  </sheetViews>
  <sheetFormatPr defaultRowHeight="14.4" x14ac:dyDescent="0.55000000000000004"/>
  <cols>
    <col min="1" max="1" width="11.26171875" bestFit="1" customWidth="1"/>
  </cols>
  <sheetData>
    <row r="1" spans="1:5" x14ac:dyDescent="0.55000000000000004">
      <c r="A1" t="s">
        <v>56</v>
      </c>
      <c r="B1" t="s">
        <v>90</v>
      </c>
      <c r="C1" t="s">
        <v>91</v>
      </c>
    </row>
    <row r="2" spans="1:5" x14ac:dyDescent="0.55000000000000004">
      <c r="A2" t="s">
        <v>66</v>
      </c>
      <c r="B2">
        <v>229</v>
      </c>
      <c r="C2">
        <v>528</v>
      </c>
      <c r="E2" s="1">
        <f t="shared" ref="E2:E7" si="0">(B2-C2)/C2</f>
        <v>-0.56628787878787878</v>
      </c>
    </row>
    <row r="3" spans="1:5" x14ac:dyDescent="0.55000000000000004">
      <c r="A3" t="s">
        <v>67</v>
      </c>
      <c r="B3">
        <v>52</v>
      </c>
      <c r="C3">
        <v>56</v>
      </c>
      <c r="E3" s="1">
        <f t="shared" si="0"/>
        <v>-7.1428571428571425E-2</v>
      </c>
    </row>
    <row r="4" spans="1:5" x14ac:dyDescent="0.55000000000000004">
      <c r="A4" t="s">
        <v>84</v>
      </c>
      <c r="B4">
        <v>273</v>
      </c>
      <c r="C4">
        <v>369</v>
      </c>
      <c r="E4" s="1">
        <f t="shared" si="0"/>
        <v>-0.26016260162601629</v>
      </c>
    </row>
    <row r="5" spans="1:5" x14ac:dyDescent="0.55000000000000004">
      <c r="A5" t="s">
        <v>85</v>
      </c>
      <c r="B5">
        <v>25</v>
      </c>
      <c r="C5">
        <v>25</v>
      </c>
      <c r="E5" s="1">
        <f t="shared" si="0"/>
        <v>0</v>
      </c>
    </row>
    <row r="6" spans="1:5" x14ac:dyDescent="0.55000000000000004">
      <c r="A6" t="s">
        <v>86</v>
      </c>
      <c r="B6">
        <v>192</v>
      </c>
      <c r="C6">
        <v>173</v>
      </c>
      <c r="E6" s="1">
        <f t="shared" si="0"/>
        <v>0.10982658959537572</v>
      </c>
    </row>
    <row r="7" spans="1:5" x14ac:dyDescent="0.55000000000000004">
      <c r="A7" t="s">
        <v>87</v>
      </c>
      <c r="B7">
        <v>15</v>
      </c>
      <c r="C7">
        <v>11</v>
      </c>
      <c r="E7" s="1">
        <f t="shared" si="0"/>
        <v>0.36363636363636365</v>
      </c>
    </row>
    <row r="8" spans="1:5" x14ac:dyDescent="0.55000000000000004">
      <c r="B8" t="s">
        <v>88</v>
      </c>
      <c r="C8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opLeftCell="J1" workbookViewId="0">
      <selection activeCell="J10" sqref="J10"/>
    </sheetView>
  </sheetViews>
  <sheetFormatPr defaultRowHeight="14.4" x14ac:dyDescent="0.55000000000000004"/>
  <sheetData>
    <row r="1" spans="1:30" x14ac:dyDescent="0.55000000000000004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2</v>
      </c>
      <c r="J1" t="s">
        <v>14</v>
      </c>
      <c r="K1" t="s">
        <v>15</v>
      </c>
      <c r="L1" t="s">
        <v>2</v>
      </c>
      <c r="M1" t="s">
        <v>31</v>
      </c>
      <c r="N1" t="s">
        <v>32</v>
      </c>
      <c r="O1" t="s">
        <v>2</v>
      </c>
      <c r="P1" t="s">
        <v>35</v>
      </c>
      <c r="Q1" t="s">
        <v>36</v>
      </c>
      <c r="R1" t="s">
        <v>2</v>
      </c>
      <c r="S1" t="s">
        <v>40</v>
      </c>
      <c r="T1" t="s">
        <v>41</v>
      </c>
      <c r="U1" t="s">
        <v>2</v>
      </c>
      <c r="V1" t="s">
        <v>44</v>
      </c>
      <c r="W1" t="s">
        <v>45</v>
      </c>
      <c r="X1" t="s">
        <v>2</v>
      </c>
      <c r="Y1" t="s">
        <v>16</v>
      </c>
      <c r="Z1" t="s">
        <v>17</v>
      </c>
      <c r="AA1" t="s">
        <v>2</v>
      </c>
      <c r="AB1" t="s">
        <v>26</v>
      </c>
      <c r="AC1" t="s">
        <v>27</v>
      </c>
      <c r="AD1" t="s">
        <v>2</v>
      </c>
    </row>
    <row r="2" spans="1:30" x14ac:dyDescent="0.55000000000000004">
      <c r="A2" t="b">
        <v>1</v>
      </c>
      <c r="B2">
        <v>390</v>
      </c>
      <c r="C2">
        <v>73.863636360000001</v>
      </c>
      <c r="D2" t="s">
        <v>3</v>
      </c>
      <c r="E2">
        <v>477</v>
      </c>
      <c r="F2">
        <v>90.340909089999997</v>
      </c>
      <c r="G2" t="s">
        <v>9</v>
      </c>
      <c r="H2">
        <v>4</v>
      </c>
      <c r="I2">
        <v>7.8431372550000003</v>
      </c>
      <c r="J2" t="s">
        <v>9</v>
      </c>
      <c r="K2">
        <v>179</v>
      </c>
      <c r="L2">
        <v>33.901515150000002</v>
      </c>
      <c r="M2" t="s">
        <v>33</v>
      </c>
      <c r="N2">
        <v>41</v>
      </c>
      <c r="O2">
        <v>80.39215686</v>
      </c>
      <c r="P2" t="s">
        <v>33</v>
      </c>
      <c r="Q2">
        <v>26</v>
      </c>
      <c r="R2">
        <v>50.980392160000001</v>
      </c>
      <c r="S2" t="s">
        <v>33</v>
      </c>
      <c r="T2">
        <v>321</v>
      </c>
      <c r="U2">
        <v>60.795454550000002</v>
      </c>
      <c r="V2" t="s">
        <v>33</v>
      </c>
      <c r="W2">
        <v>427</v>
      </c>
      <c r="X2">
        <v>80.871212119999996</v>
      </c>
      <c r="Y2" t="s">
        <v>18</v>
      </c>
      <c r="Z2">
        <v>15</v>
      </c>
      <c r="AA2">
        <v>29.411764705882351</v>
      </c>
      <c r="AB2" t="s">
        <v>28</v>
      </c>
      <c r="AC2">
        <v>73</v>
      </c>
      <c r="AD2">
        <v>13.825757579999999</v>
      </c>
    </row>
    <row r="3" spans="1:30" x14ac:dyDescent="0.55000000000000004">
      <c r="A3" t="b">
        <v>0</v>
      </c>
      <c r="B3">
        <v>138</v>
      </c>
      <c r="C3">
        <v>26.136363639999999</v>
      </c>
      <c r="D3" t="s">
        <v>4</v>
      </c>
      <c r="E3">
        <v>51</v>
      </c>
      <c r="F3">
        <v>9.6590909089999997</v>
      </c>
      <c r="G3" t="s">
        <v>10</v>
      </c>
      <c r="H3">
        <v>9</v>
      </c>
      <c r="I3">
        <v>17.647058820000002</v>
      </c>
      <c r="J3" t="s">
        <v>10</v>
      </c>
      <c r="K3">
        <v>54</v>
      </c>
      <c r="L3">
        <v>10.227272729999999</v>
      </c>
      <c r="M3" t="s">
        <v>34</v>
      </c>
      <c r="N3">
        <v>8</v>
      </c>
      <c r="O3">
        <v>15.686274510000001</v>
      </c>
      <c r="P3" t="s">
        <v>34</v>
      </c>
      <c r="Q3">
        <v>14</v>
      </c>
      <c r="R3">
        <v>27.450980390000002</v>
      </c>
      <c r="S3" t="s">
        <v>34</v>
      </c>
      <c r="T3">
        <v>140</v>
      </c>
      <c r="U3">
        <v>26.51515152</v>
      </c>
      <c r="V3" t="s">
        <v>34</v>
      </c>
      <c r="W3">
        <v>82</v>
      </c>
      <c r="X3">
        <v>15.530303030000001</v>
      </c>
      <c r="Y3" t="s">
        <v>19</v>
      </c>
      <c r="Z3">
        <v>1</v>
      </c>
      <c r="AA3">
        <v>1.9607843137254901</v>
      </c>
      <c r="AB3" t="s">
        <v>29</v>
      </c>
      <c r="AC3">
        <v>90</v>
      </c>
      <c r="AD3">
        <v>17.045454549999999</v>
      </c>
    </row>
    <row r="4" spans="1:30" x14ac:dyDescent="0.55000000000000004">
      <c r="G4" t="s">
        <v>11</v>
      </c>
      <c r="H4">
        <v>6</v>
      </c>
      <c r="I4">
        <v>11.764705879999999</v>
      </c>
      <c r="J4" t="s">
        <v>11</v>
      </c>
      <c r="K4">
        <v>47</v>
      </c>
      <c r="L4">
        <v>8.901515152</v>
      </c>
      <c r="M4" t="s">
        <v>37</v>
      </c>
      <c r="N4">
        <v>2</v>
      </c>
      <c r="O4">
        <v>3.9215686270000001</v>
      </c>
      <c r="P4" t="s">
        <v>37</v>
      </c>
      <c r="Q4">
        <v>9</v>
      </c>
      <c r="R4">
        <v>17.647058820000002</v>
      </c>
      <c r="S4" t="s">
        <v>37</v>
      </c>
      <c r="T4">
        <v>40</v>
      </c>
      <c r="U4">
        <v>7.575757576</v>
      </c>
      <c r="V4" t="s">
        <v>37</v>
      </c>
      <c r="W4">
        <v>19</v>
      </c>
      <c r="X4">
        <v>3.598484848</v>
      </c>
      <c r="Y4" t="s">
        <v>20</v>
      </c>
      <c r="Z4">
        <v>1</v>
      </c>
      <c r="AA4">
        <v>1.9607843137254901</v>
      </c>
      <c r="AB4" t="s">
        <v>30</v>
      </c>
      <c r="AC4">
        <v>314</v>
      </c>
      <c r="AD4">
        <v>59.469696970000001</v>
      </c>
    </row>
    <row r="5" spans="1:30" x14ac:dyDescent="0.55000000000000004">
      <c r="G5" t="s">
        <v>12</v>
      </c>
      <c r="H5">
        <v>29</v>
      </c>
      <c r="I5">
        <v>56.862745099999998</v>
      </c>
      <c r="J5" t="s">
        <v>12</v>
      </c>
      <c r="K5">
        <v>222</v>
      </c>
      <c r="L5">
        <v>42.045454550000002</v>
      </c>
      <c r="P5" t="s">
        <v>38</v>
      </c>
      <c r="Q5">
        <v>2</v>
      </c>
      <c r="R5">
        <v>3.9215686270000001</v>
      </c>
      <c r="S5" t="s">
        <v>38</v>
      </c>
      <c r="T5">
        <v>19</v>
      </c>
      <c r="U5">
        <v>3.598484848</v>
      </c>
      <c r="Y5" t="s">
        <v>21</v>
      </c>
      <c r="Z5">
        <v>13</v>
      </c>
      <c r="AA5">
        <v>25.490196078431371</v>
      </c>
      <c r="AB5" t="s">
        <v>18</v>
      </c>
      <c r="AC5">
        <v>15</v>
      </c>
      <c r="AD5">
        <v>2.8409090909999999</v>
      </c>
    </row>
    <row r="6" spans="1:30" x14ac:dyDescent="0.55000000000000004">
      <c r="G6" t="s">
        <v>13</v>
      </c>
      <c r="H6">
        <v>3</v>
      </c>
      <c r="I6">
        <v>5.8823529409999997</v>
      </c>
      <c r="J6" t="s">
        <v>13</v>
      </c>
      <c r="K6">
        <v>26</v>
      </c>
      <c r="L6">
        <v>4.924242424</v>
      </c>
      <c r="S6" t="s">
        <v>42</v>
      </c>
      <c r="T6">
        <v>3</v>
      </c>
      <c r="U6">
        <v>0.56818181800000001</v>
      </c>
      <c r="Y6" t="s">
        <v>22</v>
      </c>
      <c r="Z6">
        <v>5</v>
      </c>
      <c r="AA6">
        <v>9.8039215686274517</v>
      </c>
      <c r="AB6" t="s">
        <v>19</v>
      </c>
      <c r="AC6">
        <v>1</v>
      </c>
      <c r="AD6">
        <v>0.18939393900000001</v>
      </c>
    </row>
    <row r="7" spans="1:30" x14ac:dyDescent="0.55000000000000004">
      <c r="S7" t="s">
        <v>39</v>
      </c>
      <c r="T7">
        <v>3</v>
      </c>
      <c r="U7">
        <v>0.56818181800000001</v>
      </c>
      <c r="Y7" t="s">
        <v>23</v>
      </c>
      <c r="Z7">
        <v>4</v>
      </c>
      <c r="AA7">
        <v>7.8431372549019605</v>
      </c>
      <c r="AB7" t="s">
        <v>20</v>
      </c>
      <c r="AC7">
        <v>1</v>
      </c>
      <c r="AD7">
        <v>0.18939393900000001</v>
      </c>
    </row>
    <row r="8" spans="1:30" x14ac:dyDescent="0.55000000000000004">
      <c r="S8" t="s">
        <v>46</v>
      </c>
      <c r="T8">
        <v>2</v>
      </c>
      <c r="U8">
        <v>0.37878787899999999</v>
      </c>
      <c r="Y8" t="s">
        <v>24</v>
      </c>
      <c r="Z8">
        <v>2</v>
      </c>
      <c r="AA8">
        <v>3.9215686274509802</v>
      </c>
      <c r="AB8" t="s">
        <v>21</v>
      </c>
      <c r="AC8">
        <v>13</v>
      </c>
      <c r="AD8">
        <v>2.462121212</v>
      </c>
    </row>
    <row r="9" spans="1:30" x14ac:dyDescent="0.55000000000000004">
      <c r="Y9" t="s">
        <v>25</v>
      </c>
      <c r="Z9">
        <v>10</v>
      </c>
      <c r="AA9">
        <v>19.607843137254903</v>
      </c>
      <c r="AB9" t="s">
        <v>22</v>
      </c>
      <c r="AC9">
        <v>5</v>
      </c>
      <c r="AD9">
        <v>0.946969697</v>
      </c>
    </row>
    <row r="10" spans="1:30" x14ac:dyDescent="0.55000000000000004">
      <c r="AB10" t="s">
        <v>23</v>
      </c>
      <c r="AC10">
        <v>4</v>
      </c>
      <c r="AD10">
        <v>0.75757575799999999</v>
      </c>
    </row>
    <row r="11" spans="1:30" x14ac:dyDescent="0.55000000000000004">
      <c r="AB11" t="s">
        <v>24</v>
      </c>
      <c r="AC11">
        <v>2</v>
      </c>
      <c r="AD11">
        <v>0.37878787899999999</v>
      </c>
    </row>
    <row r="12" spans="1:30" x14ac:dyDescent="0.55000000000000004">
      <c r="AB12" t="s">
        <v>25</v>
      </c>
      <c r="AC12">
        <v>10</v>
      </c>
      <c r="AD12">
        <v>1.893939394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BB31-6B4D-4DAB-9EF5-76F3C5399780}">
  <dimension ref="A1:AD8"/>
  <sheetViews>
    <sheetView topLeftCell="H1" zoomScaleNormal="100" workbookViewId="0">
      <selection activeCell="M1" sqref="M1:Q6"/>
    </sheetView>
  </sheetViews>
  <sheetFormatPr defaultRowHeight="14.4" x14ac:dyDescent="0.55000000000000004"/>
  <sheetData>
    <row r="1" spans="1:30" x14ac:dyDescent="0.55000000000000004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2</v>
      </c>
      <c r="J1" t="s">
        <v>14</v>
      </c>
      <c r="K1" t="s">
        <v>15</v>
      </c>
      <c r="L1" t="s">
        <v>2</v>
      </c>
      <c r="M1" t="s">
        <v>35</v>
      </c>
      <c r="N1" t="s">
        <v>36</v>
      </c>
      <c r="O1" t="s">
        <v>2</v>
      </c>
      <c r="P1" t="s">
        <v>31</v>
      </c>
      <c r="Q1" t="s">
        <v>32</v>
      </c>
      <c r="R1" t="s">
        <v>2</v>
      </c>
      <c r="S1" t="s">
        <v>40</v>
      </c>
      <c r="T1" t="s">
        <v>41</v>
      </c>
      <c r="U1" t="s">
        <v>2</v>
      </c>
      <c r="V1" t="s">
        <v>44</v>
      </c>
      <c r="W1" t="s">
        <v>45</v>
      </c>
      <c r="X1" t="s">
        <v>2</v>
      </c>
      <c r="Y1" t="s">
        <v>16</v>
      </c>
      <c r="Z1" t="s">
        <v>17</v>
      </c>
      <c r="AA1" t="s">
        <v>2</v>
      </c>
      <c r="AB1" t="s">
        <v>26</v>
      </c>
      <c r="AC1" t="s">
        <v>27</v>
      </c>
      <c r="AD1" t="s">
        <v>2</v>
      </c>
    </row>
    <row r="2" spans="1:30" x14ac:dyDescent="0.55000000000000004">
      <c r="A2" t="b">
        <v>0</v>
      </c>
      <c r="B2">
        <v>29</v>
      </c>
      <c r="C2">
        <v>51.785714290000001</v>
      </c>
      <c r="D2" t="s">
        <v>3</v>
      </c>
      <c r="E2">
        <v>29</v>
      </c>
      <c r="F2">
        <v>51.785714290000001</v>
      </c>
      <c r="G2" t="s">
        <v>9</v>
      </c>
      <c r="H2">
        <v>1</v>
      </c>
      <c r="I2">
        <v>3.703703704</v>
      </c>
      <c r="J2" t="s">
        <v>9</v>
      </c>
      <c r="K2">
        <v>4</v>
      </c>
      <c r="L2">
        <v>7.1428571429999996</v>
      </c>
      <c r="M2" t="s">
        <v>33</v>
      </c>
      <c r="N2">
        <v>6</v>
      </c>
      <c r="O2">
        <v>22.222222219999999</v>
      </c>
      <c r="P2" t="s">
        <v>33</v>
      </c>
      <c r="Q2">
        <v>19</v>
      </c>
      <c r="R2">
        <v>70.370370370000003</v>
      </c>
      <c r="S2" t="s">
        <v>33</v>
      </c>
      <c r="T2">
        <v>14</v>
      </c>
      <c r="U2">
        <v>25</v>
      </c>
      <c r="V2" t="s">
        <v>33</v>
      </c>
      <c r="W2">
        <v>44</v>
      </c>
      <c r="X2">
        <v>78.571428569999995</v>
      </c>
      <c r="Y2" t="s">
        <v>23</v>
      </c>
      <c r="Z2">
        <v>1</v>
      </c>
      <c r="AA2">
        <v>3.703703704</v>
      </c>
      <c r="AB2" t="s">
        <v>23</v>
      </c>
      <c r="AC2">
        <v>1</v>
      </c>
      <c r="AD2">
        <v>1.7857142859999999</v>
      </c>
    </row>
    <row r="3" spans="1:30" x14ac:dyDescent="0.55000000000000004">
      <c r="A3" t="b">
        <v>1</v>
      </c>
      <c r="B3">
        <v>27</v>
      </c>
      <c r="C3">
        <v>48.214285709999999</v>
      </c>
      <c r="D3" t="s">
        <v>4</v>
      </c>
      <c r="E3">
        <v>27</v>
      </c>
      <c r="F3">
        <v>48.214285709999999</v>
      </c>
      <c r="G3" t="s">
        <v>10</v>
      </c>
      <c r="H3">
        <v>7</v>
      </c>
      <c r="I3">
        <v>25.925925929999998</v>
      </c>
      <c r="J3" t="s">
        <v>10</v>
      </c>
      <c r="K3">
        <v>11</v>
      </c>
      <c r="L3">
        <v>19.64285714</v>
      </c>
      <c r="M3" t="s">
        <v>34</v>
      </c>
      <c r="N3">
        <v>10</v>
      </c>
      <c r="O3">
        <v>37.037037040000001</v>
      </c>
      <c r="P3" t="s">
        <v>34</v>
      </c>
      <c r="Q3">
        <v>8</v>
      </c>
      <c r="R3">
        <v>29.62962963</v>
      </c>
      <c r="S3" t="s">
        <v>34</v>
      </c>
      <c r="T3">
        <v>19</v>
      </c>
      <c r="U3">
        <v>33.928571429999998</v>
      </c>
      <c r="V3" t="s">
        <v>34</v>
      </c>
      <c r="W3">
        <v>10</v>
      </c>
      <c r="X3">
        <v>17.85714286</v>
      </c>
      <c r="Y3" t="s">
        <v>20</v>
      </c>
      <c r="Z3">
        <v>5</v>
      </c>
      <c r="AA3">
        <v>18.518518520000001</v>
      </c>
      <c r="AB3" t="s">
        <v>30</v>
      </c>
      <c r="AC3">
        <v>4</v>
      </c>
      <c r="AD3">
        <v>7.1428571429999996</v>
      </c>
    </row>
    <row r="4" spans="1:30" x14ac:dyDescent="0.55000000000000004">
      <c r="G4" t="s">
        <v>12</v>
      </c>
      <c r="H4">
        <v>19</v>
      </c>
      <c r="I4">
        <v>70.370370370000003</v>
      </c>
      <c r="J4" t="s">
        <v>12</v>
      </c>
      <c r="K4">
        <v>40</v>
      </c>
      <c r="L4">
        <v>71.428571430000005</v>
      </c>
      <c r="M4" t="s">
        <v>37</v>
      </c>
      <c r="N4">
        <v>9</v>
      </c>
      <c r="O4">
        <v>33.333333330000002</v>
      </c>
      <c r="S4" t="s">
        <v>37</v>
      </c>
      <c r="T4">
        <v>15</v>
      </c>
      <c r="U4">
        <v>26.785714290000001</v>
      </c>
      <c r="V4" t="s">
        <v>37</v>
      </c>
      <c r="W4">
        <v>1</v>
      </c>
      <c r="X4">
        <v>1.7857142859999999</v>
      </c>
      <c r="Y4" t="s">
        <v>21</v>
      </c>
      <c r="Z4">
        <v>21</v>
      </c>
      <c r="AA4">
        <v>77.777777779999994</v>
      </c>
      <c r="AB4" t="s">
        <v>20</v>
      </c>
      <c r="AC4">
        <v>5</v>
      </c>
      <c r="AD4">
        <v>8.9285714289999998</v>
      </c>
    </row>
    <row r="5" spans="1:30" x14ac:dyDescent="0.55000000000000004">
      <c r="J5" t="s">
        <v>13</v>
      </c>
      <c r="K5">
        <v>1</v>
      </c>
      <c r="L5">
        <v>1.7857142859999999</v>
      </c>
      <c r="M5" t="s">
        <v>38</v>
      </c>
      <c r="N5">
        <v>1</v>
      </c>
      <c r="O5">
        <v>3.703703704</v>
      </c>
      <c r="S5" t="s">
        <v>38</v>
      </c>
      <c r="T5">
        <v>2</v>
      </c>
      <c r="U5">
        <v>3.5714285710000002</v>
      </c>
      <c r="V5" t="s">
        <v>38</v>
      </c>
      <c r="W5">
        <v>1</v>
      </c>
      <c r="X5">
        <v>1.7857142859999999</v>
      </c>
      <c r="AB5" t="s">
        <v>29</v>
      </c>
      <c r="AC5">
        <v>6</v>
      </c>
      <c r="AD5">
        <v>10.71428571</v>
      </c>
    </row>
    <row r="6" spans="1:30" x14ac:dyDescent="0.55000000000000004">
      <c r="M6" t="s">
        <v>39</v>
      </c>
      <c r="N6">
        <v>1</v>
      </c>
      <c r="O6">
        <v>3.703703704</v>
      </c>
      <c r="S6" t="s">
        <v>42</v>
      </c>
      <c r="T6">
        <v>3</v>
      </c>
      <c r="U6">
        <v>5.3571428570000004</v>
      </c>
      <c r="AB6" t="s">
        <v>28</v>
      </c>
      <c r="AC6">
        <v>19</v>
      </c>
      <c r="AD6">
        <v>33.928571429999998</v>
      </c>
    </row>
    <row r="7" spans="1:30" x14ac:dyDescent="0.55000000000000004">
      <c r="S7" t="s">
        <v>39</v>
      </c>
      <c r="T7">
        <v>2</v>
      </c>
      <c r="U7">
        <v>3.5714285710000002</v>
      </c>
      <c r="AB7" t="s">
        <v>21</v>
      </c>
      <c r="AC7">
        <v>21</v>
      </c>
      <c r="AD7">
        <v>37.5</v>
      </c>
    </row>
    <row r="8" spans="1:30" x14ac:dyDescent="0.55000000000000004">
      <c r="S8" t="s">
        <v>43</v>
      </c>
      <c r="T8">
        <v>1</v>
      </c>
      <c r="U8">
        <v>1.7857142859999999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0F22-7E72-45A4-83BE-1F30713FED2E}">
  <dimension ref="A1:AD12"/>
  <sheetViews>
    <sheetView topLeftCell="D1" workbookViewId="0">
      <selection activeCell="M1" sqref="M1:Q7"/>
    </sheetView>
  </sheetViews>
  <sheetFormatPr defaultRowHeight="14.4" x14ac:dyDescent="0.55000000000000004"/>
  <cols>
    <col min="12" max="12" width="8.83984375" customWidth="1"/>
  </cols>
  <sheetData>
    <row r="1" spans="1:30" x14ac:dyDescent="0.55000000000000004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2</v>
      </c>
      <c r="J1" t="s">
        <v>14</v>
      </c>
      <c r="K1" t="s">
        <v>15</v>
      </c>
      <c r="L1" t="s">
        <v>2</v>
      </c>
      <c r="M1" t="s">
        <v>35</v>
      </c>
      <c r="N1" t="s">
        <v>36</v>
      </c>
      <c r="O1" t="s">
        <v>2</v>
      </c>
      <c r="P1" t="s">
        <v>31</v>
      </c>
      <c r="Q1" t="s">
        <v>32</v>
      </c>
      <c r="R1" t="s">
        <v>2</v>
      </c>
      <c r="S1" t="s">
        <v>40</v>
      </c>
      <c r="T1" t="s">
        <v>41</v>
      </c>
      <c r="U1" t="s">
        <v>2</v>
      </c>
      <c r="V1" t="s">
        <v>44</v>
      </c>
      <c r="W1" t="s">
        <v>45</v>
      </c>
      <c r="X1" t="s">
        <v>2</v>
      </c>
      <c r="Y1" t="s">
        <v>16</v>
      </c>
      <c r="Z1" t="s">
        <v>17</v>
      </c>
      <c r="AA1" t="s">
        <v>2</v>
      </c>
      <c r="AB1" t="s">
        <v>26</v>
      </c>
      <c r="AC1" t="s">
        <v>27</v>
      </c>
      <c r="AD1" t="s">
        <v>2</v>
      </c>
    </row>
    <row r="2" spans="1:30" x14ac:dyDescent="0.55000000000000004">
      <c r="A2" t="b">
        <v>1</v>
      </c>
      <c r="B2">
        <v>193</v>
      </c>
      <c r="C2">
        <v>52.303523040000002</v>
      </c>
      <c r="D2" t="s">
        <v>3</v>
      </c>
      <c r="E2">
        <v>302</v>
      </c>
      <c r="F2">
        <v>81.842818429999994</v>
      </c>
      <c r="G2" t="s">
        <v>9</v>
      </c>
      <c r="H2">
        <v>2</v>
      </c>
      <c r="I2">
        <v>2.9850746269999999</v>
      </c>
      <c r="J2" t="s">
        <v>9</v>
      </c>
      <c r="K2">
        <v>13</v>
      </c>
      <c r="L2">
        <v>3.5230352300000001</v>
      </c>
      <c r="M2" t="s">
        <v>33</v>
      </c>
      <c r="N2">
        <v>13</v>
      </c>
      <c r="O2">
        <v>19.40298507</v>
      </c>
      <c r="P2" t="s">
        <v>33</v>
      </c>
      <c r="Q2">
        <v>18</v>
      </c>
      <c r="R2">
        <v>26.865671639999999</v>
      </c>
      <c r="S2" t="s">
        <v>33</v>
      </c>
      <c r="T2">
        <v>64</v>
      </c>
      <c r="U2">
        <v>17.344173439999999</v>
      </c>
      <c r="V2" t="s">
        <v>33</v>
      </c>
      <c r="W2">
        <v>115</v>
      </c>
      <c r="X2">
        <v>31.16531165</v>
      </c>
      <c r="Y2" t="s">
        <v>51</v>
      </c>
      <c r="Z2">
        <v>1</v>
      </c>
      <c r="AA2">
        <v>1.4925373129999999</v>
      </c>
      <c r="AB2" t="s">
        <v>51</v>
      </c>
      <c r="AC2">
        <v>1</v>
      </c>
      <c r="AD2">
        <v>0.27100270999999998</v>
      </c>
    </row>
    <row r="3" spans="1:30" x14ac:dyDescent="0.55000000000000004">
      <c r="A3" t="b">
        <v>0</v>
      </c>
      <c r="B3">
        <v>176</v>
      </c>
      <c r="C3">
        <v>47.696476959999998</v>
      </c>
      <c r="D3" t="s">
        <v>4</v>
      </c>
      <c r="E3">
        <v>67</v>
      </c>
      <c r="F3">
        <v>18.157181569999999</v>
      </c>
      <c r="G3" t="s">
        <v>10</v>
      </c>
      <c r="H3">
        <v>2</v>
      </c>
      <c r="I3">
        <v>2.9850746269999999</v>
      </c>
      <c r="J3" t="s">
        <v>10</v>
      </c>
      <c r="K3">
        <v>32</v>
      </c>
      <c r="L3">
        <v>8.6720867209999994</v>
      </c>
      <c r="M3" t="s">
        <v>34</v>
      </c>
      <c r="N3">
        <v>29</v>
      </c>
      <c r="O3">
        <v>43.283582090000003</v>
      </c>
      <c r="P3" t="s">
        <v>34</v>
      </c>
      <c r="Q3">
        <v>38</v>
      </c>
      <c r="R3">
        <v>56.716417909999997</v>
      </c>
      <c r="S3" t="s">
        <v>34</v>
      </c>
      <c r="T3">
        <v>186</v>
      </c>
      <c r="U3">
        <v>50.406504069999997</v>
      </c>
      <c r="V3" t="s">
        <v>34</v>
      </c>
      <c r="W3">
        <v>197</v>
      </c>
      <c r="X3">
        <v>53.387533879999999</v>
      </c>
      <c r="Y3" t="s">
        <v>52</v>
      </c>
      <c r="Z3">
        <v>3</v>
      </c>
      <c r="AA3">
        <v>4.4776119400000001</v>
      </c>
      <c r="AB3" t="s">
        <v>28</v>
      </c>
      <c r="AC3">
        <v>111</v>
      </c>
      <c r="AD3">
        <v>30.081300809999998</v>
      </c>
    </row>
    <row r="4" spans="1:30" x14ac:dyDescent="0.55000000000000004">
      <c r="G4" t="s">
        <v>11</v>
      </c>
      <c r="H4">
        <v>5</v>
      </c>
      <c r="I4">
        <v>7.4626865670000004</v>
      </c>
      <c r="J4" t="s">
        <v>11</v>
      </c>
      <c r="K4">
        <v>18</v>
      </c>
      <c r="L4">
        <v>4.8780487800000003</v>
      </c>
      <c r="M4" t="s">
        <v>37</v>
      </c>
      <c r="N4">
        <v>18</v>
      </c>
      <c r="O4">
        <v>26.865671639999999</v>
      </c>
      <c r="P4" t="s">
        <v>37</v>
      </c>
      <c r="Q4">
        <v>10</v>
      </c>
      <c r="R4">
        <v>14.925373130000001</v>
      </c>
      <c r="S4" t="s">
        <v>37</v>
      </c>
      <c r="T4">
        <v>71</v>
      </c>
      <c r="U4">
        <v>19.24119241</v>
      </c>
      <c r="V4" t="s">
        <v>37</v>
      </c>
      <c r="W4">
        <v>49</v>
      </c>
      <c r="X4">
        <v>13.27913279</v>
      </c>
      <c r="Y4" t="s">
        <v>24</v>
      </c>
      <c r="Z4">
        <v>5</v>
      </c>
      <c r="AA4">
        <v>7.4626865670000004</v>
      </c>
      <c r="AB4" t="s">
        <v>29</v>
      </c>
      <c r="AC4">
        <v>64</v>
      </c>
      <c r="AD4">
        <v>17.344173439999999</v>
      </c>
    </row>
    <row r="5" spans="1:30" x14ac:dyDescent="0.55000000000000004">
      <c r="G5" t="s">
        <v>12</v>
      </c>
      <c r="H5">
        <v>57</v>
      </c>
      <c r="I5">
        <v>85.074626870000003</v>
      </c>
      <c r="J5" t="s">
        <v>12</v>
      </c>
      <c r="K5">
        <v>302</v>
      </c>
      <c r="L5">
        <v>81.842818429999994</v>
      </c>
      <c r="M5" t="s">
        <v>38</v>
      </c>
      <c r="N5">
        <v>3</v>
      </c>
      <c r="O5">
        <v>4.4776119400000001</v>
      </c>
      <c r="P5" t="s">
        <v>42</v>
      </c>
      <c r="Q5">
        <v>1</v>
      </c>
      <c r="R5">
        <v>1.4925373129999999</v>
      </c>
      <c r="S5" t="s">
        <v>38</v>
      </c>
      <c r="T5">
        <v>25</v>
      </c>
      <c r="U5">
        <v>6.7750677509999999</v>
      </c>
      <c r="V5" t="s">
        <v>38</v>
      </c>
      <c r="W5">
        <v>6</v>
      </c>
      <c r="X5">
        <v>1.6260162600000001</v>
      </c>
      <c r="Y5" t="s">
        <v>18</v>
      </c>
      <c r="Z5">
        <v>9</v>
      </c>
      <c r="AA5">
        <v>13.432835819999999</v>
      </c>
      <c r="AB5" t="s">
        <v>30</v>
      </c>
      <c r="AC5">
        <v>127</v>
      </c>
      <c r="AD5">
        <v>34.41734417</v>
      </c>
    </row>
    <row r="6" spans="1:30" x14ac:dyDescent="0.55000000000000004">
      <c r="G6" t="s">
        <v>13</v>
      </c>
      <c r="H6">
        <v>1</v>
      </c>
      <c r="I6">
        <v>1.4925373129999999</v>
      </c>
      <c r="J6" t="s">
        <v>13</v>
      </c>
      <c r="K6">
        <v>4</v>
      </c>
      <c r="L6">
        <v>1.0840108399999999</v>
      </c>
      <c r="M6" t="s">
        <v>42</v>
      </c>
      <c r="N6">
        <v>3</v>
      </c>
      <c r="O6">
        <v>4.4776119400000001</v>
      </c>
      <c r="S6" t="s">
        <v>42</v>
      </c>
      <c r="T6">
        <v>9</v>
      </c>
      <c r="U6">
        <v>2.4390243900000002</v>
      </c>
      <c r="V6" t="s">
        <v>42</v>
      </c>
      <c r="W6">
        <v>2</v>
      </c>
      <c r="X6">
        <v>0.54200541999999996</v>
      </c>
      <c r="Y6" t="s">
        <v>21</v>
      </c>
      <c r="Z6">
        <v>9</v>
      </c>
      <c r="AA6">
        <v>13.432835819999999</v>
      </c>
      <c r="AB6" t="s">
        <v>18</v>
      </c>
      <c r="AC6">
        <v>9</v>
      </c>
      <c r="AD6">
        <v>2.4390243900000002</v>
      </c>
    </row>
    <row r="7" spans="1:30" x14ac:dyDescent="0.55000000000000004">
      <c r="M7" t="s">
        <v>46</v>
      </c>
      <c r="N7">
        <v>1</v>
      </c>
      <c r="O7">
        <v>1.4925373129999999</v>
      </c>
      <c r="S7" t="s">
        <v>39</v>
      </c>
      <c r="T7">
        <v>2</v>
      </c>
      <c r="U7">
        <v>0.54200541999999996</v>
      </c>
      <c r="Y7" t="s">
        <v>25</v>
      </c>
      <c r="Z7">
        <v>11</v>
      </c>
      <c r="AA7">
        <v>16.417910450000001</v>
      </c>
      <c r="AB7" t="s">
        <v>53</v>
      </c>
      <c r="AC7">
        <v>15</v>
      </c>
      <c r="AD7">
        <v>4.0650406500000003</v>
      </c>
    </row>
    <row r="8" spans="1:30" x14ac:dyDescent="0.55000000000000004">
      <c r="S8" t="s">
        <v>46</v>
      </c>
      <c r="T8">
        <v>6</v>
      </c>
      <c r="U8">
        <v>1.6260162600000001</v>
      </c>
      <c r="Y8" t="s">
        <v>23</v>
      </c>
      <c r="Z8">
        <v>14</v>
      </c>
      <c r="AA8">
        <v>20.89552239</v>
      </c>
      <c r="AB8" t="s">
        <v>52</v>
      </c>
      <c r="AC8">
        <v>3</v>
      </c>
      <c r="AD8">
        <v>0.81300813000000005</v>
      </c>
    </row>
    <row r="9" spans="1:30" x14ac:dyDescent="0.55000000000000004">
      <c r="S9" t="s">
        <v>47</v>
      </c>
      <c r="T9">
        <v>1</v>
      </c>
      <c r="U9">
        <v>0.27100270999999998</v>
      </c>
      <c r="Y9" t="s">
        <v>53</v>
      </c>
      <c r="Z9">
        <v>15</v>
      </c>
      <c r="AA9">
        <v>22.388059699999999</v>
      </c>
      <c r="AB9" t="s">
        <v>21</v>
      </c>
      <c r="AC9">
        <v>9</v>
      </c>
      <c r="AD9">
        <v>2.4390243900000002</v>
      </c>
    </row>
    <row r="10" spans="1:30" x14ac:dyDescent="0.55000000000000004">
      <c r="S10" t="s">
        <v>48</v>
      </c>
      <c r="T10">
        <v>2</v>
      </c>
      <c r="U10">
        <v>0.54200541999999996</v>
      </c>
      <c r="AB10" t="s">
        <v>23</v>
      </c>
      <c r="AC10">
        <v>14</v>
      </c>
      <c r="AD10">
        <v>3.7940379399999999</v>
      </c>
    </row>
    <row r="11" spans="1:30" x14ac:dyDescent="0.55000000000000004">
      <c r="S11" t="s">
        <v>49</v>
      </c>
      <c r="T11">
        <v>1</v>
      </c>
      <c r="U11">
        <v>0.27100270999999998</v>
      </c>
      <c r="AB11" t="s">
        <v>24</v>
      </c>
      <c r="AC11">
        <v>5</v>
      </c>
      <c r="AD11">
        <v>1.35501355</v>
      </c>
    </row>
    <row r="12" spans="1:30" x14ac:dyDescent="0.55000000000000004">
      <c r="S12" t="s">
        <v>50</v>
      </c>
      <c r="T12">
        <v>2</v>
      </c>
      <c r="U12">
        <v>0.54200541999999996</v>
      </c>
      <c r="AB12" t="s">
        <v>25</v>
      </c>
      <c r="AC12">
        <v>11</v>
      </c>
      <c r="AD12">
        <v>2.9810298099999999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41C0-50BC-480E-8D96-B8A69EA09E50}">
  <dimension ref="A1:AD8"/>
  <sheetViews>
    <sheetView topLeftCell="J1" workbookViewId="0">
      <selection activeCell="M1" sqref="M1:Q6"/>
    </sheetView>
  </sheetViews>
  <sheetFormatPr defaultRowHeight="14.4" x14ac:dyDescent="0.55000000000000004"/>
  <sheetData>
    <row r="1" spans="1:30" x14ac:dyDescent="0.55000000000000004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2</v>
      </c>
      <c r="J1" t="s">
        <v>14</v>
      </c>
      <c r="K1" t="s">
        <v>15</v>
      </c>
      <c r="L1" t="s">
        <v>2</v>
      </c>
      <c r="M1" t="s">
        <v>35</v>
      </c>
      <c r="N1" t="s">
        <v>36</v>
      </c>
      <c r="O1" t="s">
        <v>2</v>
      </c>
      <c r="P1" t="s">
        <v>31</v>
      </c>
      <c r="Q1" t="s">
        <v>32</v>
      </c>
      <c r="R1" t="s">
        <v>2</v>
      </c>
      <c r="S1" t="s">
        <v>40</v>
      </c>
      <c r="T1" t="s">
        <v>41</v>
      </c>
      <c r="U1" t="s">
        <v>2</v>
      </c>
      <c r="V1" t="s">
        <v>44</v>
      </c>
      <c r="W1" t="s">
        <v>45</v>
      </c>
      <c r="X1" t="s">
        <v>2</v>
      </c>
      <c r="Y1" t="s">
        <v>16</v>
      </c>
      <c r="Z1" t="s">
        <v>17</v>
      </c>
      <c r="AA1" t="s">
        <v>2</v>
      </c>
      <c r="AB1" t="s">
        <v>26</v>
      </c>
      <c r="AC1" t="s">
        <v>27</v>
      </c>
      <c r="AD1" t="s">
        <v>2</v>
      </c>
    </row>
    <row r="2" spans="1:30" x14ac:dyDescent="0.55000000000000004">
      <c r="A2" t="b">
        <v>0</v>
      </c>
      <c r="B2">
        <v>15</v>
      </c>
      <c r="C2">
        <v>60</v>
      </c>
      <c r="D2" t="s">
        <v>3</v>
      </c>
      <c r="E2">
        <v>15</v>
      </c>
      <c r="F2">
        <v>60</v>
      </c>
      <c r="G2" t="s">
        <v>10</v>
      </c>
      <c r="H2">
        <v>2</v>
      </c>
      <c r="I2">
        <v>20</v>
      </c>
      <c r="J2" t="s">
        <v>10</v>
      </c>
      <c r="K2">
        <v>3</v>
      </c>
      <c r="L2">
        <v>12</v>
      </c>
      <c r="M2" t="s">
        <v>33</v>
      </c>
      <c r="N2">
        <v>3</v>
      </c>
      <c r="O2">
        <v>30</v>
      </c>
      <c r="P2" t="s">
        <v>33</v>
      </c>
      <c r="Q2">
        <v>8</v>
      </c>
      <c r="R2">
        <v>80</v>
      </c>
      <c r="S2" t="s">
        <v>33</v>
      </c>
      <c r="T2">
        <v>6</v>
      </c>
      <c r="U2">
        <v>24</v>
      </c>
      <c r="V2" t="s">
        <v>33</v>
      </c>
      <c r="W2">
        <v>15</v>
      </c>
      <c r="X2">
        <v>60</v>
      </c>
      <c r="Y2" t="s">
        <v>18</v>
      </c>
      <c r="Z2">
        <v>1</v>
      </c>
      <c r="AA2">
        <v>10</v>
      </c>
      <c r="AB2" t="s">
        <v>28</v>
      </c>
      <c r="AC2">
        <v>4</v>
      </c>
      <c r="AD2">
        <v>16</v>
      </c>
    </row>
    <row r="3" spans="1:30" x14ac:dyDescent="0.55000000000000004">
      <c r="A3" t="b">
        <v>1</v>
      </c>
      <c r="B3">
        <v>10</v>
      </c>
      <c r="C3">
        <v>40</v>
      </c>
      <c r="D3" t="s">
        <v>4</v>
      </c>
      <c r="E3">
        <v>10</v>
      </c>
      <c r="F3">
        <v>40</v>
      </c>
      <c r="G3" t="s">
        <v>11</v>
      </c>
      <c r="H3">
        <v>3</v>
      </c>
      <c r="I3">
        <v>30</v>
      </c>
      <c r="J3" t="s">
        <v>11</v>
      </c>
      <c r="K3">
        <v>6</v>
      </c>
      <c r="L3">
        <v>24</v>
      </c>
      <c r="M3" t="s">
        <v>34</v>
      </c>
      <c r="N3">
        <v>4</v>
      </c>
      <c r="O3">
        <v>40</v>
      </c>
      <c r="P3" t="s">
        <v>34</v>
      </c>
      <c r="Q3">
        <v>2</v>
      </c>
      <c r="R3">
        <v>20</v>
      </c>
      <c r="S3" t="s">
        <v>34</v>
      </c>
      <c r="T3">
        <v>9</v>
      </c>
      <c r="U3">
        <v>36</v>
      </c>
      <c r="V3" t="s">
        <v>34</v>
      </c>
      <c r="W3">
        <v>7</v>
      </c>
      <c r="X3">
        <v>28</v>
      </c>
      <c r="Y3" t="s">
        <v>21</v>
      </c>
      <c r="Z3">
        <v>2</v>
      </c>
      <c r="AA3">
        <v>20</v>
      </c>
      <c r="AB3" t="s">
        <v>29</v>
      </c>
      <c r="AC3">
        <v>5</v>
      </c>
      <c r="AD3">
        <v>20</v>
      </c>
    </row>
    <row r="4" spans="1:30" x14ac:dyDescent="0.55000000000000004">
      <c r="G4" t="s">
        <v>12</v>
      </c>
      <c r="H4">
        <v>5</v>
      </c>
      <c r="I4">
        <v>50</v>
      </c>
      <c r="J4" t="s">
        <v>12</v>
      </c>
      <c r="K4">
        <v>16</v>
      </c>
      <c r="L4">
        <v>64</v>
      </c>
      <c r="M4" t="s">
        <v>37</v>
      </c>
      <c r="N4">
        <v>1</v>
      </c>
      <c r="O4">
        <v>10</v>
      </c>
      <c r="S4" t="s">
        <v>37</v>
      </c>
      <c r="T4">
        <v>5</v>
      </c>
      <c r="U4">
        <v>20</v>
      </c>
      <c r="V4" t="s">
        <v>37</v>
      </c>
      <c r="W4">
        <v>1</v>
      </c>
      <c r="X4">
        <v>4</v>
      </c>
      <c r="Y4" t="s">
        <v>23</v>
      </c>
      <c r="Z4">
        <v>6</v>
      </c>
      <c r="AA4">
        <v>60</v>
      </c>
      <c r="AB4" t="s">
        <v>30</v>
      </c>
      <c r="AC4">
        <v>6</v>
      </c>
      <c r="AD4">
        <v>24</v>
      </c>
    </row>
    <row r="5" spans="1:30" x14ac:dyDescent="0.55000000000000004">
      <c r="M5" t="s">
        <v>38</v>
      </c>
      <c r="N5">
        <v>1</v>
      </c>
      <c r="O5">
        <v>10</v>
      </c>
      <c r="S5" t="s">
        <v>38</v>
      </c>
      <c r="T5">
        <v>1</v>
      </c>
      <c r="U5">
        <v>4</v>
      </c>
      <c r="V5" t="s">
        <v>38</v>
      </c>
      <c r="W5">
        <v>1</v>
      </c>
      <c r="X5">
        <v>4</v>
      </c>
      <c r="Y5" t="s">
        <v>24</v>
      </c>
      <c r="Z5">
        <v>1</v>
      </c>
      <c r="AA5">
        <v>10</v>
      </c>
      <c r="AB5" t="s">
        <v>18</v>
      </c>
      <c r="AC5">
        <v>1</v>
      </c>
      <c r="AD5">
        <v>4</v>
      </c>
    </row>
    <row r="6" spans="1:30" x14ac:dyDescent="0.55000000000000004">
      <c r="M6" t="s">
        <v>46</v>
      </c>
      <c r="N6">
        <v>1</v>
      </c>
      <c r="O6">
        <v>10</v>
      </c>
      <c r="S6" t="s">
        <v>39</v>
      </c>
      <c r="T6">
        <v>1</v>
      </c>
      <c r="U6">
        <v>4</v>
      </c>
      <c r="V6" t="s">
        <v>39</v>
      </c>
      <c r="W6">
        <v>1</v>
      </c>
      <c r="X6">
        <v>4</v>
      </c>
      <c r="AB6" t="s">
        <v>21</v>
      </c>
      <c r="AC6">
        <v>2</v>
      </c>
      <c r="AD6">
        <v>8</v>
      </c>
    </row>
    <row r="7" spans="1:30" x14ac:dyDescent="0.55000000000000004">
      <c r="S7" t="s">
        <v>46</v>
      </c>
      <c r="T7">
        <v>2</v>
      </c>
      <c r="U7">
        <v>8</v>
      </c>
      <c r="AB7" t="s">
        <v>23</v>
      </c>
      <c r="AC7">
        <v>6</v>
      </c>
      <c r="AD7">
        <v>24</v>
      </c>
    </row>
    <row r="8" spans="1:30" x14ac:dyDescent="0.55000000000000004">
      <c r="S8" t="s">
        <v>50</v>
      </c>
      <c r="T8">
        <v>1</v>
      </c>
      <c r="U8">
        <v>4</v>
      </c>
      <c r="AB8" t="s">
        <v>24</v>
      </c>
      <c r="AC8">
        <v>1</v>
      </c>
      <c r="AD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388E-9D73-4F46-9F62-2F183EAAB259}">
  <dimension ref="A1:AD10"/>
  <sheetViews>
    <sheetView topLeftCell="J1" workbookViewId="0">
      <selection activeCell="M1" sqref="M1:R8"/>
    </sheetView>
  </sheetViews>
  <sheetFormatPr defaultRowHeight="14.4" x14ac:dyDescent="0.55000000000000004"/>
  <sheetData>
    <row r="1" spans="1:30" x14ac:dyDescent="0.55000000000000004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2</v>
      </c>
      <c r="J1" t="s">
        <v>14</v>
      </c>
      <c r="K1" t="s">
        <v>15</v>
      </c>
      <c r="L1" t="s">
        <v>2</v>
      </c>
      <c r="M1" t="s">
        <v>35</v>
      </c>
      <c r="N1" t="s">
        <v>36</v>
      </c>
      <c r="O1" t="s">
        <v>2</v>
      </c>
      <c r="P1" t="s">
        <v>31</v>
      </c>
      <c r="Q1" t="s">
        <v>32</v>
      </c>
      <c r="R1" t="s">
        <v>2</v>
      </c>
      <c r="S1" t="s">
        <v>40</v>
      </c>
      <c r="T1" t="s">
        <v>41</v>
      </c>
      <c r="U1" t="s">
        <v>2</v>
      </c>
      <c r="V1" t="s">
        <v>44</v>
      </c>
      <c r="W1" t="s">
        <v>45</v>
      </c>
      <c r="X1" t="s">
        <v>2</v>
      </c>
      <c r="Y1" t="s">
        <v>16</v>
      </c>
      <c r="Z1" t="s">
        <v>17</v>
      </c>
      <c r="AA1" t="s">
        <v>2</v>
      </c>
      <c r="AB1" t="s">
        <v>26</v>
      </c>
      <c r="AC1" t="s">
        <v>27</v>
      </c>
      <c r="AD1" t="s">
        <v>2</v>
      </c>
    </row>
    <row r="2" spans="1:30" x14ac:dyDescent="0.55000000000000004">
      <c r="A2" t="b">
        <v>0</v>
      </c>
      <c r="B2">
        <v>101</v>
      </c>
      <c r="C2">
        <v>58.38150289</v>
      </c>
      <c r="D2" t="s">
        <v>3</v>
      </c>
      <c r="E2">
        <v>128</v>
      </c>
      <c r="F2">
        <v>73.988439310000004</v>
      </c>
      <c r="G2" t="s">
        <v>10</v>
      </c>
      <c r="H2">
        <v>12</v>
      </c>
      <c r="I2">
        <v>26.666666670000001</v>
      </c>
      <c r="J2" t="s">
        <v>9</v>
      </c>
      <c r="K2">
        <v>1</v>
      </c>
      <c r="L2">
        <v>0.57803468199999997</v>
      </c>
      <c r="M2" t="s">
        <v>33</v>
      </c>
      <c r="N2">
        <v>16</v>
      </c>
      <c r="O2">
        <v>35.555555560000002</v>
      </c>
      <c r="P2" t="s">
        <v>33</v>
      </c>
      <c r="Q2">
        <v>31</v>
      </c>
      <c r="R2">
        <v>68.888888890000004</v>
      </c>
      <c r="S2" t="s">
        <v>33</v>
      </c>
      <c r="T2">
        <v>80</v>
      </c>
      <c r="U2">
        <v>46.242774570000002</v>
      </c>
      <c r="V2" t="s">
        <v>33</v>
      </c>
      <c r="W2">
        <v>128</v>
      </c>
      <c r="X2">
        <v>73.988439310000004</v>
      </c>
      <c r="Y2" t="s">
        <v>54</v>
      </c>
      <c r="Z2">
        <v>2</v>
      </c>
      <c r="AA2">
        <v>4.4444444440000002</v>
      </c>
      <c r="AB2" t="s">
        <v>54</v>
      </c>
      <c r="AC2">
        <v>2</v>
      </c>
      <c r="AD2">
        <v>1.1560693639999999</v>
      </c>
    </row>
    <row r="3" spans="1:30" x14ac:dyDescent="0.55000000000000004">
      <c r="A3" t="b">
        <v>1</v>
      </c>
      <c r="B3">
        <v>72</v>
      </c>
      <c r="C3">
        <v>41.61849711</v>
      </c>
      <c r="D3" t="s">
        <v>4</v>
      </c>
      <c r="E3">
        <v>45</v>
      </c>
      <c r="F3">
        <v>26.01156069</v>
      </c>
      <c r="G3" t="s">
        <v>11</v>
      </c>
      <c r="H3">
        <v>4</v>
      </c>
      <c r="I3">
        <v>8.8888888890000004</v>
      </c>
      <c r="J3" t="s">
        <v>10</v>
      </c>
      <c r="K3">
        <v>36</v>
      </c>
      <c r="L3">
        <v>20.80924855</v>
      </c>
      <c r="M3" t="s">
        <v>34</v>
      </c>
      <c r="N3">
        <v>14</v>
      </c>
      <c r="O3">
        <v>31.11111111</v>
      </c>
      <c r="P3" t="s">
        <v>34</v>
      </c>
      <c r="Q3">
        <v>12</v>
      </c>
      <c r="R3">
        <v>26.666666670000001</v>
      </c>
      <c r="S3" t="s">
        <v>34</v>
      </c>
      <c r="T3">
        <v>39</v>
      </c>
      <c r="U3">
        <v>22.543352599999999</v>
      </c>
      <c r="V3" t="s">
        <v>34</v>
      </c>
      <c r="W3">
        <v>26</v>
      </c>
      <c r="X3">
        <v>15.028901729999999</v>
      </c>
      <c r="Y3" t="s">
        <v>18</v>
      </c>
      <c r="Z3">
        <v>5</v>
      </c>
      <c r="AA3">
        <v>11.11111111</v>
      </c>
      <c r="AB3" t="s">
        <v>28</v>
      </c>
      <c r="AC3">
        <v>95</v>
      </c>
      <c r="AD3">
        <v>54.913294800000003</v>
      </c>
    </row>
    <row r="4" spans="1:30" x14ac:dyDescent="0.55000000000000004">
      <c r="G4" t="s">
        <v>12</v>
      </c>
      <c r="H4">
        <v>28</v>
      </c>
      <c r="I4">
        <v>62.222222219999999</v>
      </c>
      <c r="J4" t="s">
        <v>11</v>
      </c>
      <c r="K4">
        <v>10</v>
      </c>
      <c r="L4">
        <v>5.7803468210000002</v>
      </c>
      <c r="M4" t="s">
        <v>37</v>
      </c>
      <c r="N4">
        <v>8</v>
      </c>
      <c r="O4">
        <v>17.777777780000001</v>
      </c>
      <c r="P4" t="s">
        <v>37</v>
      </c>
      <c r="Q4">
        <v>2</v>
      </c>
      <c r="R4">
        <v>4.4444444440000002</v>
      </c>
      <c r="S4" t="s">
        <v>37</v>
      </c>
      <c r="T4">
        <v>31</v>
      </c>
      <c r="U4">
        <v>17.91907514</v>
      </c>
      <c r="V4" t="s">
        <v>37</v>
      </c>
      <c r="W4">
        <v>17</v>
      </c>
      <c r="X4">
        <v>9.8265895949999997</v>
      </c>
      <c r="Y4" t="s">
        <v>21</v>
      </c>
      <c r="Z4">
        <v>27</v>
      </c>
      <c r="AA4">
        <v>60</v>
      </c>
      <c r="AB4" t="s">
        <v>29</v>
      </c>
      <c r="AC4">
        <v>18</v>
      </c>
      <c r="AD4">
        <v>10.40462428</v>
      </c>
    </row>
    <row r="5" spans="1:30" x14ac:dyDescent="0.55000000000000004">
      <c r="G5" t="s">
        <v>13</v>
      </c>
      <c r="H5">
        <v>1</v>
      </c>
      <c r="I5">
        <v>2.2222222220000001</v>
      </c>
      <c r="J5" t="s">
        <v>12</v>
      </c>
      <c r="K5">
        <v>122</v>
      </c>
      <c r="L5">
        <v>70.520231210000006</v>
      </c>
      <c r="M5" t="s">
        <v>38</v>
      </c>
      <c r="N5">
        <v>4</v>
      </c>
      <c r="O5">
        <v>8.8888888890000004</v>
      </c>
      <c r="S5" t="s">
        <v>38</v>
      </c>
      <c r="T5">
        <v>14</v>
      </c>
      <c r="U5">
        <v>8.0924855489999992</v>
      </c>
      <c r="V5" t="s">
        <v>38</v>
      </c>
      <c r="W5">
        <v>2</v>
      </c>
      <c r="X5">
        <v>1.1560693639999999</v>
      </c>
      <c r="Y5" t="s">
        <v>22</v>
      </c>
      <c r="Z5">
        <v>4</v>
      </c>
      <c r="AA5">
        <v>8.8888888890000004</v>
      </c>
      <c r="AB5" t="s">
        <v>30</v>
      </c>
      <c r="AC5">
        <v>15</v>
      </c>
      <c r="AD5">
        <v>8.6705202309999994</v>
      </c>
    </row>
    <row r="6" spans="1:30" x14ac:dyDescent="0.55000000000000004">
      <c r="J6" t="s">
        <v>13</v>
      </c>
      <c r="K6">
        <v>4</v>
      </c>
      <c r="L6">
        <v>2.3121387279999999</v>
      </c>
      <c r="M6" t="s">
        <v>42</v>
      </c>
      <c r="N6">
        <v>1</v>
      </c>
      <c r="O6">
        <v>2.2222222220000001</v>
      </c>
      <c r="S6" t="s">
        <v>42</v>
      </c>
      <c r="T6">
        <v>3</v>
      </c>
      <c r="U6">
        <v>1.7341040459999999</v>
      </c>
      <c r="Y6" t="s">
        <v>23</v>
      </c>
      <c r="Z6">
        <v>2</v>
      </c>
      <c r="AA6">
        <v>4.4444444440000002</v>
      </c>
      <c r="AB6" t="s">
        <v>18</v>
      </c>
      <c r="AC6">
        <v>5</v>
      </c>
      <c r="AD6">
        <v>2.8901734100000001</v>
      </c>
    </row>
    <row r="7" spans="1:30" x14ac:dyDescent="0.55000000000000004">
      <c r="M7" t="s">
        <v>39</v>
      </c>
      <c r="N7">
        <v>1</v>
      </c>
      <c r="O7">
        <v>2.2222222220000001</v>
      </c>
      <c r="S7" t="s">
        <v>39</v>
      </c>
      <c r="T7">
        <v>3</v>
      </c>
      <c r="U7">
        <v>1.7341040459999999</v>
      </c>
      <c r="Y7" t="s">
        <v>25</v>
      </c>
      <c r="Z7">
        <v>5</v>
      </c>
      <c r="AA7">
        <v>11.11111111</v>
      </c>
      <c r="AB7" t="s">
        <v>21</v>
      </c>
      <c r="AC7">
        <v>27</v>
      </c>
      <c r="AD7">
        <v>15.60693642</v>
      </c>
    </row>
    <row r="8" spans="1:30" x14ac:dyDescent="0.55000000000000004">
      <c r="M8" t="s">
        <v>46</v>
      </c>
      <c r="N8">
        <v>1</v>
      </c>
      <c r="O8">
        <v>2.2222222220000001</v>
      </c>
      <c r="S8" t="s">
        <v>46</v>
      </c>
      <c r="T8">
        <v>1</v>
      </c>
      <c r="U8">
        <v>0.57803468199999997</v>
      </c>
      <c r="AB8" t="s">
        <v>22</v>
      </c>
      <c r="AC8">
        <v>4</v>
      </c>
      <c r="AD8">
        <v>2.3121387279999999</v>
      </c>
    </row>
    <row r="9" spans="1:30" x14ac:dyDescent="0.55000000000000004">
      <c r="S9" t="s">
        <v>47</v>
      </c>
      <c r="T9">
        <v>1</v>
      </c>
      <c r="U9">
        <v>0.57803468199999997</v>
      </c>
      <c r="AB9" t="s">
        <v>23</v>
      </c>
      <c r="AC9">
        <v>2</v>
      </c>
      <c r="AD9">
        <v>1.1560693639999999</v>
      </c>
    </row>
    <row r="10" spans="1:30" x14ac:dyDescent="0.55000000000000004">
      <c r="S10" t="s">
        <v>43</v>
      </c>
      <c r="T10">
        <v>1</v>
      </c>
      <c r="U10">
        <v>0.57803468199999997</v>
      </c>
      <c r="AB10" t="s">
        <v>25</v>
      </c>
      <c r="AC10">
        <v>5</v>
      </c>
      <c r="AD10">
        <v>2.8901734100000001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A914-7C4D-4DC3-9C97-C9233A029CFD}">
  <dimension ref="A1:X4"/>
  <sheetViews>
    <sheetView topLeftCell="G1" workbookViewId="0">
      <selection activeCell="S1" sqref="S1:T2"/>
    </sheetView>
  </sheetViews>
  <sheetFormatPr defaultRowHeight="14.4" x14ac:dyDescent="0.55000000000000004"/>
  <sheetData>
    <row r="1" spans="1:24" x14ac:dyDescent="0.55000000000000004">
      <c r="A1" t="s">
        <v>5</v>
      </c>
      <c r="B1" t="s">
        <v>6</v>
      </c>
      <c r="C1" t="s">
        <v>2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2</v>
      </c>
      <c r="J1" t="s">
        <v>14</v>
      </c>
      <c r="K1" t="s">
        <v>15</v>
      </c>
      <c r="L1" t="s">
        <v>2</v>
      </c>
      <c r="M1" t="s">
        <v>35</v>
      </c>
      <c r="N1" t="s">
        <v>36</v>
      </c>
      <c r="O1" t="s">
        <v>2</v>
      </c>
      <c r="P1" t="s">
        <v>31</v>
      </c>
      <c r="Q1" t="s">
        <v>32</v>
      </c>
      <c r="R1" t="s">
        <v>2</v>
      </c>
      <c r="S1" t="s">
        <v>16</v>
      </c>
      <c r="T1" t="s">
        <v>17</v>
      </c>
      <c r="U1" t="s">
        <v>2</v>
      </c>
      <c r="V1" t="s">
        <v>26</v>
      </c>
      <c r="W1" t="s">
        <v>27</v>
      </c>
      <c r="X1" t="s">
        <v>2</v>
      </c>
    </row>
    <row r="2" spans="1:24" x14ac:dyDescent="0.55000000000000004">
      <c r="A2" t="b">
        <v>0</v>
      </c>
      <c r="B2">
        <v>8</v>
      </c>
      <c r="C2">
        <v>72.727272729999996</v>
      </c>
      <c r="D2" t="s">
        <v>3</v>
      </c>
      <c r="E2">
        <v>10</v>
      </c>
      <c r="F2">
        <v>90.909090910000003</v>
      </c>
      <c r="G2" t="s">
        <v>12</v>
      </c>
      <c r="H2">
        <v>1</v>
      </c>
      <c r="I2">
        <v>100</v>
      </c>
      <c r="J2" t="s">
        <v>10</v>
      </c>
      <c r="K2">
        <v>2</v>
      </c>
      <c r="L2">
        <v>18.18181818</v>
      </c>
      <c r="M2" t="s">
        <v>34</v>
      </c>
      <c r="N2">
        <v>1</v>
      </c>
      <c r="O2">
        <v>100</v>
      </c>
      <c r="P2" t="s">
        <v>34</v>
      </c>
      <c r="Q2">
        <v>1</v>
      </c>
      <c r="R2">
        <v>100</v>
      </c>
      <c r="S2" t="s">
        <v>21</v>
      </c>
      <c r="T2">
        <v>1</v>
      </c>
      <c r="U2">
        <v>100</v>
      </c>
      <c r="V2" t="s">
        <v>28</v>
      </c>
      <c r="W2">
        <v>9</v>
      </c>
      <c r="X2">
        <v>81.818181820000007</v>
      </c>
    </row>
    <row r="3" spans="1:24" x14ac:dyDescent="0.55000000000000004">
      <c r="A3" t="b">
        <v>1</v>
      </c>
      <c r="B3">
        <v>3</v>
      </c>
      <c r="C3">
        <v>27.272727270000001</v>
      </c>
      <c r="D3" t="s">
        <v>4</v>
      </c>
      <c r="E3">
        <v>1</v>
      </c>
      <c r="F3">
        <v>9.0909090910000003</v>
      </c>
      <c r="J3" t="s">
        <v>12</v>
      </c>
      <c r="K3">
        <v>7</v>
      </c>
      <c r="L3">
        <v>63.636363639999999</v>
      </c>
      <c r="V3" t="s">
        <v>30</v>
      </c>
      <c r="W3">
        <v>1</v>
      </c>
      <c r="X3">
        <v>9.0909090910000003</v>
      </c>
    </row>
    <row r="4" spans="1:24" x14ac:dyDescent="0.55000000000000004">
      <c r="J4" t="s">
        <v>13</v>
      </c>
      <c r="K4">
        <v>2</v>
      </c>
      <c r="L4">
        <v>18.18181818</v>
      </c>
      <c r="V4" t="s">
        <v>21</v>
      </c>
      <c r="W4">
        <v>1</v>
      </c>
      <c r="X4">
        <v>9.0909090910000003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mp</vt:lpstr>
      <vt:lpstr>morphological</vt:lpstr>
      <vt:lpstr>size</vt:lpstr>
      <vt:lpstr>plastic types</vt:lpstr>
      <vt:lpstr>plastic types_og</vt:lpstr>
      <vt:lpstr>counts</vt:lpstr>
      <vt:lpstr>Sligo_0_352</vt:lpstr>
      <vt:lpstr>Sligo_0_914</vt:lpstr>
      <vt:lpstr>Sligo_9_352</vt:lpstr>
      <vt:lpstr>Sligo_9_914</vt:lpstr>
      <vt:lpstr>Sligo_19_352</vt:lpstr>
      <vt:lpstr>Sligo_19_914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Pooley</dc:creator>
  <cp:lastModifiedBy>Grace Pooley</cp:lastModifiedBy>
  <dcterms:created xsi:type="dcterms:W3CDTF">2015-06-05T18:17:20Z</dcterms:created>
  <dcterms:modified xsi:type="dcterms:W3CDTF">2024-04-25T17:33:08Z</dcterms:modified>
</cp:coreProperties>
</file>