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A9AAF700-3DF2-A241-84B3-1FD2345FDC4A}" xr6:coauthVersionLast="32" xr6:coauthVersionMax="32" xr10:uidLastSave="{00000000-0000-0000-0000-000000000000}"/>
  <bookViews>
    <workbookView xWindow="0" yWindow="460" windowWidth="25640" windowHeight="16100" tabRatio="500" xr2:uid="{00000000-000D-0000-FFFF-FFFF00000000}"/>
  </bookViews>
  <sheets>
    <sheet name="MATH &amp; TRIG" sheetId="3" r:id="rId1"/>
    <sheet name="STATISTICAL" sheetId="5" r:id="rId2"/>
    <sheet name="INFORMATION" sheetId="6" r:id="rId3"/>
    <sheet name="LOGICAL" sheetId="8" r:id="rId4"/>
    <sheet name="CORE" sheetId="1" r:id="rId5"/>
    <sheet name="REF" sheetId="2" r:id="rId6"/>
  </sheets>
  <externalReferences>
    <externalReference r:id="rId7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79017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6" i="8" l="1" a="1"/>
  <c r="AK6" i="8"/>
  <c r="AL6" i="8"/>
  <c r="AM6" i="8"/>
  <c r="AN6" i="8"/>
  <c r="AO6" i="8"/>
  <c r="AP6" i="8"/>
  <c r="AQ6" i="8"/>
  <c r="AR6" i="8"/>
  <c r="AS6" i="8"/>
  <c r="AT6" i="8"/>
  <c r="AU6" i="8"/>
  <c r="AV6" i="8"/>
  <c r="AI6" i="8" a="1"/>
  <c r="AI6" i="8"/>
  <c r="AJ6" i="8"/>
  <c r="AG6" i="8" a="1"/>
  <c r="AG6" i="8"/>
  <c r="AH6" i="8"/>
  <c r="AF6" i="8"/>
  <c r="Y6" i="8"/>
  <c r="V6" i="8"/>
  <c r="W6" i="8"/>
  <c r="X6" i="8"/>
  <c r="Z6" i="8"/>
  <c r="AA6" i="8"/>
  <c r="AB6" i="8"/>
  <c r="AC6" i="8"/>
  <c r="AD6" i="8"/>
  <c r="AE6" i="8"/>
  <c r="R6" i="8"/>
  <c r="S6" i="8"/>
  <c r="T6" i="8"/>
  <c r="U6" i="8"/>
  <c r="Q6" i="8"/>
  <c r="J6" i="8"/>
  <c r="AG13" i="3" a="1"/>
  <c r="AG13" i="3" s="1"/>
  <c r="AH13" i="3"/>
  <c r="AI13" i="3"/>
  <c r="AJ13" i="3"/>
  <c r="AK13" i="3"/>
  <c r="AL13" i="3"/>
  <c r="AM13" i="3"/>
  <c r="AN13" i="3"/>
  <c r="AP13" i="3"/>
  <c r="AQ13" i="3"/>
  <c r="AR13" i="3"/>
  <c r="AS13" i="3"/>
  <c r="AT13" i="3"/>
  <c r="AU13" i="3"/>
  <c r="AV13" i="3"/>
  <c r="AP5" i="8" a="1"/>
  <c r="AP5" i="8" s="1"/>
  <c r="AQ5" i="8"/>
  <c r="AR5" i="8"/>
  <c r="AM5" i="8" a="1"/>
  <c r="AM5" i="8" s="1"/>
  <c r="AO5" i="8"/>
  <c r="AS5" i="8" a="1"/>
  <c r="AS5" i="8"/>
  <c r="AT5" i="8"/>
  <c r="AU5" i="8"/>
  <c r="AV5" i="8"/>
  <c r="AK5" i="8" a="1"/>
  <c r="AK5" i="8" s="1"/>
  <c r="AI5" i="8" a="1"/>
  <c r="AI5" i="8"/>
  <c r="AJ5" i="8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Y5" i="8"/>
  <c r="Z5" i="8"/>
  <c r="AB5" i="8"/>
  <c r="AC5" i="8"/>
  <c r="AD5" i="8"/>
  <c r="AE5" i="8"/>
  <c r="Q5" i="8"/>
  <c r="J5" i="8"/>
  <c r="AF7" i="6"/>
  <c r="AF8" i="6"/>
  <c r="AA4" i="5"/>
  <c r="V4" i="5"/>
  <c r="AM4" i="5" a="1"/>
  <c r="AM4" i="5"/>
  <c r="AN4" i="5"/>
  <c r="AO4" i="5"/>
  <c r="AP4" i="5"/>
  <c r="AQ4" i="5"/>
  <c r="AR4" i="5"/>
  <c r="AS4" i="5"/>
  <c r="AT4" i="5"/>
  <c r="AU4" i="5"/>
  <c r="AV4" i="5"/>
  <c r="AG4" i="5" a="1"/>
  <c r="AG4" i="5"/>
  <c r="AH4" i="5"/>
  <c r="AI4" i="5"/>
  <c r="AJ4" i="5"/>
  <c r="AK4" i="5"/>
  <c r="AL4" i="5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M65" i="5"/>
  <c r="AN65" i="5"/>
  <c r="AO65" i="5"/>
  <c r="AP65" i="5"/>
  <c r="AQ65" i="5"/>
  <c r="AR65" i="5"/>
  <c r="AS65" i="5"/>
  <c r="AT65" i="5"/>
  <c r="AU65" i="5"/>
  <c r="AV65" i="5"/>
  <c r="AG65" i="5" a="1"/>
  <c r="AG65" i="5"/>
  <c r="AH65" i="5"/>
  <c r="AI65" i="5"/>
  <c r="AJ65" i="5"/>
  <c r="AK65" i="5"/>
  <c r="AL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M61" i="5"/>
  <c r="AN61" i="5"/>
  <c r="AO61" i="5"/>
  <c r="AP61" i="5"/>
  <c r="AQ61" i="5"/>
  <c r="AR61" i="5"/>
  <c r="AS61" i="5"/>
  <c r="AT61" i="5"/>
  <c r="AU61" i="5"/>
  <c r="AV61" i="5"/>
  <c r="AG61" i="5" a="1"/>
  <c r="AG61" i="5"/>
  <c r="AH61" i="5"/>
  <c r="AI61" i="5"/>
  <c r="AJ61" i="5"/>
  <c r="AK61" i="5"/>
  <c r="AL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G8" i="6" a="1"/>
  <c r="AV8" i="6" s="1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G7" i="6" a="1"/>
  <c r="AV7" i="6" s="1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L47" i="3"/>
  <c r="AM47" i="3"/>
  <c r="AG47" i="3" a="1"/>
  <c r="AK47" i="3" s="1"/>
  <c r="AG47" i="3"/>
  <c r="AH47" i="3"/>
  <c r="AI47" i="3"/>
  <c r="AJ47" i="3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AG32" i="3"/>
  <c r="AH32" i="3"/>
  <c r="AQ32" i="3"/>
  <c r="AR32" i="3"/>
  <c r="AV32" i="3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AO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AH62" i="3"/>
  <c r="AI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AV69" i="3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P58" i="3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AG65" i="3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AG50" i="3"/>
  <c r="AH50" i="3"/>
  <c r="AI50" i="3"/>
  <c r="AQ50" i="3"/>
  <c r="AR50" i="3"/>
  <c r="AV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AH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9" i="3"/>
  <c r="AP79" i="3"/>
  <c r="AG74" i="3" a="1"/>
  <c r="AL74" i="3" s="1"/>
  <c r="AG74" i="3"/>
  <c r="AH74" i="3"/>
  <c r="AP74" i="3"/>
  <c r="AM71" i="3" a="1"/>
  <c r="AQ71" i="3" s="1"/>
  <c r="AN71" i="3"/>
  <c r="AO71" i="3"/>
  <c r="AP71" i="3"/>
  <c r="AT71" i="3"/>
  <c r="AG68" i="3" a="1"/>
  <c r="AG68" i="3" s="1"/>
  <c r="AM68" i="3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51" i="3"/>
  <c r="AH51" i="3"/>
  <c r="AG46" i="3" a="1"/>
  <c r="AL46" i="3" s="1"/>
  <c r="AI46" i="3"/>
  <c r="AP46" i="3"/>
  <c r="AQ46" i="3"/>
  <c r="AG42" i="3" a="1"/>
  <c r="AH42" i="3" s="1"/>
  <c r="AG41" i="3" a="1"/>
  <c r="AM41" i="3" s="1"/>
  <c r="AN41" i="3"/>
  <c r="AG40" i="3" a="1"/>
  <c r="AT40" i="3" s="1"/>
  <c r="AG37" i="3" a="1"/>
  <c r="AG37" i="3" s="1"/>
  <c r="AI37" i="3"/>
  <c r="AJ37" i="3"/>
  <c r="AK37" i="3"/>
  <c r="AL37" i="3"/>
  <c r="AU37" i="3"/>
  <c r="AG35" i="3" a="1"/>
  <c r="AG35" i="3" s="1"/>
  <c r="AH35" i="3"/>
  <c r="AR35" i="3"/>
  <c r="AG34" i="3" a="1"/>
  <c r="AG34" i="3" s="1"/>
  <c r="AH34" i="3"/>
  <c r="AG33" i="3" a="1"/>
  <c r="AG33" i="3" s="1"/>
  <c r="AH33" i="3"/>
  <c r="AT33" i="3"/>
  <c r="AG30" i="3" a="1"/>
  <c r="AG30" i="3" s="1"/>
  <c r="AH30" i="3"/>
  <c r="AI30" i="3"/>
  <c r="AJ30" i="3"/>
  <c r="AK30" i="3"/>
  <c r="AL30" i="3"/>
  <c r="AM30" i="3"/>
  <c r="AQ30" i="3"/>
  <c r="AR30" i="3"/>
  <c r="AS30" i="3"/>
  <c r="AT30" i="3"/>
  <c r="AU30" i="3"/>
  <c r="AV30" i="3"/>
  <c r="AG28" i="3" a="1"/>
  <c r="AM28" i="3" s="1"/>
  <c r="AG27" i="3" a="1"/>
  <c r="AL27" i="3" s="1"/>
  <c r="AQ27" i="3"/>
  <c r="AR27" i="3"/>
  <c r="AG26" i="3" a="1"/>
  <c r="AK26" i="3" s="1"/>
  <c r="AG25" i="3" a="1"/>
  <c r="AV25" i="3" s="1"/>
  <c r="AG25" i="3"/>
  <c r="AH25" i="3"/>
  <c r="AG24" i="3" a="1"/>
  <c r="AJ24" i="3" s="1"/>
  <c r="AR24" i="3"/>
  <c r="AS24" i="3"/>
  <c r="AG23" i="3" a="1"/>
  <c r="AM23" i="3" s="1"/>
  <c r="AG22" i="3" a="1"/>
  <c r="AL22" i="3" s="1"/>
  <c r="AI22" i="3"/>
  <c r="AJ22" i="3"/>
  <c r="AP22" i="3"/>
  <c r="AG21" i="3" a="1"/>
  <c r="AK21" i="3" s="1"/>
  <c r="AH21" i="3"/>
  <c r="AI21" i="3"/>
  <c r="AJ21" i="3"/>
  <c r="AQ21" i="3"/>
  <c r="AG18" i="3" a="1"/>
  <c r="AO18" i="3" s="1"/>
  <c r="AH18" i="3"/>
  <c r="AG17" i="3" a="1"/>
  <c r="AH17" i="3"/>
  <c r="AG16" i="3" a="1"/>
  <c r="AO16" i="3" s="1"/>
  <c r="AG14" i="3" a="1"/>
  <c r="AG12" i="3" a="1"/>
  <c r="AK12" i="3" s="1"/>
  <c r="AL12" i="3"/>
  <c r="AG11" i="3" a="1"/>
  <c r="AL11" i="3" s="1"/>
  <c r="AG11" i="3"/>
  <c r="AG10" i="3" a="1"/>
  <c r="AV10" i="3" s="1"/>
  <c r="AH10" i="3"/>
  <c r="AL10" i="3"/>
  <c r="AG7" i="3" a="1"/>
  <c r="AM7" i="3" s="1"/>
  <c r="AG6" i="3" a="1"/>
  <c r="AT6" i="3" s="1"/>
  <c r="AG6" i="3"/>
  <c r="AK6" i="3"/>
  <c r="AG5" i="3" a="1"/>
  <c r="AU5" i="3" s="1"/>
  <c r="AJ5" i="3"/>
  <c r="AK5" i="3"/>
  <c r="AG4" i="3" a="1"/>
  <c r="AG4" i="3" s="1"/>
  <c r="AJ4" i="3"/>
  <c r="AK4" i="3"/>
  <c r="AL4" i="3"/>
  <c r="AM4" i="3"/>
  <c r="AT4" i="3"/>
  <c r="AU4" i="3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O13" i="3" l="1"/>
  <c r="AN5" i="8"/>
  <c r="AL5" i="8"/>
  <c r="AJ7" i="6"/>
  <c r="AL7" i="6"/>
  <c r="AK7" i="6"/>
  <c r="AQ7" i="6"/>
  <c r="AL8" i="6"/>
  <c r="AO8" i="6"/>
  <c r="AK8" i="6"/>
  <c r="AG7" i="6"/>
  <c r="AS7" i="6"/>
  <c r="AH7" i="6"/>
  <c r="AT7" i="6"/>
  <c r="AR7" i="6"/>
  <c r="AI7" i="6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P8" i="6"/>
  <c r="AG8" i="6"/>
  <c r="AQ8" i="6"/>
  <c r="AH8" i="6"/>
  <c r="AR8" i="6"/>
  <c r="AO7" i="6"/>
  <c r="AI8" i="6"/>
  <c r="AS8" i="6"/>
  <c r="AP7" i="6"/>
  <c r="AJ8" i="6"/>
  <c r="AT8" i="6"/>
  <c r="AM7" i="6"/>
  <c r="AU7" i="6"/>
  <c r="AM8" i="6"/>
  <c r="AU8" i="6"/>
  <c r="AN7" i="6"/>
  <c r="AN8" i="6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AC35" i="3"/>
  <c r="AD35" i="3"/>
  <c r="AE35" i="3"/>
  <c r="Z35" i="3"/>
  <c r="AA35" i="3"/>
  <c r="Y35" i="3"/>
  <c r="W35" i="3"/>
  <c r="V35" i="3"/>
  <c r="U35" i="3"/>
  <c r="T35" i="3"/>
  <c r="S35" i="3"/>
  <c r="R35" i="3"/>
  <c r="Q35" i="3"/>
  <c r="AG71" i="3" l="1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<sst xmlns="http://schemas.openxmlformats.org/spreadsheetml/2006/main" count="349" uniqueCount="237">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</sst>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9E63-D802-7443-B5FD-6A6404B94706}">
  <dimension ref="A1:AV81"/>
  <sheetViews>
    <sheetView tabSelected="1" zoomScale="190" zoomScaleNormal="190" workbookViewId="0">
      <selection sqref="A1:XFD1048576"/>
    </sheetView>
  </sheetViews>
  <sheetFormatPr baseColWidth="10" defaultRowHeight="11" x14ac:dyDescent="0.15"/>
  <cols>
    <col min="1" max="1" width="9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18" t="s">
        <v>26</v>
      </c>
      <c r="B1" s="18" t="s">
        <v>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 t="s">
        <v>34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48" x14ac:dyDescent="0.15">
      <c r="A2" s="18"/>
      <c r="B2" s="18" t="s">
        <v>27</v>
      </c>
      <c r="C2" s="18"/>
      <c r="D2" s="18"/>
      <c r="E2" s="18"/>
      <c r="F2" s="18"/>
      <c r="G2" s="19" t="s">
        <v>38</v>
      </c>
      <c r="H2" s="19" t="s">
        <v>28</v>
      </c>
      <c r="I2" s="19" t="s">
        <v>94</v>
      </c>
      <c r="J2" s="18" t="s">
        <v>29</v>
      </c>
      <c r="K2" s="18"/>
      <c r="L2" s="18"/>
      <c r="M2" s="18"/>
      <c r="N2" s="18"/>
      <c r="O2" s="18"/>
      <c r="P2" s="18"/>
      <c r="Q2" s="18" t="s">
        <v>27</v>
      </c>
      <c r="R2" s="18"/>
      <c r="S2" s="18"/>
      <c r="T2" s="18"/>
      <c r="U2" s="18"/>
      <c r="V2" s="19" t="s">
        <v>38</v>
      </c>
      <c r="W2" s="19" t="s">
        <v>28</v>
      </c>
      <c r="X2" s="19" t="s">
        <v>94</v>
      </c>
      <c r="Y2" s="18" t="s">
        <v>29</v>
      </c>
      <c r="Z2" s="18"/>
      <c r="AA2" s="18"/>
      <c r="AB2" s="18"/>
      <c r="AC2" s="18"/>
      <c r="AD2" s="18"/>
      <c r="AE2" s="18"/>
      <c r="AF2" s="19" t="s">
        <v>30</v>
      </c>
      <c r="AG2" s="18" t="s">
        <v>31</v>
      </c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ABS(B3)</f>
        <v>0</v>
      </c>
      <c r="R3" s="6">
        <f>ABS(C3)</f>
        <v>1</v>
      </c>
      <c r="S3" s="6">
        <f>ABS(D3)</f>
        <v>2.2999999999999998</v>
      </c>
      <c r="T3" s="6">
        <f>ABS(E3)</f>
        <v>10</v>
      </c>
      <c r="U3" s="6">
        <f>ABS(F3)</f>
        <v>1</v>
      </c>
      <c r="V3" s="6">
        <f>ABS(G3)</f>
        <v>0</v>
      </c>
      <c r="W3" s="6" t="e">
        <f>ABS(H3)</f>
        <v>#VALUE!</v>
      </c>
      <c r="X3" s="6">
        <f>ABS(I3)</f>
        <v>1</v>
      </c>
      <c r="Y3" s="6" t="e">
        <f>ABS(J3)</f>
        <v>#VALUE!</v>
      </c>
      <c r="Z3" s="6" t="e">
        <f>ABS(K3)</f>
        <v>#N/A</v>
      </c>
      <c r="AA3" s="6" t="e">
        <f>ABS(L3)</f>
        <v>#DIV/0!</v>
      </c>
      <c r="AB3" s="6" t="e">
        <f>ABS(M3)</f>
        <v>#NAME?</v>
      </c>
      <c r="AC3" s="6" t="e">
        <f>ABS(N3)</f>
        <v>#NULL!</v>
      </c>
      <c r="AD3" s="6" t="e">
        <f>ABS(O3)</f>
        <v>#NUM!</v>
      </c>
      <c r="AE3" s="6" t="e">
        <f>ABS(P3)</f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ACOS(B4)</f>
        <v>1.5707963267948966</v>
      </c>
      <c r="R4" s="6">
        <f>ACOS(C4)</f>
        <v>0</v>
      </c>
      <c r="S4" s="6" t="e">
        <f>ACOS(D4)</f>
        <v>#NUM!</v>
      </c>
      <c r="T4" s="6" t="e">
        <f>ACOS(E4)</f>
        <v>#NUM!</v>
      </c>
      <c r="U4" s="6">
        <f>ACOS(F4)</f>
        <v>3.1415926535897931</v>
      </c>
      <c r="V4" s="6">
        <f>ACOS(G4)</f>
        <v>1.5707963267948966</v>
      </c>
      <c r="W4" s="6" t="e">
        <f>ACOS(H4)</f>
        <v>#VALUE!</v>
      </c>
      <c r="X4" s="6">
        <f>ACOS(I4)</f>
        <v>0</v>
      </c>
      <c r="Y4" s="6" t="e">
        <f>ACOS(J4)</f>
        <v>#VALUE!</v>
      </c>
      <c r="Z4" s="6" t="e">
        <f>ACOS(K4)</f>
        <v>#N/A</v>
      </c>
      <c r="AA4" s="6" t="e">
        <f>ACOS(L4)</f>
        <v>#DIV/0!</v>
      </c>
      <c r="AB4" s="6" t="e">
        <f>ACOS(M4)</f>
        <v>#NAME?</v>
      </c>
      <c r="AC4" s="6" t="e">
        <f>ACOS(N4)</f>
        <v>#NULL!</v>
      </c>
      <c r="AD4" s="6" t="e">
        <f>ACOS(O4)</f>
        <v>#NUM!</v>
      </c>
      <c r="AE4" s="6" t="e">
        <f>ACOS(P4)</f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>ACOSH(B5)</f>
        <v>#NUM!</v>
      </c>
      <c r="R5" s="6">
        <f>ACOSH(C5)</f>
        <v>0</v>
      </c>
      <c r="S5" s="6">
        <f>ACOSH(D5)</f>
        <v>1.4750447812414251</v>
      </c>
      <c r="T5" s="6">
        <f>ACOSH(E5)</f>
        <v>2.9932228461263808</v>
      </c>
      <c r="U5" s="6" t="e">
        <f>ACOSH(F5)</f>
        <v>#NUM!</v>
      </c>
      <c r="V5" s="6" t="e">
        <f>ACOSH(G5)</f>
        <v>#NUM!</v>
      </c>
      <c r="W5" s="6" t="e">
        <f>ACOSH(H5)</f>
        <v>#VALUE!</v>
      </c>
      <c r="X5" s="6">
        <f>ACOSH(I5)</f>
        <v>0</v>
      </c>
      <c r="Y5" s="6" t="e">
        <f>ACOSH(J5)</f>
        <v>#VALUE!</v>
      </c>
      <c r="Z5" s="6" t="e">
        <f>ACOSH(K5)</f>
        <v>#N/A</v>
      </c>
      <c r="AA5" s="6" t="e">
        <f>ACOSH(L5)</f>
        <v>#DIV/0!</v>
      </c>
      <c r="AB5" s="6" t="e">
        <f>ACOSH(M5)</f>
        <v>#NAME?</v>
      </c>
      <c r="AC5" s="6" t="e">
        <f>ACOSH(N5)</f>
        <v>#NULL!</v>
      </c>
      <c r="AD5" s="6" t="e">
        <f>ACOSH(O5)</f>
        <v>#NUM!</v>
      </c>
      <c r="AE5" s="6" t="e">
        <f>ACOSH(P5)</f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_xlfn.ACOT(B6)</f>
        <v>1.5707963267948966</v>
      </c>
      <c r="R6" s="6">
        <f>_xlfn.ACOT(C6)</f>
        <v>0.78539816339744828</v>
      </c>
      <c r="S6" s="6">
        <f>_xlfn.ACOT(D6)</f>
        <v>0.41012734054149103</v>
      </c>
      <c r="T6" s="6">
        <f>_xlfn.ACOT(E6)</f>
        <v>9.9668652491162038E-2</v>
      </c>
      <c r="U6" s="6">
        <f>_xlfn.ACOT(F6)</f>
        <v>2.3561944901923448</v>
      </c>
      <c r="V6" s="6">
        <f>_xlfn.ACOT(G6)</f>
        <v>1.5707963267948966</v>
      </c>
      <c r="W6" s="6" t="e">
        <f>_xlfn.ACOT(H6)</f>
        <v>#VALUE!</v>
      </c>
      <c r="X6" s="6">
        <f>_xlfn.ACOT(I6)</f>
        <v>0.78539816339744828</v>
      </c>
      <c r="Y6" s="6" t="e">
        <f>_xlfn.ACOT(J6)</f>
        <v>#VALUE!</v>
      </c>
      <c r="Z6" s="6" t="e">
        <f>_xlfn.ACOT(K6)</f>
        <v>#N/A</v>
      </c>
      <c r="AA6" s="6" t="e">
        <f>_xlfn.ACOT(L6)</f>
        <v>#DIV/0!</v>
      </c>
      <c r="AB6" s="6" t="e">
        <f>_xlfn.ACOT(M6)</f>
        <v>#NAME?</v>
      </c>
      <c r="AC6" s="6" t="e">
        <f>_xlfn.ACOT(N6)</f>
        <v>#NULL!</v>
      </c>
      <c r="AD6" s="6" t="e">
        <f>_xlfn.ACOT(O6)</f>
        <v>#NUM!</v>
      </c>
      <c r="AE6" s="6" t="e">
        <f>_xlfn.ACOT(P6)</f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>_xlfn.ACOTH(B7)</f>
        <v>#NUM!</v>
      </c>
      <c r="R7" s="6" t="e">
        <f>_xlfn.ACOTH(C7)</f>
        <v>#NUM!</v>
      </c>
      <c r="S7" s="6">
        <f>_xlfn.ACOTH(D7)</f>
        <v>0.4657791020024718</v>
      </c>
      <c r="T7" s="6">
        <f>_xlfn.ACOTH(E7)</f>
        <v>0.10033534773107559</v>
      </c>
      <c r="U7" s="6" t="e">
        <f>_xlfn.ACOTH(F7)</f>
        <v>#NUM!</v>
      </c>
      <c r="V7" s="6" t="e">
        <f>_xlfn.ACOTH(G7)</f>
        <v>#NUM!</v>
      </c>
      <c r="W7" s="6" t="e">
        <f>_xlfn.ACOTH(H7)</f>
        <v>#VALUE!</v>
      </c>
      <c r="X7" s="6" t="e">
        <f>_xlfn.ACOTH(I7)</f>
        <v>#NUM!</v>
      </c>
      <c r="Y7" s="6" t="e">
        <f>_xlfn.ACOTH(J7)</f>
        <v>#VALUE!</v>
      </c>
      <c r="Z7" s="6" t="e">
        <f>_xlfn.ACOTH(K7)</f>
        <v>#N/A</v>
      </c>
      <c r="AA7" s="6" t="e">
        <f>_xlfn.ACOTH(L7)</f>
        <v>#DIV/0!</v>
      </c>
      <c r="AB7" s="6" t="e">
        <f>_xlfn.ACOTH(M7)</f>
        <v>#NAME?</v>
      </c>
      <c r="AC7" s="6" t="e">
        <f>_xlfn.ACOTH(N7)</f>
        <v>#NULL!</v>
      </c>
      <c r="AD7" s="6" t="e">
        <f>_xlfn.ACOTH(O7)</f>
        <v>#NUM!</v>
      </c>
      <c r="AE7" s="6" t="e">
        <f>_xlfn.ACOTH(P7)</f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0">_xlfn.ARABIC(B9)</f>
        <v>#VALUE!</v>
      </c>
      <c r="R9" s="6">
        <f t="shared" si="0"/>
        <v>49</v>
      </c>
      <c r="S9" s="6">
        <f t="shared" si="0"/>
        <v>-1</v>
      </c>
      <c r="T9" s="6" t="e">
        <f t="shared" si="0"/>
        <v>#VALUE!</v>
      </c>
      <c r="U9" s="6">
        <f t="shared" si="0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1">_xlfn.ARABIC(I9)</f>
        <v>#VALUE!</v>
      </c>
      <c r="Y9" s="6" t="e">
        <f t="shared" si="1"/>
        <v>#VALUE!</v>
      </c>
      <c r="Z9" s="6" t="e">
        <f t="shared" si="1"/>
        <v>#N/A</v>
      </c>
      <c r="AA9" s="6" t="e">
        <f t="shared" si="1"/>
        <v>#DIV/0!</v>
      </c>
      <c r="AB9" s="6" t="e">
        <f t="shared" si="1"/>
        <v>#NAME?</v>
      </c>
      <c r="AC9" s="6" t="e">
        <f t="shared" si="1"/>
        <v>#NULL!</v>
      </c>
      <c r="AD9" s="6" t="e">
        <f t="shared" si="1"/>
        <v>#NUM!</v>
      </c>
      <c r="AE9" s="6" t="e">
        <f t="shared" si="1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>ASIN(B10)</f>
        <v>0</v>
      </c>
      <c r="R10" s="6">
        <f>ASIN(C10)</f>
        <v>1.5707963267948966</v>
      </c>
      <c r="S10" s="6" t="e">
        <f>ASIN(D10)</f>
        <v>#NUM!</v>
      </c>
      <c r="T10" s="6" t="e">
        <f>ASIN(E10)</f>
        <v>#NUM!</v>
      </c>
      <c r="U10" s="6">
        <f>ASIN(F10)</f>
        <v>-1.5707963267948966</v>
      </c>
      <c r="V10" s="6">
        <f>ASIN(G10)</f>
        <v>0</v>
      </c>
      <c r="W10" s="6" t="e">
        <f>ASIN(H10)</f>
        <v>#VALUE!</v>
      </c>
      <c r="X10" s="6">
        <f>ASIN(I10)</f>
        <v>1.5707963267948966</v>
      </c>
      <c r="Y10" s="6" t="e">
        <f>ASIN(J10)</f>
        <v>#VALUE!</v>
      </c>
      <c r="Z10" s="6" t="e">
        <f>ASIN(K10)</f>
        <v>#N/A</v>
      </c>
      <c r="AA10" s="6" t="e">
        <f>ASIN(L10)</f>
        <v>#DIV/0!</v>
      </c>
      <c r="AB10" s="6" t="e">
        <f>ASIN(M10)</f>
        <v>#NAME?</v>
      </c>
      <c r="AC10" s="6" t="e">
        <f>ASIN(N10)</f>
        <v>#NULL!</v>
      </c>
      <c r="AD10" s="6" t="e">
        <f>ASIN(O10)</f>
        <v>#NUM!</v>
      </c>
      <c r="AE10" s="6" t="e">
        <f>ASIN(P10)</f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>ASINH(B11)</f>
        <v>0</v>
      </c>
      <c r="R11" s="6">
        <f>ASINH(C11)</f>
        <v>0.88137358701954294</v>
      </c>
      <c r="S11" s="6">
        <f>ASINH(D11)</f>
        <v>1.5702785434849782</v>
      </c>
      <c r="T11" s="6">
        <f>ASINH(E11)</f>
        <v>2.9982229502979698</v>
      </c>
      <c r="U11" s="6">
        <f>ASINH(F11)</f>
        <v>-0.88137358701954294</v>
      </c>
      <c r="V11" s="6">
        <f>ASINH(G11)</f>
        <v>0</v>
      </c>
      <c r="W11" s="6" t="e">
        <f>ASINH(H11)</f>
        <v>#VALUE!</v>
      </c>
      <c r="X11" s="6">
        <f>ASINH(I11)</f>
        <v>0.88137358701954294</v>
      </c>
      <c r="Y11" s="6" t="e">
        <f>ASINH(J11)</f>
        <v>#VALUE!</v>
      </c>
      <c r="Z11" s="6" t="e">
        <f>ASINH(K11)</f>
        <v>#N/A</v>
      </c>
      <c r="AA11" s="6" t="e">
        <f>ASINH(L11)</f>
        <v>#DIV/0!</v>
      </c>
      <c r="AB11" s="6" t="e">
        <f>ASINH(M11)</f>
        <v>#NAME?</v>
      </c>
      <c r="AC11" s="6" t="e">
        <f>ASINH(N11)</f>
        <v>#NULL!</v>
      </c>
      <c r="AD11" s="6" t="e">
        <f>ASINH(O11)</f>
        <v>#NUM!</v>
      </c>
      <c r="AE11" s="6" t="e">
        <f>ASINH(P11)</f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>ATAN(B12)</f>
        <v>0</v>
      </c>
      <c r="R12" s="6">
        <f>ATAN(C12)</f>
        <v>0.78539816339744828</v>
      </c>
      <c r="S12" s="6">
        <f>ATAN(D12)</f>
        <v>1.1606689862534056</v>
      </c>
      <c r="T12" s="6">
        <f>ATAN(E12)</f>
        <v>1.4711276743037347</v>
      </c>
      <c r="U12" s="6">
        <f>ATAN(F12)</f>
        <v>-0.78539816339744828</v>
      </c>
      <c r="V12" s="6">
        <f>ATAN(G12)</f>
        <v>0</v>
      </c>
      <c r="W12" s="6" t="e">
        <f>ATAN(H12)</f>
        <v>#VALUE!</v>
      </c>
      <c r="X12" s="6">
        <f>ATAN(I12)</f>
        <v>0.78539816339744828</v>
      </c>
      <c r="Y12" s="6" t="e">
        <f>ATAN(J12)</f>
        <v>#VALUE!</v>
      </c>
      <c r="Z12" s="6" t="e">
        <f>ATAN(K12)</f>
        <v>#N/A</v>
      </c>
      <c r="AA12" s="6" t="e">
        <f>ATAN(L12)</f>
        <v>#DIV/0!</v>
      </c>
      <c r="AB12" s="6" t="e">
        <f>ATAN(M12)</f>
        <v>#NAME?</v>
      </c>
      <c r="AC12" s="6" t="e">
        <f>ATAN(N12)</f>
        <v>#NULL!</v>
      </c>
      <c r="AD12" s="6" t="e">
        <f>ATAN(O12)</f>
        <v>#NUM!</v>
      </c>
      <c r="AE12" s="6" t="e">
        <f>ATAN(P12)</f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>ATAN2(J13,K13)</f>
        <v>#VALUE!</v>
      </c>
      <c r="Z13" s="6" t="e">
        <f>ATAN2(K13,L13)</f>
        <v>#N/A</v>
      </c>
      <c r="AA13" s="6" t="e">
        <f>ATAN2(L13,M13)</f>
        <v>#DIV/0!</v>
      </c>
      <c r="AB13" s="6" t="e">
        <f>ATAN2(M13,N13)</f>
        <v>#NAME?</v>
      </c>
      <c r="AC13" s="6" t="e">
        <f>ATAN2(N13,O13)</f>
        <v>#NULL!</v>
      </c>
      <c r="AD13" s="6" t="e">
        <f>ATAN2(O13,P13)</f>
        <v>#NUM!</v>
      </c>
      <c r="AE13" s="6" t="e">
        <f>ATAN2(P13,Q13)</f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>ATANH(B14)</f>
        <v>0</v>
      </c>
      <c r="R14" s="6" t="e">
        <f>ATANH(C14)</f>
        <v>#NUM!</v>
      </c>
      <c r="S14" s="6">
        <f>ATANH(D14)</f>
        <v>0.20273255405408211</v>
      </c>
      <c r="T14" s="6" t="e">
        <f>ATANH(E14)</f>
        <v>#NUM!</v>
      </c>
      <c r="U14" s="6">
        <f>ATANH(F14)</f>
        <v>-0.10033534773107562</v>
      </c>
      <c r="V14" s="6">
        <f>ATANH(G14)</f>
        <v>0</v>
      </c>
      <c r="W14" s="6" t="e">
        <f>ATANH(H14)</f>
        <v>#VALUE!</v>
      </c>
      <c r="X14" s="6" t="e">
        <f>ATANH(I14)</f>
        <v>#NUM!</v>
      </c>
      <c r="Y14" s="6" t="e">
        <f>ATANH(J14)</f>
        <v>#VALUE!</v>
      </c>
      <c r="Z14" s="6" t="e">
        <f>ATANH(K14)</f>
        <v>#N/A</v>
      </c>
      <c r="AA14" s="6" t="e">
        <f>ATANH(L14)</f>
        <v>#DIV/0!</v>
      </c>
      <c r="AB14" s="6" t="e">
        <f>ATANH(M14)</f>
        <v>#NAME?</v>
      </c>
      <c r="AC14" s="6" t="e">
        <f>ATANH(N14)</f>
        <v>#NULL!</v>
      </c>
      <c r="AD14" s="6" t="e">
        <f>ATANH(O14)</f>
        <v>#NUM!</v>
      </c>
      <c r="AE14" s="6" t="e">
        <f>ATANH(P14)</f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>CEILING(2.3,J16)</f>
        <v>#VALUE!</v>
      </c>
      <c r="Z16" s="6" t="e">
        <f>CEILING(2.3,K16)</f>
        <v>#N/A</v>
      </c>
      <c r="AA16" s="6" t="e">
        <f>CEILING(2.3,L16)</f>
        <v>#DIV/0!</v>
      </c>
      <c r="AB16" s="6" t="e">
        <f>CEILING(2.3,M16)</f>
        <v>#NAME?</v>
      </c>
      <c r="AC16" s="6" t="e">
        <f>CEILING(2.3,N16)</f>
        <v>#NULL!</v>
      </c>
      <c r="AD16" s="6" t="e">
        <f>CEILING(2.3,O16)</f>
        <v>#NUM!</v>
      </c>
      <c r="AE16" s="6" t="e">
        <f>CEILING(2.3,P16)</f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>_xlfn.CEILING.MATH(G17)</f>
        <v>0</v>
      </c>
      <c r="W17" s="6" t="e">
        <f>_xlfn.CEILING.MATH(H17)</f>
        <v>#VALUE!</v>
      </c>
      <c r="X17" s="6">
        <f>_xlfn.CEILING.MATH(I17)</f>
        <v>1</v>
      </c>
      <c r="Y17" s="6" t="e">
        <f>_xlfn.CEILING.MATH(J17)</f>
        <v>#VALUE!</v>
      </c>
      <c r="Z17" s="6" t="e">
        <f>_xlfn.CEILING.MATH(K17)</f>
        <v>#N/A</v>
      </c>
      <c r="AA17" s="6" t="e">
        <f>_xlfn.CEILING.MATH(L17)</f>
        <v>#DIV/0!</v>
      </c>
      <c r="AB17" s="6" t="e">
        <f>_xlfn.CEILING.MATH(M17)</f>
        <v>#NAME?</v>
      </c>
      <c r="AC17" s="6" t="e">
        <f>_xlfn.CEILING.MATH(N17)</f>
        <v>#NULL!</v>
      </c>
      <c r="AD17" s="6" t="e">
        <f>_xlfn.CEILING.MATH(O17)</f>
        <v>#NUM!</v>
      </c>
      <c r="AE17" s="6" t="e">
        <f>_xlfn.CEILING.MATH(P17)</f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2">_xlfn.CEILING.PRECISE(J18)</f>
        <v>#VALUE!</v>
      </c>
      <c r="Z18" s="6" t="e">
        <f t="shared" si="2"/>
        <v>#N/A</v>
      </c>
      <c r="AA18" s="6" t="e">
        <f t="shared" si="2"/>
        <v>#DIV/0!</v>
      </c>
      <c r="AB18" s="6" t="e">
        <f t="shared" si="2"/>
        <v>#NAME?</v>
      </c>
      <c r="AC18" s="6" t="e">
        <f t="shared" si="2"/>
        <v>#NULL!</v>
      </c>
      <c r="AD18" s="6" t="e">
        <f t="shared" si="2"/>
        <v>#NUM!</v>
      </c>
      <c r="AE18" s="6" t="e">
        <f t="shared" si="2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COS(B21)</f>
        <v>1</v>
      </c>
      <c r="R21" s="6">
        <f>COS(C21)</f>
        <v>0.54030230586813977</v>
      </c>
      <c r="S21" s="6">
        <f>COS(D21)</f>
        <v>-0.6662760212798241</v>
      </c>
      <c r="T21" s="6">
        <f>COS(E21)</f>
        <v>-0.83907152907645244</v>
      </c>
      <c r="U21" s="6">
        <f>COS(F21)</f>
        <v>0.54030230586813977</v>
      </c>
      <c r="V21" s="6">
        <f>COS(G21)</f>
        <v>1</v>
      </c>
      <c r="W21" s="6" t="e">
        <f>COS(H21)</f>
        <v>#VALUE!</v>
      </c>
      <c r="X21" s="6">
        <f>COS(I21)</f>
        <v>0.54030230586813977</v>
      </c>
      <c r="Y21" s="6" t="e">
        <f>COS(J21)</f>
        <v>#VALUE!</v>
      </c>
      <c r="Z21" s="6" t="e">
        <f>COS(K21)</f>
        <v>#N/A</v>
      </c>
      <c r="AA21" s="6" t="e">
        <f>COS(L21)</f>
        <v>#DIV/0!</v>
      </c>
      <c r="AB21" s="6" t="e">
        <f>COS(M21)</f>
        <v>#NAME?</v>
      </c>
      <c r="AC21" s="6" t="e">
        <f>COS(N21)</f>
        <v>#NULL!</v>
      </c>
      <c r="AD21" s="6" t="e">
        <f>COS(O21)</f>
        <v>#NUM!</v>
      </c>
      <c r="AE21" s="6" t="e">
        <f>COS(P21)</f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COSH(B22)</f>
        <v>1</v>
      </c>
      <c r="R22" s="6">
        <f>COSH(C22)</f>
        <v>1.5430806348152437</v>
      </c>
      <c r="S22" s="6">
        <f>COSH(D22)</f>
        <v>5.037220649268761</v>
      </c>
      <c r="T22" s="6">
        <f>COSH(E22)</f>
        <v>11013.232920103324</v>
      </c>
      <c r="U22" s="6">
        <f>COSH(F22)</f>
        <v>1.5430806348152437</v>
      </c>
      <c r="V22" s="6">
        <f>COSH(G22)</f>
        <v>1</v>
      </c>
      <c r="W22" s="6" t="e">
        <f>COSH(H22)</f>
        <v>#VALUE!</v>
      </c>
      <c r="X22" s="6">
        <f>COSH(I22)</f>
        <v>1.5430806348152437</v>
      </c>
      <c r="Y22" s="6" t="e">
        <f>COSH(J22)</f>
        <v>#VALUE!</v>
      </c>
      <c r="Z22" s="6" t="e">
        <f>COSH(K22)</f>
        <v>#N/A</v>
      </c>
      <c r="AA22" s="6" t="e">
        <f>COSH(L22)</f>
        <v>#DIV/0!</v>
      </c>
      <c r="AB22" s="6" t="e">
        <f>COSH(M22)</f>
        <v>#NAME?</v>
      </c>
      <c r="AC22" s="6" t="e">
        <f>COSH(N22)</f>
        <v>#NULL!</v>
      </c>
      <c r="AD22" s="6" t="e">
        <f>COSH(O22)</f>
        <v>#NUM!</v>
      </c>
      <c r="AE22" s="6" t="e">
        <f>COSH(P22)</f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>_xlfn.COT(B23)</f>
        <v>#DIV/0!</v>
      </c>
      <c r="R23" s="6">
        <f>_xlfn.COT(C23)</f>
        <v>0.64209261593433065</v>
      </c>
      <c r="S23" s="6">
        <f>_xlfn.COT(D23)</f>
        <v>-0.8934844632974448</v>
      </c>
      <c r="T23" s="6">
        <f>_xlfn.COT(E23)</f>
        <v>1.5423510453569202</v>
      </c>
      <c r="U23" s="6">
        <f>_xlfn.COT(F23)</f>
        <v>-0.64209261593433065</v>
      </c>
      <c r="V23" s="6" t="e">
        <f>_xlfn.COT(G23)</f>
        <v>#DIV/0!</v>
      </c>
      <c r="W23" s="6" t="e">
        <f>_xlfn.COT(H23)</f>
        <v>#VALUE!</v>
      </c>
      <c r="X23" s="6">
        <f>_xlfn.COT(I23)</f>
        <v>0.64209261593433065</v>
      </c>
      <c r="Y23" s="6" t="e">
        <f t="shared" ref="Y23:AE23" si="3">_xlfn.COT(J23)</f>
        <v>#VALUE!</v>
      </c>
      <c r="Z23" s="6" t="e">
        <f t="shared" si="3"/>
        <v>#N/A</v>
      </c>
      <c r="AA23" s="6" t="e">
        <f t="shared" si="3"/>
        <v>#DIV/0!</v>
      </c>
      <c r="AB23" s="6" t="e">
        <f t="shared" si="3"/>
        <v>#NAME?</v>
      </c>
      <c r="AC23" s="6" t="e">
        <f t="shared" si="3"/>
        <v>#NULL!</v>
      </c>
      <c r="AD23" s="6" t="e">
        <f t="shared" si="3"/>
        <v>#NUM!</v>
      </c>
      <c r="AE23" s="6" t="e">
        <f t="shared" si="3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>_xlfn.COTH(B24)</f>
        <v>#DIV/0!</v>
      </c>
      <c r="R24" s="6">
        <f>_xlfn.COTH(C24)</f>
        <v>1.3130352854993315</v>
      </c>
      <c r="S24" s="6">
        <f>_xlfn.COTH(D24)</f>
        <v>1.0203078021811263</v>
      </c>
      <c r="T24" s="6">
        <f>_xlfn.COTH(E24)</f>
        <v>1.0000000041223074</v>
      </c>
      <c r="U24" s="6">
        <f>_xlfn.COTH(F24)</f>
        <v>-1.3130352854993315</v>
      </c>
      <c r="V24" s="6" t="e">
        <f>_xlfn.COTH(G24)</f>
        <v>#DIV/0!</v>
      </c>
      <c r="W24" s="6" t="e">
        <f>_xlfn.COTH(H24)</f>
        <v>#VALUE!</v>
      </c>
      <c r="X24" s="6">
        <f>_xlfn.COTH(I24)</f>
        <v>1.3130352854993315</v>
      </c>
      <c r="Y24" s="6" t="e">
        <f t="shared" ref="Y24:AE24" si="4">_xlfn.COTH(J24)</f>
        <v>#VALUE!</v>
      </c>
      <c r="Z24" s="6" t="e">
        <f t="shared" si="4"/>
        <v>#N/A</v>
      </c>
      <c r="AA24" s="6" t="e">
        <f t="shared" si="4"/>
        <v>#DIV/0!</v>
      </c>
      <c r="AB24" s="6" t="e">
        <f t="shared" si="4"/>
        <v>#NAME?</v>
      </c>
      <c r="AC24" s="6" t="e">
        <f t="shared" si="4"/>
        <v>#NULL!</v>
      </c>
      <c r="AD24" s="6" t="e">
        <f t="shared" si="4"/>
        <v>#NUM!</v>
      </c>
      <c r="AE24" s="6" t="e">
        <f t="shared" si="4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>_xlfn.CSC(B25)</f>
        <v>#DIV/0!</v>
      </c>
      <c r="R25" s="6">
        <f>_xlfn.CSC(C25)</f>
        <v>1.1883951057781212</v>
      </c>
      <c r="S25" s="6">
        <f>_xlfn.CSC(D25)</f>
        <v>1.3410124854578809</v>
      </c>
      <c r="T25" s="6">
        <f>_xlfn.CSC(E25)</f>
        <v>-1.8381639608896658</v>
      </c>
      <c r="U25" s="6">
        <f>_xlfn.CSC(F25)</f>
        <v>-1.1883951057781212</v>
      </c>
      <c r="V25" s="6" t="e">
        <f>_xlfn.CSC(G25)</f>
        <v>#DIV/0!</v>
      </c>
      <c r="W25" s="6" t="e">
        <f>_xlfn.CSC(H25)</f>
        <v>#VALUE!</v>
      </c>
      <c r="X25" s="6">
        <f>_xlfn.CSC(I25)</f>
        <v>1.1883951057781212</v>
      </c>
      <c r="Y25" s="6" t="e">
        <f t="shared" ref="Y25:AE25" si="5">_xlfn.CSC(J25)</f>
        <v>#VALUE!</v>
      </c>
      <c r="Z25" s="6" t="e">
        <f t="shared" si="5"/>
        <v>#N/A</v>
      </c>
      <c r="AA25" s="6" t="e">
        <f t="shared" si="5"/>
        <v>#DIV/0!</v>
      </c>
      <c r="AB25" s="6" t="e">
        <f t="shared" si="5"/>
        <v>#NAME?</v>
      </c>
      <c r="AC25" s="6" t="e">
        <f t="shared" si="5"/>
        <v>#NULL!</v>
      </c>
      <c r="AD25" s="6" t="e">
        <f t="shared" si="5"/>
        <v>#NUM!</v>
      </c>
      <c r="AE25" s="6" t="e">
        <f t="shared" si="5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_xlfn.CSCH(B26)</f>
        <v>#DIV/0!</v>
      </c>
      <c r="R26" s="6">
        <f>_xlfn.CSCH(C26)</f>
        <v>0.85091812823932156</v>
      </c>
      <c r="S26" s="6">
        <f>_xlfn.CSCH(D26)</f>
        <v>0.20255372421083867</v>
      </c>
      <c r="T26" s="6">
        <f>_xlfn.CSCH(E26)</f>
        <v>9.0799859712122167E-5</v>
      </c>
      <c r="U26" s="6">
        <f>_xlfn.CSCH(F26)</f>
        <v>-0.85091812823932156</v>
      </c>
      <c r="V26" s="6" t="e">
        <f>_xlfn.CSCH(G26)</f>
        <v>#DIV/0!</v>
      </c>
      <c r="W26" s="6" t="e">
        <f>_xlfn.CSCH(H26)</f>
        <v>#VALUE!</v>
      </c>
      <c r="X26" s="6">
        <f>_xlfn.CSCH(I26)</f>
        <v>0.85091812823932156</v>
      </c>
      <c r="Y26" s="6" t="e">
        <f t="shared" ref="Y26:AE26" si="6">_xlfn.CSCH(J26)</f>
        <v>#VALUE!</v>
      </c>
      <c r="Z26" s="6" t="e">
        <f t="shared" si="6"/>
        <v>#N/A</v>
      </c>
      <c r="AA26" s="6" t="e">
        <f t="shared" si="6"/>
        <v>#DIV/0!</v>
      </c>
      <c r="AB26" s="6" t="e">
        <f t="shared" si="6"/>
        <v>#NAME?</v>
      </c>
      <c r="AC26" s="6" t="e">
        <f t="shared" si="6"/>
        <v>#NULL!</v>
      </c>
      <c r="AD26" s="6" t="e">
        <f t="shared" si="6"/>
        <v>#NUM!</v>
      </c>
      <c r="AE26" s="6" t="e">
        <f t="shared" si="6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7">_xlfn.DECIMAL("FF",J27)</f>
        <v>#VALUE!</v>
      </c>
      <c r="Z27" s="6" t="e">
        <f t="shared" ref="Z27" si="8">_xlfn.DECIMAL("FF",K27)</f>
        <v>#N/A</v>
      </c>
      <c r="AA27" s="6" t="e">
        <f t="shared" ref="AA27" si="9">_xlfn.DECIMAL("FF",L27)</f>
        <v>#DIV/0!</v>
      </c>
      <c r="AB27" s="6" t="e">
        <f t="shared" ref="AB27" si="10">_xlfn.DECIMAL("FF",M27)</f>
        <v>#NAME?</v>
      </c>
      <c r="AC27" s="6" t="e">
        <f t="shared" ref="AC27" si="11">_xlfn.DECIMAL("FF",N27)</f>
        <v>#NULL!</v>
      </c>
      <c r="AD27" s="6" t="e">
        <f t="shared" ref="AD27" si="12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>DEGREES(B28)</f>
        <v>0</v>
      </c>
      <c r="R28" s="6">
        <f>DEGREES(C28)</f>
        <v>57.295779513082323</v>
      </c>
      <c r="S28" s="6">
        <f>DEGREES(D28)</f>
        <v>131.78029288008932</v>
      </c>
      <c r="T28" s="6">
        <f>DEGREES(E28)</f>
        <v>572.95779513082323</v>
      </c>
      <c r="U28" s="6">
        <f>DEGREES(F28)</f>
        <v>-57.295779513082323</v>
      </c>
      <c r="V28" s="6">
        <f>DEGREES(G28)</f>
        <v>0</v>
      </c>
      <c r="W28" s="6" t="e">
        <f>DEGREES(H28)</f>
        <v>#VALUE!</v>
      </c>
      <c r="X28" s="6">
        <f>DEGREES(I28)</f>
        <v>57.295779513082323</v>
      </c>
      <c r="Y28" s="6" t="e">
        <f>DEGREES(J28)</f>
        <v>#VALUE!</v>
      </c>
      <c r="Z28" s="6" t="e">
        <f>DEGREES(K28)</f>
        <v>#N/A</v>
      </c>
      <c r="AA28" s="6" t="e">
        <f>DEGREES(L28)</f>
        <v>#DIV/0!</v>
      </c>
      <c r="AB28" s="6" t="e">
        <f>DEGREES(M28)</f>
        <v>#NAME?</v>
      </c>
      <c r="AC28" s="6" t="e">
        <f>DEGREES(N28)</f>
        <v>#NULL!</v>
      </c>
      <c r="AD28" s="6" t="e">
        <f>DEGREES(O28)</f>
        <v>#NUM!</v>
      </c>
      <c r="AE28" s="6" t="e">
        <f>DEGREES(P28)</f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13">EVEN(C29)</f>
        <v>2</v>
      </c>
      <c r="S29" s="6">
        <f t="shared" si="13"/>
        <v>4</v>
      </c>
      <c r="T29" s="6">
        <f t="shared" si="13"/>
        <v>-2</v>
      </c>
      <c r="U29" s="6">
        <f t="shared" si="13"/>
        <v>-2</v>
      </c>
      <c r="V29" s="6">
        <f t="shared" si="13"/>
        <v>0</v>
      </c>
      <c r="W29" s="6" t="e">
        <f t="shared" si="13"/>
        <v>#VALUE!</v>
      </c>
      <c r="X29" s="6">
        <f t="shared" si="13"/>
        <v>2</v>
      </c>
      <c r="Y29" s="6" t="e">
        <f t="shared" si="13"/>
        <v>#VALUE!</v>
      </c>
      <c r="Z29" s="6" t="e">
        <f t="shared" si="13"/>
        <v>#N/A</v>
      </c>
      <c r="AA29" s="6" t="e">
        <f t="shared" si="13"/>
        <v>#DIV/0!</v>
      </c>
      <c r="AB29" s="6" t="e">
        <f t="shared" si="13"/>
        <v>#NAME?</v>
      </c>
      <c r="AC29" s="6" t="e">
        <f t="shared" si="13"/>
        <v>#NULL!</v>
      </c>
      <c r="AD29" s="6" t="e">
        <f t="shared" si="13"/>
        <v>#NUM!</v>
      </c>
      <c r="AE29" s="6" t="e">
        <f t="shared" si="13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>EXP(B30)</f>
        <v>1</v>
      </c>
      <c r="R30" s="6">
        <f>EXP(C30)</f>
        <v>2.7182818284590451</v>
      </c>
      <c r="S30" s="6">
        <f>EXP(D30)</f>
        <v>9.9741824548147182</v>
      </c>
      <c r="T30" s="6">
        <f>EXP(E30)</f>
        <v>22026.465794806718</v>
      </c>
      <c r="U30" s="6">
        <f>EXP(F30)</f>
        <v>0.36787944117144233</v>
      </c>
      <c r="V30" s="6">
        <f>EXP(G30)</f>
        <v>1</v>
      </c>
      <c r="W30" s="6" t="e">
        <f>EXP(H30)</f>
        <v>#VALUE!</v>
      </c>
      <c r="X30" s="6">
        <f>EXP(I30)</f>
        <v>2.7182818284590451</v>
      </c>
      <c r="Y30" s="6" t="e">
        <f>EXP(J30)</f>
        <v>#VALUE!</v>
      </c>
      <c r="Z30" s="6" t="e">
        <f>EXP(K30)</f>
        <v>#N/A</v>
      </c>
      <c r="AA30" s="6" t="e">
        <f>EXP(L30)</f>
        <v>#DIV/0!</v>
      </c>
      <c r="AB30" s="6" t="e">
        <f>EXP(M30)</f>
        <v>#NAME?</v>
      </c>
      <c r="AC30" s="6" t="e">
        <f>EXP(N30)</f>
        <v>#NULL!</v>
      </c>
      <c r="AD30" s="6" t="e">
        <f>EXP(O30)</f>
        <v>#NUM!</v>
      </c>
      <c r="AE30" s="6" t="e">
        <f>EXP(P30)</f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14">FACT(C31)</f>
        <v>1</v>
      </c>
      <c r="S31" s="6">
        <f t="shared" si="14"/>
        <v>2</v>
      </c>
      <c r="T31" s="6">
        <f t="shared" si="14"/>
        <v>120</v>
      </c>
      <c r="U31" s="6" t="e">
        <f>FACT(F31)</f>
        <v>#NUM!</v>
      </c>
      <c r="V31" s="6">
        <f t="shared" si="14"/>
        <v>1</v>
      </c>
      <c r="W31" s="6" t="e">
        <f t="shared" si="14"/>
        <v>#VALUE!</v>
      </c>
      <c r="X31" s="6">
        <f t="shared" si="14"/>
        <v>1</v>
      </c>
      <c r="Y31" s="6" t="e">
        <f t="shared" si="14"/>
        <v>#VALUE!</v>
      </c>
      <c r="Z31" s="6" t="e">
        <f t="shared" si="14"/>
        <v>#N/A</v>
      </c>
      <c r="AA31" s="6" t="e">
        <f t="shared" si="14"/>
        <v>#DIV/0!</v>
      </c>
      <c r="AB31" s="6" t="e">
        <f t="shared" si="14"/>
        <v>#NAME?</v>
      </c>
      <c r="AC31" s="6" t="e">
        <f t="shared" si="14"/>
        <v>#NULL!</v>
      </c>
      <c r="AD31" s="6" t="e">
        <f t="shared" si="14"/>
        <v>#NUM!</v>
      </c>
      <c r="AE31" s="6" t="e">
        <f t="shared" si="1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1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15"/>
        <v>#VALUE!</v>
      </c>
      <c r="Y32" s="6" t="e">
        <f t="shared" si="15"/>
        <v>#VALUE!</v>
      </c>
      <c r="Z32" s="6" t="e">
        <f t="shared" si="15"/>
        <v>#N/A</v>
      </c>
      <c r="AA32" s="6" t="e">
        <f t="shared" si="15"/>
        <v>#DIV/0!</v>
      </c>
      <c r="AB32" s="6" t="e">
        <f t="shared" si="15"/>
        <v>#NAME?</v>
      </c>
      <c r="AC32" s="6" t="e">
        <f t="shared" si="15"/>
        <v>#NULL!</v>
      </c>
      <c r="AD32" s="6" t="e">
        <f t="shared" si="15"/>
        <v>#NUM!</v>
      </c>
      <c r="AE32" s="6" t="e">
        <f t="shared" si="1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16">FLOOR(2.3,L33)</f>
        <v>#DIV/0!</v>
      </c>
      <c r="AB33" s="6" t="e">
        <f t="shared" si="16"/>
        <v>#NAME?</v>
      </c>
      <c r="AC33" s="6" t="e">
        <f t="shared" si="16"/>
        <v>#NULL!</v>
      </c>
      <c r="AD33" s="6" t="e">
        <f t="shared" si="16"/>
        <v>#NUM!</v>
      </c>
      <c r="AE33" s="6" t="e">
        <f t="shared" si="1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17">_xlfn.FLOOR.MATH(K34)</f>
        <v>#N/A</v>
      </c>
      <c r="AA34" s="6" t="e">
        <f t="shared" si="17"/>
        <v>#DIV/0!</v>
      </c>
      <c r="AB34" s="6" t="e">
        <f t="shared" si="17"/>
        <v>#NAME?</v>
      </c>
      <c r="AC34" s="6" t="e">
        <f t="shared" si="17"/>
        <v>#NULL!</v>
      </c>
      <c r="AD34" s="6" t="e">
        <f t="shared" si="17"/>
        <v>#NUM!</v>
      </c>
      <c r="AE34" s="6" t="e">
        <f t="shared" si="1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18">_xlfn.FLOOR.PRECISE(K35)</f>
        <v>#N/A</v>
      </c>
      <c r="AA35" s="6" t="e">
        <f t="shared" si="18"/>
        <v>#DIV/0!</v>
      </c>
      <c r="AB35" s="6" t="e">
        <f t="shared" si="18"/>
        <v>#NAME?</v>
      </c>
      <c r="AC35" s="6" t="e">
        <f t="shared" si="18"/>
        <v>#NULL!</v>
      </c>
      <c r="AD35" s="6" t="e">
        <f t="shared" si="18"/>
        <v>#NUM!</v>
      </c>
      <c r="AE35" s="6" t="e">
        <f t="shared" si="1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4" t="s">
        <v>61</v>
      </c>
      <c r="B36" s="14"/>
      <c r="C36" s="14"/>
      <c r="D36" s="14"/>
      <c r="E36" s="14"/>
      <c r="F36" s="14"/>
      <c r="G36" s="6"/>
      <c r="H36" s="6"/>
      <c r="I36" s="6"/>
      <c r="J36" s="6"/>
      <c r="K36" s="6"/>
      <c r="L36" s="9"/>
      <c r="M36" s="9"/>
      <c r="N36" s="9"/>
      <c r="O36" s="9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0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>INT(B37)</f>
        <v>0</v>
      </c>
      <c r="R37" s="6">
        <f>INT(C37)</f>
        <v>1</v>
      </c>
      <c r="S37" s="6">
        <f>INT(D37)</f>
        <v>2</v>
      </c>
      <c r="T37" s="6">
        <f>INT(E37)</f>
        <v>10</v>
      </c>
      <c r="U37" s="6">
        <f>INT(F37)</f>
        <v>-1</v>
      </c>
      <c r="V37" s="6">
        <f>INT(G37)</f>
        <v>0</v>
      </c>
      <c r="W37" s="6" t="e">
        <f>INT(H37)</f>
        <v>#VALUE!</v>
      </c>
      <c r="X37" s="6">
        <f>INT(I37)</f>
        <v>1</v>
      </c>
      <c r="Y37" s="6" t="e">
        <f>INT(J37)</f>
        <v>#VALUE!</v>
      </c>
      <c r="Z37" s="6" t="e">
        <f>INT(K37)</f>
        <v>#N/A</v>
      </c>
      <c r="AA37" s="6" t="e">
        <f>INT(L37)</f>
        <v>#DIV/0!</v>
      </c>
      <c r="AB37" s="6" t="e">
        <f>INT(M37)</f>
        <v>#NAME?</v>
      </c>
      <c r="AC37" s="6" t="e">
        <f>INT(N37)</f>
        <v>#NULL!</v>
      </c>
      <c r="AD37" s="6" t="e">
        <f>INT(O37)</f>
        <v>#NUM!</v>
      </c>
      <c r="AE37" s="6" t="e">
        <f>INT(P37)</f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>ISO.CEILING(2.3,J38)</f>
        <v>#VALUE!</v>
      </c>
      <c r="Z38" s="6" t="e">
        <f>ISO.CEILING(2.3,K38)</f>
        <v>#N/A</v>
      </c>
      <c r="AA38" s="6" t="e">
        <f>ISO.CEILING(2.3,L38)</f>
        <v>#DIV/0!</v>
      </c>
      <c r="AB38" s="6" t="e">
        <f>ISO.CEILING(2.3,M38)</f>
        <v>#NAME?</v>
      </c>
      <c r="AC38" s="6" t="e">
        <f>ISO.CEILING(2.3,N38)</f>
        <v>#NULL!</v>
      </c>
      <c r="AD38" s="6" t="e">
        <f>ISO.CEILING(2.3,O38)</f>
        <v>#NUM!</v>
      </c>
      <c r="AE38" s="6" t="e">
        <f>ISO.CEILING(2.3,P38)</f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4" t="s">
        <v>63</v>
      </c>
      <c r="B39" s="14"/>
      <c r="C39" s="14"/>
      <c r="D39" s="14"/>
      <c r="E39" s="14"/>
      <c r="F39" s="14"/>
      <c r="G39" s="6"/>
      <c r="H39" s="6"/>
      <c r="I39" s="6"/>
      <c r="J39" s="6"/>
      <c r="K39" s="6"/>
      <c r="L39" s="9"/>
      <c r="M39" s="9"/>
      <c r="N39" s="9"/>
      <c r="O39" s="9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0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>LN(B40)</f>
        <v>#NUM!</v>
      </c>
      <c r="R40" s="6">
        <f>LN(C40)</f>
        <v>0</v>
      </c>
      <c r="S40" s="6">
        <f>LN(D40)</f>
        <v>0.83290912293510388</v>
      </c>
      <c r="T40" s="6">
        <f>LN(E40)</f>
        <v>2.3025850929940459</v>
      </c>
      <c r="U40" s="6" t="e">
        <f>LN(F40)</f>
        <v>#NUM!</v>
      </c>
      <c r="V40" s="6" t="e">
        <f>LN(G40)</f>
        <v>#NUM!</v>
      </c>
      <c r="W40" s="6" t="e">
        <f>LN(H40)</f>
        <v>#VALUE!</v>
      </c>
      <c r="X40" s="6">
        <f>LN(I40)</f>
        <v>0</v>
      </c>
      <c r="Y40" s="6" t="e">
        <f>LN(J40)</f>
        <v>#VALUE!</v>
      </c>
      <c r="Z40" s="6" t="e">
        <f>LN(K40)</f>
        <v>#N/A</v>
      </c>
      <c r="AA40" s="6" t="e">
        <f>LN(L40)</f>
        <v>#DIV/0!</v>
      </c>
      <c r="AB40" s="6" t="e">
        <f>LN(M40)</f>
        <v>#NAME?</v>
      </c>
      <c r="AC40" s="6" t="e">
        <f>LN(N40)</f>
        <v>#NULL!</v>
      </c>
      <c r="AD40" s="6" t="e">
        <f>LN(O40)</f>
        <v>#NUM!</v>
      </c>
      <c r="AE40" s="6" t="e">
        <f>LN(P40)</f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19">LOG(J41,3)</f>
        <v>#VALUE!</v>
      </c>
      <c r="Z41" s="6" t="e">
        <f t="shared" si="19"/>
        <v>#N/A</v>
      </c>
      <c r="AA41" s="6" t="e">
        <f t="shared" si="19"/>
        <v>#DIV/0!</v>
      </c>
      <c r="AB41" s="6" t="e">
        <f t="shared" si="19"/>
        <v>#NAME?</v>
      </c>
      <c r="AC41" s="6" t="e">
        <f t="shared" si="19"/>
        <v>#NULL!</v>
      </c>
      <c r="AD41" s="6" t="e">
        <f t="shared" si="19"/>
        <v>#NUM!</v>
      </c>
      <c r="AE41" s="6" t="e">
        <f t="shared" si="19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>LOG10(B42)</f>
        <v>#NUM!</v>
      </c>
      <c r="R42" s="6">
        <f>LOG10(C42)</f>
        <v>0</v>
      </c>
      <c r="S42" s="6">
        <f>LOG10(D42)</f>
        <v>0.36172783601759284</v>
      </c>
      <c r="T42" s="6">
        <f>LOG10(E42)</f>
        <v>1</v>
      </c>
      <c r="U42" s="6" t="e">
        <f>LOG10(F42)</f>
        <v>#NUM!</v>
      </c>
      <c r="V42" s="6" t="e">
        <f>LOG10(G42)</f>
        <v>#NUM!</v>
      </c>
      <c r="W42" s="6" t="e">
        <f>LOG10(H42)</f>
        <v>#VALUE!</v>
      </c>
      <c r="X42" s="6">
        <f>LOG10(I42)</f>
        <v>0</v>
      </c>
      <c r="Y42" s="6" t="e">
        <f t="shared" ref="Y42:AE42" si="20">LOG10(J42)</f>
        <v>#VALUE!</v>
      </c>
      <c r="Z42" s="6" t="e">
        <f t="shared" si="20"/>
        <v>#N/A</v>
      </c>
      <c r="AA42" s="6" t="e">
        <f t="shared" si="20"/>
        <v>#DIV/0!</v>
      </c>
      <c r="AB42" s="6" t="e">
        <f t="shared" si="20"/>
        <v>#NAME?</v>
      </c>
      <c r="AC42" s="6" t="e">
        <f t="shared" si="20"/>
        <v>#NULL!</v>
      </c>
      <c r="AD42" s="6" t="e">
        <f t="shared" si="20"/>
        <v>#NUM!</v>
      </c>
      <c r="AE42" s="6" t="e">
        <f t="shared" si="20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>MOD(J46,K46)</f>
        <v>#VALUE!</v>
      </c>
      <c r="Z46" s="6" t="e">
        <f>MOD(K46,L46)</f>
        <v>#N/A</v>
      </c>
      <c r="AA46" s="6" t="e">
        <f>MOD(L46,M46)</f>
        <v>#DIV/0!</v>
      </c>
      <c r="AB46" s="6" t="e">
        <f>MOD(M46,N46)</f>
        <v>#NAME?</v>
      </c>
      <c r="AC46" s="6" t="e">
        <f>MOD(N46,O46)</f>
        <v>#NULL!</v>
      </c>
      <c r="AD46" s="6" t="e">
        <f>MOD(O46,P46)</f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21">MROUND(K47,J47)</f>
        <v>#N/A</v>
      </c>
      <c r="AA47" s="6" t="e">
        <f t="shared" si="21"/>
        <v>#DIV/0!</v>
      </c>
      <c r="AB47" s="6" t="e">
        <f t="shared" si="21"/>
        <v>#NAME?</v>
      </c>
      <c r="AC47" s="6" t="e">
        <f t="shared" si="21"/>
        <v>#NULL!</v>
      </c>
      <c r="AD47" s="6" t="e">
        <f t="shared" si="21"/>
        <v>#NUM!</v>
      </c>
      <c r="AE47" s="6" t="e">
        <f t="shared" si="21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22">ODD(C50)</f>
        <v>3</v>
      </c>
      <c r="S50" s="6">
        <f t="shared" si="22"/>
        <v>3</v>
      </c>
      <c r="T50" s="6">
        <f t="shared" si="22"/>
        <v>-1</v>
      </c>
      <c r="U50" s="6">
        <f t="shared" si="22"/>
        <v>-3</v>
      </c>
      <c r="V50" s="6">
        <f t="shared" si="22"/>
        <v>1</v>
      </c>
      <c r="W50" s="6" t="e">
        <f t="shared" si="22"/>
        <v>#VALUE!</v>
      </c>
      <c r="X50" s="6">
        <f t="shared" si="22"/>
        <v>1</v>
      </c>
      <c r="Y50" s="6" t="e">
        <f t="shared" si="22"/>
        <v>#VALUE!</v>
      </c>
      <c r="Z50" s="6" t="e">
        <f t="shared" si="22"/>
        <v>#N/A</v>
      </c>
      <c r="AA50" s="6" t="e">
        <f t="shared" si="22"/>
        <v>#DIV/0!</v>
      </c>
      <c r="AB50" s="6" t="e">
        <f t="shared" si="22"/>
        <v>#NAME?</v>
      </c>
      <c r="AC50" s="6" t="e">
        <f t="shared" si="22"/>
        <v>#NULL!</v>
      </c>
      <c r="AD50" s="6" t="e">
        <f t="shared" si="22"/>
        <v>#NUM!</v>
      </c>
      <c r="AE50" s="6" t="e">
        <f t="shared" si="22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>POWER(J52,K52)</f>
        <v>#VALUE!</v>
      </c>
      <c r="Z52" s="6" t="e">
        <f>POWER(K52,L52)</f>
        <v>#N/A</v>
      </c>
      <c r="AA52" s="6" t="e">
        <f>POWER(L52,M52)</f>
        <v>#DIV/0!</v>
      </c>
      <c r="AB52" s="6" t="e">
        <f>POWER(M52,N52)</f>
        <v>#NAME?</v>
      </c>
      <c r="AC52" s="6" t="e">
        <f>POWER(N52,O52)</f>
        <v>#NULL!</v>
      </c>
      <c r="AD52" s="6" t="e">
        <f>POWER(O52,P52)</f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RADIANS(B55)</f>
        <v>0</v>
      </c>
      <c r="R55" s="6">
        <f>RADIANS(C55)</f>
        <v>1.7453292519943295E-2</v>
      </c>
      <c r="S55" s="6">
        <f>RADIANS(D55)</f>
        <v>4.014257279586958E-2</v>
      </c>
      <c r="T55" s="6">
        <f>RADIANS(E55)</f>
        <v>0.17453292519943295</v>
      </c>
      <c r="U55" s="6">
        <f>RADIANS(F55)</f>
        <v>-1.7453292519943295E-2</v>
      </c>
      <c r="V55" s="6">
        <f>RADIANS(G55)</f>
        <v>0</v>
      </c>
      <c r="W55" s="6" t="e">
        <f>RADIANS(H55)</f>
        <v>#VALUE!</v>
      </c>
      <c r="X55" s="6">
        <f>RADIANS(I55)</f>
        <v>1.7453292519943295E-2</v>
      </c>
      <c r="Y55" s="6" t="e">
        <f>RADIANS(J55)</f>
        <v>#VALUE!</v>
      </c>
      <c r="Z55" s="6" t="e">
        <f>RADIANS(K55)</f>
        <v>#N/A</v>
      </c>
      <c r="AA55" s="6" t="e">
        <f>RADIANS(L55)</f>
        <v>#DIV/0!</v>
      </c>
      <c r="AB55" s="6" t="e">
        <f>RADIANS(M55)</f>
        <v>#NAME?</v>
      </c>
      <c r="AC55" s="6" t="e">
        <f>RADIANS(N55)</f>
        <v>#NULL!</v>
      </c>
      <c r="AD55" s="6" t="e">
        <f>RADIANS(O55)</f>
        <v>#NUM!</v>
      </c>
      <c r="AE55" s="6" t="e">
        <f>RADIANS(P55)</f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E57" ca="1" si="2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23"/>
        <v>#NULL!</v>
      </c>
      <c r="AC57" s="6" t="e">
        <f t="shared" ca="1" si="2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24">ROMAN(999.9,D58)</f>
        <v>XMIX</v>
      </c>
      <c r="T58" s="6" t="str">
        <f t="shared" si="24"/>
        <v>VMIV</v>
      </c>
      <c r="U58" s="6" t="str">
        <f t="shared" si="24"/>
        <v>IM</v>
      </c>
      <c r="V58" s="6" t="str">
        <f>ROMAN(999.9,G58)</f>
        <v>CMXCIX</v>
      </c>
      <c r="W58" s="6" t="e">
        <f t="shared" si="24"/>
        <v>#VALUE!</v>
      </c>
      <c r="X58" s="6" t="str">
        <f>ROMAN(999.9,I58)</f>
        <v>CMXCIX</v>
      </c>
      <c r="Y58" s="6" t="e">
        <f t="shared" si="24"/>
        <v>#VALUE!</v>
      </c>
      <c r="Z58" s="6" t="e">
        <f t="shared" si="24"/>
        <v>#N/A</v>
      </c>
      <c r="AA58" s="6" t="e">
        <f t="shared" si="24"/>
        <v>#DIV/0!</v>
      </c>
      <c r="AB58" s="6" t="e">
        <f t="shared" si="24"/>
        <v>#NAME?</v>
      </c>
      <c r="AC58" s="6" t="e">
        <f t="shared" si="24"/>
        <v>#NULL!</v>
      </c>
      <c r="AD58" s="6" t="e">
        <f t="shared" si="24"/>
        <v>#NUM!</v>
      </c>
      <c r="AE58" s="6" t="e">
        <f t="shared" si="2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Y59:AD59" si="25">ROUND(K59,J59)</f>
        <v>#N/A</v>
      </c>
      <c r="AA59" s="6" t="e">
        <f t="shared" si="25"/>
        <v>#DIV/0!</v>
      </c>
      <c r="AB59" s="6" t="e">
        <f t="shared" si="25"/>
        <v>#NAME?</v>
      </c>
      <c r="AC59" s="6" t="e">
        <f t="shared" si="25"/>
        <v>#NULL!</v>
      </c>
      <c r="AD59" s="6" t="e">
        <f t="shared" si="2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>ROUNDDOWN(J60,I60)</f>
        <v>#VALUE!</v>
      </c>
      <c r="Z60" s="6" t="e">
        <f>ROUNDDOWN(K60,J60)</f>
        <v>#N/A</v>
      </c>
      <c r="AA60" s="6" t="e">
        <f>ROUNDDOWN(L60,K60)</f>
        <v>#DIV/0!</v>
      </c>
      <c r="AB60" s="6" t="e">
        <f>ROUNDDOWN(M60,L60)</f>
        <v>#NAME?</v>
      </c>
      <c r="AC60" s="6" t="e">
        <f>ROUNDDOWN(N60,M60)</f>
        <v>#NULL!</v>
      </c>
      <c r="AD60" s="6" t="e">
        <f>ROUNDDOWN(O60,N60)</f>
        <v>#NUM!</v>
      </c>
      <c r="AE60" s="6" t="e">
        <f>ROUNDDOWN(P60,O60)</f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>ROUNDUP(J61,I61)</f>
        <v>#VALUE!</v>
      </c>
      <c r="Z61" s="6" t="e">
        <f>ROUNDUP(K61,J61)</f>
        <v>#N/A</v>
      </c>
      <c r="AA61" s="6" t="e">
        <f>ROUNDUP(L61,K61)</f>
        <v>#DIV/0!</v>
      </c>
      <c r="AB61" s="6" t="e">
        <f>ROUNDUP(M61,L61)</f>
        <v>#NAME?</v>
      </c>
      <c r="AC61" s="6" t="e">
        <f>ROUNDUP(N61,M61)</f>
        <v>#NULL!</v>
      </c>
      <c r="AD61" s="6" t="e">
        <f>ROUNDUP(O61,N61)</f>
        <v>#NUM!</v>
      </c>
      <c r="AE61" s="6" t="e">
        <f>ROUNDUP(P61,O61)</f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26">_xlfn.SEC(C62)</f>
        <v>1.8508157176809255</v>
      </c>
      <c r="S62" s="6">
        <f t="shared" si="26"/>
        <v>-1.500879467460255</v>
      </c>
      <c r="T62" s="6">
        <f t="shared" si="26"/>
        <v>-1.1917935066878957</v>
      </c>
      <c r="U62" s="6">
        <f t="shared" si="26"/>
        <v>1.8508157176809255</v>
      </c>
      <c r="V62" s="6">
        <f t="shared" si="26"/>
        <v>1</v>
      </c>
      <c r="W62" s="6" t="e">
        <f t="shared" si="26"/>
        <v>#VALUE!</v>
      </c>
      <c r="X62" s="6">
        <f t="shared" si="26"/>
        <v>1.8508157176809255</v>
      </c>
      <c r="Y62" s="6" t="e">
        <f t="shared" si="26"/>
        <v>#VALUE!</v>
      </c>
      <c r="Z62" s="6" t="e">
        <f t="shared" si="26"/>
        <v>#N/A</v>
      </c>
      <c r="AA62" s="6" t="e">
        <f t="shared" si="26"/>
        <v>#DIV/0!</v>
      </c>
      <c r="AB62" s="6" t="e">
        <f t="shared" si="26"/>
        <v>#NAME?</v>
      </c>
      <c r="AC62" s="6" t="e">
        <f t="shared" si="26"/>
        <v>#NULL!</v>
      </c>
      <c r="AD62" s="6" t="e">
        <f t="shared" si="26"/>
        <v>#NUM!</v>
      </c>
      <c r="AE62" s="6" t="e">
        <f t="shared" si="26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27">_xlfn.SECH(C63)</f>
        <v>0.64805427366388546</v>
      </c>
      <c r="S63" s="6">
        <f t="shared" si="27"/>
        <v>0.19852217514933898</v>
      </c>
      <c r="T63" s="6">
        <f t="shared" si="27"/>
        <v>9.0799859337817237E-5</v>
      </c>
      <c r="U63" s="6">
        <f t="shared" si="27"/>
        <v>0.64805427366388546</v>
      </c>
      <c r="V63" s="6">
        <f t="shared" si="27"/>
        <v>1</v>
      </c>
      <c r="W63" s="6" t="e">
        <f t="shared" si="27"/>
        <v>#VALUE!</v>
      </c>
      <c r="X63" s="6">
        <f t="shared" si="27"/>
        <v>0.64805427366388546</v>
      </c>
      <c r="Y63" s="6" t="e">
        <f t="shared" si="27"/>
        <v>#VALUE!</v>
      </c>
      <c r="Z63" s="6" t="e">
        <f t="shared" si="27"/>
        <v>#N/A</v>
      </c>
      <c r="AA63" s="6" t="e">
        <f t="shared" si="27"/>
        <v>#DIV/0!</v>
      </c>
      <c r="AB63" s="6" t="e">
        <f t="shared" si="27"/>
        <v>#NAME?</v>
      </c>
      <c r="AC63" s="6" t="e">
        <f t="shared" si="27"/>
        <v>#NULL!</v>
      </c>
      <c r="AD63" s="6" t="e">
        <f t="shared" si="27"/>
        <v>#NUM!</v>
      </c>
      <c r="AE63" s="6" t="e">
        <f t="shared" si="27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28">SIGN(C65)</f>
        <v>1</v>
      </c>
      <c r="S65" s="6">
        <f t="shared" si="28"/>
        <v>1</v>
      </c>
      <c r="T65" s="6">
        <f t="shared" si="28"/>
        <v>1</v>
      </c>
      <c r="U65" s="6">
        <f t="shared" si="28"/>
        <v>-1</v>
      </c>
      <c r="V65" s="6">
        <f t="shared" si="28"/>
        <v>0</v>
      </c>
      <c r="W65" s="6" t="e">
        <f>SIGN(H65)</f>
        <v>#VALUE!</v>
      </c>
      <c r="X65" s="6">
        <f t="shared" si="28"/>
        <v>1</v>
      </c>
      <c r="Y65" s="6" t="e">
        <f t="shared" si="28"/>
        <v>#VALUE!</v>
      </c>
      <c r="Z65" s="6" t="e">
        <f t="shared" si="28"/>
        <v>#N/A</v>
      </c>
      <c r="AA65" s="6" t="e">
        <f t="shared" si="28"/>
        <v>#DIV/0!</v>
      </c>
      <c r="AB65" s="6" t="e">
        <f t="shared" si="28"/>
        <v>#NAME?</v>
      </c>
      <c r="AC65" s="6" t="e">
        <f t="shared" si="28"/>
        <v>#NULL!</v>
      </c>
      <c r="AD65" s="6" t="e">
        <f t="shared" si="28"/>
        <v>#NUM!</v>
      </c>
      <c r="AE65" s="6" t="e">
        <f t="shared" si="28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>SIN(B66)</f>
        <v>0</v>
      </c>
      <c r="R66" s="6">
        <f>SIN(C66)</f>
        <v>0.8414709848078965</v>
      </c>
      <c r="S66" s="6">
        <f>SIN(D66)</f>
        <v>0.74570521217672026</v>
      </c>
      <c r="T66" s="6">
        <f>SIN(E66)</f>
        <v>-0.54402111088936977</v>
      </c>
      <c r="U66" s="6">
        <f>SIN(F66)</f>
        <v>-0.8414709848078965</v>
      </c>
      <c r="V66" s="6">
        <f>SIN(G66)</f>
        <v>0</v>
      </c>
      <c r="W66" s="6" t="e">
        <f>SIN(H66)</f>
        <v>#VALUE!</v>
      </c>
      <c r="X66" s="6">
        <f>SIN(I66)</f>
        <v>0.8414709848078965</v>
      </c>
      <c r="Y66" s="6" t="e">
        <f>SIN(J66)</f>
        <v>#VALUE!</v>
      </c>
      <c r="Z66" s="6" t="e">
        <f>SIN(K66)</f>
        <v>#N/A</v>
      </c>
      <c r="AA66" s="6" t="e">
        <f>SIN(L66)</f>
        <v>#DIV/0!</v>
      </c>
      <c r="AB66" s="6" t="e">
        <f>SIN(M66)</f>
        <v>#NAME?</v>
      </c>
      <c r="AC66" s="6" t="e">
        <f>SIN(N66)</f>
        <v>#NULL!</v>
      </c>
      <c r="AD66" s="6" t="e">
        <f>SIN(O66)</f>
        <v>#NUM!</v>
      </c>
      <c r="AE66" s="6" t="e">
        <f>SIN(P66)</f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SINH(B67)</f>
        <v>0</v>
      </c>
      <c r="R67" s="6">
        <f>SINH(C67)</f>
        <v>1.1752011936438014</v>
      </c>
      <c r="S67" s="6">
        <f>SINH(D67)</f>
        <v>4.9369618055459572</v>
      </c>
      <c r="T67" s="6">
        <f>SINH(E67)</f>
        <v>11013.232874703393</v>
      </c>
      <c r="U67" s="6">
        <f>SINH(F67)</f>
        <v>-1.1752011936438014</v>
      </c>
      <c r="V67" s="6">
        <f>SINH(G67)</f>
        <v>0</v>
      </c>
      <c r="W67" s="6" t="e">
        <f>SINH(H67)</f>
        <v>#VALUE!</v>
      </c>
      <c r="X67" s="6">
        <f>SINH(I67)</f>
        <v>1.1752011936438014</v>
      </c>
      <c r="Y67" s="6" t="e">
        <f>SINH(J67)</f>
        <v>#VALUE!</v>
      </c>
      <c r="Z67" s="6" t="e">
        <f>SINH(K67)</f>
        <v>#N/A</v>
      </c>
      <c r="AA67" s="6" t="e">
        <f>SINH(L67)</f>
        <v>#DIV/0!</v>
      </c>
      <c r="AB67" s="6" t="e">
        <f>SINH(M67)</f>
        <v>#NAME?</v>
      </c>
      <c r="AC67" s="6" t="e">
        <f>SINH(N67)</f>
        <v>#NULL!</v>
      </c>
      <c r="AD67" s="6" t="e">
        <f>SINH(O67)</f>
        <v>#NUM!</v>
      </c>
      <c r="AE67" s="6" t="e">
        <f>SINH(P67)</f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>SQRT(B68)</f>
        <v>0</v>
      </c>
      <c r="R68" s="6">
        <f>SQRT(C68)</f>
        <v>1</v>
      </c>
      <c r="S68" s="6">
        <f>SQRT(D68)</f>
        <v>1.51657508881031</v>
      </c>
      <c r="T68" s="6">
        <f>SQRT(E68)</f>
        <v>3.1622776601683795</v>
      </c>
      <c r="U68" s="6" t="e">
        <f>SQRT(F68)</f>
        <v>#NUM!</v>
      </c>
      <c r="V68" s="6">
        <f>SQRT(G68)</f>
        <v>0</v>
      </c>
      <c r="W68" s="6" t="e">
        <f>SQRT(H68)</f>
        <v>#VALUE!</v>
      </c>
      <c r="X68" s="6">
        <f>SQRT(I68)</f>
        <v>1</v>
      </c>
      <c r="Y68" s="6" t="e">
        <f>SQRT(J68)</f>
        <v>#VALUE!</v>
      </c>
      <c r="Z68" s="6" t="e">
        <f>SQRT(K68)</f>
        <v>#N/A</v>
      </c>
      <c r="AA68" s="6" t="e">
        <f>SQRT(L68)</f>
        <v>#DIV/0!</v>
      </c>
      <c r="AB68" s="6" t="e">
        <f>SQRT(M68)</f>
        <v>#NAME?</v>
      </c>
      <c r="AC68" s="6" t="e">
        <f>SQRT(N68)</f>
        <v>#NULL!</v>
      </c>
      <c r="AD68" s="6" t="e">
        <f>SQRT(O68)</f>
        <v>#NUM!</v>
      </c>
      <c r="AE68" s="6" t="e">
        <f>SQRT(P68)</f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29">SQRTPI(C69)</f>
        <v>1.7724538509055159</v>
      </c>
      <c r="S69" s="6">
        <f t="shared" si="29"/>
        <v>2.6880593563492088</v>
      </c>
      <c r="T69" s="6">
        <f t="shared" si="29"/>
        <v>5.604991216397929</v>
      </c>
      <c r="U69" s="6" t="e">
        <f t="shared" si="29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29"/>
        <v>#VALUE!</v>
      </c>
      <c r="Z69" s="6" t="e">
        <f t="shared" si="29"/>
        <v>#N/A</v>
      </c>
      <c r="AA69" s="6" t="e">
        <f t="shared" si="29"/>
        <v>#DIV/0!</v>
      </c>
      <c r="AB69" s="6" t="e">
        <f t="shared" si="29"/>
        <v>#NAME?</v>
      </c>
      <c r="AC69" s="6" t="e">
        <f t="shared" si="29"/>
        <v>#NULL!</v>
      </c>
      <c r="AD69" s="6" t="e">
        <f t="shared" si="29"/>
        <v>#NUM!</v>
      </c>
      <c r="AE69" s="6" t="e">
        <f t="shared" si="29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>TAN(B79)</f>
        <v>0</v>
      </c>
      <c r="R79" s="6">
        <f>TAN(C79)</f>
        <v>1.5574077246549023</v>
      </c>
      <c r="S79" s="6">
        <f>TAN(D79)</f>
        <v>-1.1192136417341325</v>
      </c>
      <c r="T79" s="6">
        <f>TAN(E79)</f>
        <v>0.64836082745908663</v>
      </c>
      <c r="U79" s="6">
        <f>TAN(F79)</f>
        <v>-1.5574077246549023</v>
      </c>
      <c r="V79" s="6">
        <f>TAN(G79)</f>
        <v>0</v>
      </c>
      <c r="W79" s="6" t="e">
        <f>TAN(H79)</f>
        <v>#VALUE!</v>
      </c>
      <c r="X79" s="6">
        <f>TAN(I79)</f>
        <v>1.5574077246549023</v>
      </c>
      <c r="Y79" s="6" t="e">
        <f>TAN(J79)</f>
        <v>#VALUE!</v>
      </c>
      <c r="Z79" s="6" t="e">
        <f>TAN(K79)</f>
        <v>#N/A</v>
      </c>
      <c r="AA79" s="6" t="e">
        <f>TAN(L79)</f>
        <v>#DIV/0!</v>
      </c>
      <c r="AB79" s="6" t="e">
        <f>TAN(M79)</f>
        <v>#NAME?</v>
      </c>
      <c r="AC79" s="6" t="e">
        <f>TAN(N79)</f>
        <v>#NULL!</v>
      </c>
      <c r="AD79" s="6" t="e">
        <f>TAN(O79)</f>
        <v>#NUM!</v>
      </c>
      <c r="AE79" s="6" t="e">
        <f>TAN(P79)</f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>TANH(B80)</f>
        <v>0</v>
      </c>
      <c r="R80" s="6">
        <f>TANH(C80)</f>
        <v>0.76159415595576485</v>
      </c>
      <c r="S80" s="6">
        <f>TANH(D80)</f>
        <v>0.98009639626619138</v>
      </c>
      <c r="T80" s="6">
        <f>TANH(E80)</f>
        <v>0.99999999587769262</v>
      </c>
      <c r="U80" s="6">
        <f>TANH(F80)</f>
        <v>-0.76159415595576485</v>
      </c>
      <c r="V80" s="6">
        <f>TANH(G80)</f>
        <v>0</v>
      </c>
      <c r="W80" s="6" t="e">
        <f>TANH(H80)</f>
        <v>#VALUE!</v>
      </c>
      <c r="X80" s="6">
        <f>TANH(I80)</f>
        <v>0.76159415595576485</v>
      </c>
      <c r="Y80" s="6" t="e">
        <f>TANH(J80)</f>
        <v>#VALUE!</v>
      </c>
      <c r="Z80" s="6" t="e">
        <f>TANH(K80)</f>
        <v>#N/A</v>
      </c>
      <c r="AA80" s="6" t="e">
        <f>TANH(L80)</f>
        <v>#DIV/0!</v>
      </c>
      <c r="AB80" s="6" t="e">
        <f>TANH(M80)</f>
        <v>#NAME?</v>
      </c>
      <c r="AC80" s="6" t="e">
        <f>TANH(N80)</f>
        <v>#NULL!</v>
      </c>
      <c r="AD80" s="6" t="e">
        <f>TANH(O80)</f>
        <v>#NUM!</v>
      </c>
      <c r="AE80" s="6" t="e">
        <f>TANH(P80)</f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>TRUNC(J81,I81)</f>
        <v>#VALUE!</v>
      </c>
      <c r="Z81" s="6" t="e">
        <f>TRUNC(K81,J81)</f>
        <v>#N/A</v>
      </c>
      <c r="AA81" s="6" t="e">
        <f>TRUNC(L81,K81)</f>
        <v>#DIV/0!</v>
      </c>
      <c r="AB81" s="6" t="e">
        <f>TRUNC(M81,L81)</f>
        <v>#NAME?</v>
      </c>
      <c r="AC81" s="6" t="e">
        <f>TRUNC(N81,M81)</f>
        <v>#NULL!</v>
      </c>
      <c r="AD81" s="6" t="e">
        <f>TRUNC(O81,N81)</f>
        <v>#NUM!</v>
      </c>
      <c r="AE81" s="6" t="e">
        <f>TRUNC(P81,O81)</f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A1:A2"/>
    <mergeCell ref="B1:P1"/>
    <mergeCell ref="B2:F2"/>
    <mergeCell ref="J2:P2"/>
    <mergeCell ref="Q2:U2"/>
    <mergeCell ref="Y2:AE2"/>
    <mergeCell ref="AG2:AV2"/>
    <mergeCell ref="Q1:AV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B114-1BCA-D646-899C-1AFFF9D0F422}">
  <dimension ref="A1:AV188"/>
  <sheetViews>
    <sheetView zoomScale="190" zoomScaleNormal="190" workbookViewId="0">
      <selection sqref="A1:XFD1048576"/>
    </sheetView>
  </sheetViews>
  <sheetFormatPr baseColWidth="10" defaultRowHeight="16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ht="11" x14ac:dyDescent="0.15">
      <c r="A1" s="18" t="s">
        <v>26</v>
      </c>
      <c r="B1" s="18" t="s">
        <v>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 t="s">
        <v>34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48" ht="11" x14ac:dyDescent="0.15">
      <c r="A2" s="18"/>
      <c r="B2" s="18" t="s">
        <v>27</v>
      </c>
      <c r="C2" s="18"/>
      <c r="D2" s="18"/>
      <c r="E2" s="18"/>
      <c r="F2" s="18"/>
      <c r="G2" s="19" t="s">
        <v>38</v>
      </c>
      <c r="H2" s="19" t="s">
        <v>28</v>
      </c>
      <c r="I2" s="19" t="s">
        <v>94</v>
      </c>
      <c r="J2" s="18" t="s">
        <v>29</v>
      </c>
      <c r="K2" s="18"/>
      <c r="L2" s="18"/>
      <c r="M2" s="18"/>
      <c r="N2" s="18"/>
      <c r="O2" s="18"/>
      <c r="P2" s="18"/>
      <c r="Q2" s="18" t="s">
        <v>27</v>
      </c>
      <c r="R2" s="18"/>
      <c r="S2" s="18"/>
      <c r="T2" s="18"/>
      <c r="U2" s="18"/>
      <c r="V2" s="19" t="s">
        <v>38</v>
      </c>
      <c r="W2" s="19" t="s">
        <v>28</v>
      </c>
      <c r="X2" s="19" t="s">
        <v>94</v>
      </c>
      <c r="Y2" s="18" t="s">
        <v>29</v>
      </c>
      <c r="Z2" s="18"/>
      <c r="AA2" s="18"/>
      <c r="AB2" s="18"/>
      <c r="AC2" s="18"/>
      <c r="AD2" s="18"/>
      <c r="AE2" s="18"/>
      <c r="AF2" s="19" t="s">
        <v>30</v>
      </c>
      <c r="AG2" s="18" t="s">
        <v>31</v>
      </c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48" ht="11" x14ac:dyDescent="0.15">
      <c r="A3" s="16" t="s">
        <v>99</v>
      </c>
    </row>
    <row r="4" spans="1:48" ht="11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>AVERAGE(J4:K4)</f>
        <v>#VALUE!</v>
      </c>
      <c r="Z4" s="6" t="e">
        <f>AVERAGE(K4:L4)</f>
        <v>#N/A</v>
      </c>
      <c r="AA4" s="6" t="e">
        <f>AVERAGE(L4:M4)</f>
        <v>#DIV/0!</v>
      </c>
      <c r="AB4" s="6" t="e">
        <f>AVERAGE(M4:N4)</f>
        <v>#NAME?</v>
      </c>
      <c r="AC4" s="6" t="e">
        <f>AVERAGE(N4:O4)</f>
        <v>#NULL!</v>
      </c>
      <c r="AD4" s="6" t="e">
        <f>AVERAGE(O4:P4)</f>
        <v>#NUM!</v>
      </c>
      <c r="AE4" s="6" t="e">
        <f>AVERAGE(P4:Q4)</f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ht="11" x14ac:dyDescent="0.15">
      <c r="A5" s="16" t="s">
        <v>101</v>
      </c>
    </row>
    <row r="6" spans="1:48" ht="11" x14ac:dyDescent="0.15">
      <c r="A6" s="16" t="s">
        <v>102</v>
      </c>
    </row>
    <row r="7" spans="1:48" ht="11" x14ac:dyDescent="0.15">
      <c r="A7" s="16" t="s">
        <v>103</v>
      </c>
    </row>
    <row r="8" spans="1:48" ht="11" x14ac:dyDescent="0.15">
      <c r="A8" s="16" t="s">
        <v>104</v>
      </c>
    </row>
    <row r="9" spans="1:48" ht="11" x14ac:dyDescent="0.15">
      <c r="A9" s="16" t="s">
        <v>105</v>
      </c>
    </row>
    <row r="10" spans="1:48" ht="11" x14ac:dyDescent="0.15">
      <c r="A10" s="16" t="s">
        <v>106</v>
      </c>
    </row>
    <row r="11" spans="1:48" ht="11" x14ac:dyDescent="0.15">
      <c r="A11" s="16" t="s">
        <v>107</v>
      </c>
    </row>
    <row r="12" spans="1:48" ht="11" x14ac:dyDescent="0.15">
      <c r="A12" s="16" t="s">
        <v>108</v>
      </c>
    </row>
    <row r="13" spans="1:48" ht="11" x14ac:dyDescent="0.15">
      <c r="A13" s="16" t="s">
        <v>109</v>
      </c>
    </row>
    <row r="14" spans="1:48" ht="11" x14ac:dyDescent="0.15">
      <c r="A14" s="16" t="s">
        <v>110</v>
      </c>
    </row>
    <row r="15" spans="1:48" ht="11" x14ac:dyDescent="0.15">
      <c r="A15" s="16" t="s">
        <v>111</v>
      </c>
    </row>
    <row r="16" spans="1:48" ht="11" x14ac:dyDescent="0.15">
      <c r="A16" s="16" t="s">
        <v>112</v>
      </c>
    </row>
    <row r="17" spans="1:1" ht="11" x14ac:dyDescent="0.15">
      <c r="A17" s="16" t="s">
        <v>113</v>
      </c>
    </row>
    <row r="18" spans="1:1" ht="11" x14ac:dyDescent="0.15">
      <c r="A18" s="16" t="s">
        <v>114</v>
      </c>
    </row>
    <row r="19" spans="1:1" ht="11" x14ac:dyDescent="0.15">
      <c r="A19" s="16" t="s">
        <v>115</v>
      </c>
    </row>
    <row r="20" spans="1:1" ht="11" x14ac:dyDescent="0.15">
      <c r="A20" s="16" t="s">
        <v>116</v>
      </c>
    </row>
    <row r="21" spans="1:1" ht="11" x14ac:dyDescent="0.15">
      <c r="A21" s="16" t="s">
        <v>117</v>
      </c>
    </row>
    <row r="22" spans="1:1" ht="11" x14ac:dyDescent="0.15">
      <c r="A22" s="16" t="s">
        <v>118</v>
      </c>
    </row>
    <row r="23" spans="1:1" ht="11" x14ac:dyDescent="0.15">
      <c r="A23" s="16" t="s">
        <v>119</v>
      </c>
    </row>
    <row r="24" spans="1:1" ht="11" x14ac:dyDescent="0.15">
      <c r="A24" s="16" t="s">
        <v>120</v>
      </c>
    </row>
    <row r="25" spans="1:1" ht="11" x14ac:dyDescent="0.15">
      <c r="A25" s="16" t="s">
        <v>121</v>
      </c>
    </row>
    <row r="26" spans="1:1" ht="11" x14ac:dyDescent="0.15">
      <c r="A26" s="16" t="s">
        <v>122</v>
      </c>
    </row>
    <row r="27" spans="1:1" ht="11" x14ac:dyDescent="0.15">
      <c r="A27" s="16" t="s">
        <v>123</v>
      </c>
    </row>
    <row r="28" spans="1:1" ht="11" x14ac:dyDescent="0.15">
      <c r="A28" s="16" t="s">
        <v>124</v>
      </c>
    </row>
    <row r="29" spans="1:1" ht="11" x14ac:dyDescent="0.15">
      <c r="A29" s="16" t="s">
        <v>125</v>
      </c>
    </row>
    <row r="30" spans="1:1" ht="11" x14ac:dyDescent="0.15">
      <c r="A30" s="16" t="s">
        <v>126</v>
      </c>
    </row>
    <row r="31" spans="1:1" ht="11" x14ac:dyDescent="0.15">
      <c r="A31" s="16" t="s">
        <v>127</v>
      </c>
    </row>
    <row r="32" spans="1:1" ht="11" x14ac:dyDescent="0.15">
      <c r="A32" s="16" t="s">
        <v>128</v>
      </c>
    </row>
    <row r="33" spans="1:1" ht="11" x14ac:dyDescent="0.15">
      <c r="A33" s="16" t="s">
        <v>129</v>
      </c>
    </row>
    <row r="34" spans="1:1" ht="11" x14ac:dyDescent="0.15">
      <c r="A34" s="16" t="s">
        <v>130</v>
      </c>
    </row>
    <row r="35" spans="1:1" ht="11" x14ac:dyDescent="0.15">
      <c r="A35" s="16" t="s">
        <v>131</v>
      </c>
    </row>
    <row r="36" spans="1:1" ht="11" x14ac:dyDescent="0.15">
      <c r="A36" s="16" t="s">
        <v>132</v>
      </c>
    </row>
    <row r="37" spans="1:1" ht="11" x14ac:dyDescent="0.15">
      <c r="A37" s="16" t="s">
        <v>133</v>
      </c>
    </row>
    <row r="38" spans="1:1" ht="11" x14ac:dyDescent="0.15">
      <c r="A38" s="16" t="s">
        <v>134</v>
      </c>
    </row>
    <row r="39" spans="1:1" ht="11" x14ac:dyDescent="0.15">
      <c r="A39" s="16" t="s">
        <v>135</v>
      </c>
    </row>
    <row r="40" spans="1:1" ht="11" x14ac:dyDescent="0.15">
      <c r="A40" s="16" t="s">
        <v>136</v>
      </c>
    </row>
    <row r="41" spans="1:1" ht="11" x14ac:dyDescent="0.15">
      <c r="A41" s="16" t="s">
        <v>137</v>
      </c>
    </row>
    <row r="42" spans="1:1" ht="11" x14ac:dyDescent="0.15">
      <c r="A42" s="16" t="s">
        <v>138</v>
      </c>
    </row>
    <row r="43" spans="1:1" ht="11" x14ac:dyDescent="0.15">
      <c r="A43" s="16" t="s">
        <v>139</v>
      </c>
    </row>
    <row r="44" spans="1:1" ht="11" x14ac:dyDescent="0.15">
      <c r="A44" s="16" t="s">
        <v>140</v>
      </c>
    </row>
    <row r="45" spans="1:1" ht="11" x14ac:dyDescent="0.15">
      <c r="A45" s="16" t="s">
        <v>141</v>
      </c>
    </row>
    <row r="46" spans="1:1" ht="11" x14ac:dyDescent="0.15">
      <c r="A46" s="16" t="s">
        <v>142</v>
      </c>
    </row>
    <row r="47" spans="1:1" ht="11" x14ac:dyDescent="0.15">
      <c r="A47" s="16" t="s">
        <v>143</v>
      </c>
    </row>
    <row r="48" spans="1:1" ht="11" x14ac:dyDescent="0.15">
      <c r="A48" s="16" t="s">
        <v>144</v>
      </c>
    </row>
    <row r="49" spans="1:48" ht="11" x14ac:dyDescent="0.15">
      <c r="A49" s="16" t="s">
        <v>145</v>
      </c>
    </row>
    <row r="50" spans="1:48" ht="11" x14ac:dyDescent="0.15">
      <c r="A50" s="16" t="s">
        <v>146</v>
      </c>
    </row>
    <row r="51" spans="1:48" ht="11" x14ac:dyDescent="0.15">
      <c r="A51" s="16" t="s">
        <v>147</v>
      </c>
    </row>
    <row r="52" spans="1:48" ht="11" x14ac:dyDescent="0.15">
      <c r="A52" s="16" t="s">
        <v>148</v>
      </c>
    </row>
    <row r="53" spans="1:48" ht="11" x14ac:dyDescent="0.15">
      <c r="A53" s="16" t="s">
        <v>149</v>
      </c>
    </row>
    <row r="54" spans="1:48" ht="11" x14ac:dyDescent="0.15">
      <c r="A54" s="16" t="s">
        <v>150</v>
      </c>
    </row>
    <row r="55" spans="1:48" ht="11" x14ac:dyDescent="0.15">
      <c r="A55" s="16" t="s">
        <v>151</v>
      </c>
    </row>
    <row r="56" spans="1:48" ht="11" x14ac:dyDescent="0.15">
      <c r="A56" s="16" t="s">
        <v>152</v>
      </c>
    </row>
    <row r="57" spans="1:48" ht="11" x14ac:dyDescent="0.15">
      <c r="A57" s="16" t="s">
        <v>153</v>
      </c>
    </row>
    <row r="58" spans="1:48" ht="11" x14ac:dyDescent="0.15">
      <c r="A58" s="16" t="s">
        <v>154</v>
      </c>
    </row>
    <row r="59" spans="1:48" ht="11" x14ac:dyDescent="0.15">
      <c r="A59" s="16" t="s">
        <v>155</v>
      </c>
    </row>
    <row r="60" spans="1:48" ht="11" x14ac:dyDescent="0.15">
      <c r="A60" s="16" t="s">
        <v>156</v>
      </c>
    </row>
    <row r="61" spans="1:48" ht="11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AE61" si="0">MAX(C61:D61,D61:E61,E61:F61)</f>
        <v>0.3</v>
      </c>
      <c r="S61" s="6">
        <f t="shared" si="0"/>
        <v>0.3</v>
      </c>
      <c r="T61" s="6">
        <f t="shared" si="0"/>
        <v>0.3</v>
      </c>
      <c r="U61" s="6">
        <f t="shared" si="0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">MAX(K61:L61)</f>
        <v>#N/A</v>
      </c>
      <c r="AA61" s="6" t="e">
        <f t="shared" si="1"/>
        <v>#DIV/0!</v>
      </c>
      <c r="AB61" s="6" t="e">
        <f t="shared" si="1"/>
        <v>#NAME?</v>
      </c>
      <c r="AC61" s="6" t="e">
        <f t="shared" si="1"/>
        <v>#NULL!</v>
      </c>
      <c r="AD61" s="6" t="e">
        <f t="shared" si="1"/>
        <v>#NUM!</v>
      </c>
      <c r="AE61" s="6" t="e">
        <f t="shared" si="1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ht="11" x14ac:dyDescent="0.15">
      <c r="A62" s="16" t="s">
        <v>157</v>
      </c>
    </row>
    <row r="63" spans="1:48" ht="11" x14ac:dyDescent="0.15">
      <c r="A63" s="16" t="s">
        <v>158</v>
      </c>
    </row>
    <row r="64" spans="1:48" ht="11" x14ac:dyDescent="0.15">
      <c r="A64" s="16" t="s">
        <v>159</v>
      </c>
    </row>
    <row r="65" spans="1:48" ht="11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>MIN(J65:K65)</f>
        <v>#VALUE!</v>
      </c>
      <c r="Z65" s="6" t="e">
        <f>MIN(K65:L65)</f>
        <v>#N/A</v>
      </c>
      <c r="AA65" s="6" t="e">
        <f>MIN(L65:M65)</f>
        <v>#DIV/0!</v>
      </c>
      <c r="AB65" s="6" t="e">
        <f>MIN(M65:N65)</f>
        <v>#NAME?</v>
      </c>
      <c r="AC65" s="6" t="e">
        <f>MIN(N65:O65)</f>
        <v>#NULL!</v>
      </c>
      <c r="AD65" s="6" t="e">
        <f>MIN(O65:P65)</f>
        <v>#NUM!</v>
      </c>
      <c r="AE65" s="6" t="e">
        <f>MIN(P65:Q65)</f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ht="11" x14ac:dyDescent="0.15">
      <c r="A66" s="16" t="s">
        <v>160</v>
      </c>
    </row>
    <row r="67" spans="1:48" ht="11" x14ac:dyDescent="0.15">
      <c r="A67" s="16" t="s">
        <v>161</v>
      </c>
    </row>
    <row r="68" spans="1:48" ht="11" x14ac:dyDescent="0.15">
      <c r="A68" s="16" t="s">
        <v>162</v>
      </c>
    </row>
    <row r="69" spans="1:48" ht="11" x14ac:dyDescent="0.15">
      <c r="A69" s="16" t="s">
        <v>163</v>
      </c>
    </row>
    <row r="70" spans="1:48" ht="11" x14ac:dyDescent="0.15">
      <c r="A70" s="16" t="s">
        <v>164</v>
      </c>
    </row>
    <row r="71" spans="1:48" ht="11" x14ac:dyDescent="0.15">
      <c r="A71" s="16" t="s">
        <v>165</v>
      </c>
    </row>
    <row r="72" spans="1:48" ht="11" x14ac:dyDescent="0.15">
      <c r="A72" s="16" t="s">
        <v>166</v>
      </c>
    </row>
    <row r="73" spans="1:48" ht="11" x14ac:dyDescent="0.15">
      <c r="A73" s="16" t="s">
        <v>167</v>
      </c>
    </row>
    <row r="74" spans="1:48" ht="11" x14ac:dyDescent="0.15">
      <c r="A74" s="16" t="s">
        <v>168</v>
      </c>
    </row>
    <row r="75" spans="1:48" ht="11" x14ac:dyDescent="0.15">
      <c r="A75" s="16" t="s">
        <v>169</v>
      </c>
    </row>
    <row r="76" spans="1:48" ht="11" x14ac:dyDescent="0.15">
      <c r="A76" s="16" t="s">
        <v>170</v>
      </c>
    </row>
    <row r="77" spans="1:48" ht="11" x14ac:dyDescent="0.15">
      <c r="A77" s="16" t="s">
        <v>171</v>
      </c>
    </row>
    <row r="78" spans="1:48" ht="11" x14ac:dyDescent="0.15">
      <c r="A78" s="16" t="s">
        <v>172</v>
      </c>
    </row>
    <row r="79" spans="1:48" ht="11" x14ac:dyDescent="0.15">
      <c r="A79" s="16" t="s">
        <v>173</v>
      </c>
    </row>
    <row r="80" spans="1:48" ht="11" x14ac:dyDescent="0.15">
      <c r="A80" s="16" t="s">
        <v>174</v>
      </c>
    </row>
    <row r="81" spans="1:1" ht="11" x14ac:dyDescent="0.15">
      <c r="A81" s="16" t="s">
        <v>175</v>
      </c>
    </row>
    <row r="82" spans="1:1" ht="11" x14ac:dyDescent="0.15">
      <c r="A82" s="16" t="s">
        <v>176</v>
      </c>
    </row>
    <row r="83" spans="1:1" ht="11" x14ac:dyDescent="0.15">
      <c r="A83" s="16" t="s">
        <v>177</v>
      </c>
    </row>
    <row r="84" spans="1:1" ht="11" x14ac:dyDescent="0.15">
      <c r="A84" s="16" t="s">
        <v>178</v>
      </c>
    </row>
    <row r="85" spans="1:1" ht="11" x14ac:dyDescent="0.15">
      <c r="A85" s="16" t="s">
        <v>179</v>
      </c>
    </row>
    <row r="86" spans="1:1" ht="11" x14ac:dyDescent="0.15">
      <c r="A86" s="16" t="s">
        <v>180</v>
      </c>
    </row>
    <row r="87" spans="1:1" ht="11" x14ac:dyDescent="0.15">
      <c r="A87" s="16" t="s">
        <v>181</v>
      </c>
    </row>
    <row r="88" spans="1:1" ht="11" x14ac:dyDescent="0.15">
      <c r="A88" s="16" t="s">
        <v>182</v>
      </c>
    </row>
    <row r="89" spans="1:1" ht="11" x14ac:dyDescent="0.15">
      <c r="A89" s="16" t="s">
        <v>183</v>
      </c>
    </row>
    <row r="90" spans="1:1" ht="11" x14ac:dyDescent="0.15">
      <c r="A90" s="16" t="s">
        <v>184</v>
      </c>
    </row>
    <row r="91" spans="1:1" ht="11" x14ac:dyDescent="0.15">
      <c r="A91" s="16" t="s">
        <v>185</v>
      </c>
    </row>
    <row r="92" spans="1:1" ht="11" x14ac:dyDescent="0.15">
      <c r="A92" s="16" t="s">
        <v>186</v>
      </c>
    </row>
    <row r="93" spans="1:1" ht="11" x14ac:dyDescent="0.15">
      <c r="A93" s="16" t="s">
        <v>187</v>
      </c>
    </row>
    <row r="94" spans="1:1" ht="11" x14ac:dyDescent="0.15">
      <c r="A94" s="16" t="s">
        <v>188</v>
      </c>
    </row>
    <row r="95" spans="1:1" ht="11" x14ac:dyDescent="0.15">
      <c r="A95" s="16" t="s">
        <v>189</v>
      </c>
    </row>
    <row r="96" spans="1:1" ht="11" x14ac:dyDescent="0.15">
      <c r="A96" s="16" t="s">
        <v>190</v>
      </c>
    </row>
    <row r="97" spans="1:1" ht="11" x14ac:dyDescent="0.15">
      <c r="A97" s="16" t="s">
        <v>191</v>
      </c>
    </row>
    <row r="98" spans="1:1" ht="11" x14ac:dyDescent="0.15">
      <c r="A98" s="16" t="s">
        <v>192</v>
      </c>
    </row>
    <row r="99" spans="1:1" ht="11" x14ac:dyDescent="0.15">
      <c r="A99" s="16" t="s">
        <v>193</v>
      </c>
    </row>
    <row r="100" spans="1:1" ht="11" x14ac:dyDescent="0.15">
      <c r="A100" s="16" t="s">
        <v>194</v>
      </c>
    </row>
    <row r="101" spans="1:1" ht="11" x14ac:dyDescent="0.15">
      <c r="A101" s="16" t="s">
        <v>206</v>
      </c>
    </row>
    <row r="102" spans="1:1" ht="11" x14ac:dyDescent="0.15">
      <c r="A102" s="16" t="s">
        <v>195</v>
      </c>
    </row>
    <row r="103" spans="1:1" ht="11" x14ac:dyDescent="0.15">
      <c r="A103" s="16" t="s">
        <v>196</v>
      </c>
    </row>
    <row r="104" spans="1:1" ht="11" x14ac:dyDescent="0.15">
      <c r="A104" s="16" t="s">
        <v>207</v>
      </c>
    </row>
    <row r="105" spans="1:1" ht="11" x14ac:dyDescent="0.15">
      <c r="A105" s="16" t="s">
        <v>197</v>
      </c>
    </row>
    <row r="106" spans="1:1" ht="11" x14ac:dyDescent="0.15">
      <c r="A106" s="16" t="s">
        <v>198</v>
      </c>
    </row>
    <row r="107" spans="1:1" ht="11" x14ac:dyDescent="0.15">
      <c r="A107" s="16" t="s">
        <v>199</v>
      </c>
    </row>
    <row r="108" spans="1:1" ht="11" x14ac:dyDescent="0.15">
      <c r="A108" s="16" t="s">
        <v>200</v>
      </c>
    </row>
    <row r="109" spans="1:1" ht="11" x14ac:dyDescent="0.15">
      <c r="A109" s="16" t="s">
        <v>201</v>
      </c>
    </row>
    <row r="110" spans="1:1" ht="11" x14ac:dyDescent="0.15">
      <c r="A110" s="16" t="s">
        <v>202</v>
      </c>
    </row>
    <row r="111" spans="1:1" ht="11" x14ac:dyDescent="0.15">
      <c r="A111" s="16" t="s">
        <v>203</v>
      </c>
    </row>
    <row r="112" spans="1:1" ht="11" x14ac:dyDescent="0.15">
      <c r="A112" s="16" t="s">
        <v>204</v>
      </c>
    </row>
    <row r="113" spans="1:1" ht="11" x14ac:dyDescent="0.15">
      <c r="A113" s="16" t="s">
        <v>205</v>
      </c>
    </row>
    <row r="114" spans="1:1" ht="11" x14ac:dyDescent="0.15"/>
    <row r="115" spans="1:1" ht="11" x14ac:dyDescent="0.15"/>
    <row r="116" spans="1:1" ht="11" x14ac:dyDescent="0.15"/>
    <row r="117" spans="1:1" ht="11" x14ac:dyDescent="0.15"/>
    <row r="118" spans="1:1" ht="11" x14ac:dyDescent="0.15"/>
    <row r="119" spans="1:1" ht="11" x14ac:dyDescent="0.15"/>
    <row r="120" spans="1:1" ht="11" x14ac:dyDescent="0.15"/>
    <row r="121" spans="1:1" ht="11" x14ac:dyDescent="0.15"/>
    <row r="122" spans="1:1" ht="11" x14ac:dyDescent="0.15"/>
    <row r="123" spans="1:1" ht="11" x14ac:dyDescent="0.15"/>
    <row r="124" spans="1:1" ht="11" x14ac:dyDescent="0.15"/>
    <row r="125" spans="1:1" ht="11" x14ac:dyDescent="0.15"/>
    <row r="126" spans="1:1" ht="11" x14ac:dyDescent="0.15"/>
    <row r="127" spans="1:1" ht="11" x14ac:dyDescent="0.15"/>
    <row r="128" spans="1:1" ht="11" x14ac:dyDescent="0.15"/>
    <row r="129" ht="11" x14ac:dyDescent="0.15"/>
    <row r="130" ht="11" x14ac:dyDescent="0.15"/>
    <row r="131" ht="11" x14ac:dyDescent="0.15"/>
    <row r="132" ht="11" x14ac:dyDescent="0.15"/>
    <row r="133" ht="11" x14ac:dyDescent="0.15"/>
    <row r="134" ht="11" x14ac:dyDescent="0.15"/>
    <row r="135" ht="11" x14ac:dyDescent="0.15"/>
    <row r="136" ht="11" x14ac:dyDescent="0.15"/>
    <row r="137" ht="11" x14ac:dyDescent="0.15"/>
    <row r="138" ht="11" x14ac:dyDescent="0.15"/>
    <row r="139" ht="11" x14ac:dyDescent="0.15"/>
    <row r="140" ht="11" x14ac:dyDescent="0.15"/>
    <row r="141" ht="11" x14ac:dyDescent="0.15"/>
    <row r="142" ht="11" x14ac:dyDescent="0.15"/>
    <row r="143" ht="11" x14ac:dyDescent="0.15"/>
    <row r="144" ht="11" x14ac:dyDescent="0.15"/>
    <row r="145" ht="11" x14ac:dyDescent="0.15"/>
    <row r="146" ht="11" x14ac:dyDescent="0.15"/>
    <row r="147" ht="11" x14ac:dyDescent="0.15"/>
    <row r="148" ht="11" x14ac:dyDescent="0.15"/>
    <row r="149" ht="11" x14ac:dyDescent="0.15"/>
    <row r="150" ht="11" x14ac:dyDescent="0.15"/>
    <row r="151" ht="11" x14ac:dyDescent="0.15"/>
    <row r="152" ht="11" x14ac:dyDescent="0.15"/>
    <row r="153" ht="11" x14ac:dyDescent="0.15"/>
    <row r="154" ht="11" x14ac:dyDescent="0.15"/>
    <row r="155" ht="11" x14ac:dyDescent="0.15"/>
    <row r="156" ht="11" x14ac:dyDescent="0.15"/>
    <row r="157" ht="11" x14ac:dyDescent="0.15"/>
    <row r="158" ht="11" x14ac:dyDescent="0.15"/>
    <row r="159" ht="11" x14ac:dyDescent="0.15"/>
    <row r="160" ht="11" x14ac:dyDescent="0.15"/>
    <row r="161" ht="11" x14ac:dyDescent="0.15"/>
    <row r="162" ht="11" x14ac:dyDescent="0.15"/>
    <row r="163" ht="11" x14ac:dyDescent="0.15"/>
    <row r="164" ht="11" x14ac:dyDescent="0.15"/>
    <row r="165" ht="11" x14ac:dyDescent="0.15"/>
    <row r="166" ht="11" x14ac:dyDescent="0.15"/>
    <row r="167" ht="11" x14ac:dyDescent="0.15"/>
    <row r="168" ht="11" x14ac:dyDescent="0.15"/>
    <row r="169" ht="11" x14ac:dyDescent="0.15"/>
    <row r="170" ht="11" x14ac:dyDescent="0.15"/>
    <row r="171" ht="11" x14ac:dyDescent="0.15"/>
    <row r="172" ht="11" x14ac:dyDescent="0.15"/>
    <row r="173" ht="11" x14ac:dyDescent="0.15"/>
    <row r="174" ht="11" x14ac:dyDescent="0.15"/>
    <row r="175" ht="11" x14ac:dyDescent="0.15"/>
    <row r="176" ht="11" x14ac:dyDescent="0.15"/>
    <row r="177" ht="11" x14ac:dyDescent="0.15"/>
    <row r="178" ht="11" x14ac:dyDescent="0.15"/>
    <row r="179" ht="11" x14ac:dyDescent="0.15"/>
    <row r="180" ht="11" x14ac:dyDescent="0.15"/>
    <row r="181" ht="11" x14ac:dyDescent="0.15"/>
    <row r="182" ht="11" x14ac:dyDescent="0.15"/>
    <row r="183" ht="11" x14ac:dyDescent="0.15"/>
    <row r="184" ht="11" x14ac:dyDescent="0.15"/>
    <row r="185" ht="11" x14ac:dyDescent="0.15"/>
    <row r="186" ht="11" x14ac:dyDescent="0.15"/>
    <row r="187" ht="11" x14ac:dyDescent="0.15"/>
    <row r="188" ht="1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423-8F47-454D-B912-8DBA0D9B36C0}">
  <dimension ref="A1:AV82"/>
  <sheetViews>
    <sheetView zoomScale="190" zoomScaleNormal="190" workbookViewId="0">
      <selection sqref="A1:XFD1048576"/>
    </sheetView>
  </sheetViews>
  <sheetFormatPr baseColWidth="10" defaultRowHeight="16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ht="11" x14ac:dyDescent="0.15">
      <c r="A1" s="18" t="s">
        <v>26</v>
      </c>
      <c r="B1" s="18" t="s">
        <v>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 t="s">
        <v>34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48" ht="11" x14ac:dyDescent="0.15">
      <c r="A2" s="18"/>
      <c r="B2" s="18" t="s">
        <v>27</v>
      </c>
      <c r="C2" s="18"/>
      <c r="D2" s="18"/>
      <c r="E2" s="18"/>
      <c r="F2" s="18"/>
      <c r="G2" s="19" t="s">
        <v>38</v>
      </c>
      <c r="H2" s="19" t="s">
        <v>28</v>
      </c>
      <c r="I2" s="19" t="s">
        <v>94</v>
      </c>
      <c r="J2" s="18" t="s">
        <v>29</v>
      </c>
      <c r="K2" s="18"/>
      <c r="L2" s="18"/>
      <c r="M2" s="18"/>
      <c r="N2" s="18"/>
      <c r="O2" s="18"/>
      <c r="P2" s="18"/>
      <c r="Q2" s="18" t="s">
        <v>27</v>
      </c>
      <c r="R2" s="18"/>
      <c r="S2" s="18"/>
      <c r="T2" s="18"/>
      <c r="U2" s="18"/>
      <c r="V2" s="19" t="s">
        <v>38</v>
      </c>
      <c r="W2" s="19" t="s">
        <v>28</v>
      </c>
      <c r="X2" s="19" t="s">
        <v>94</v>
      </c>
      <c r="Y2" s="18" t="s">
        <v>29</v>
      </c>
      <c r="Z2" s="18"/>
      <c r="AA2" s="18"/>
      <c r="AB2" s="18"/>
      <c r="AC2" s="18"/>
      <c r="AD2" s="18"/>
      <c r="AE2" s="18"/>
      <c r="AF2" s="19" t="s">
        <v>30</v>
      </c>
      <c r="AG2" s="18" t="s">
        <v>31</v>
      </c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48" ht="11" x14ac:dyDescent="0.15">
      <c r="A3" s="16" t="s">
        <v>208</v>
      </c>
    </row>
    <row r="4" spans="1:48" ht="11" x14ac:dyDescent="0.15">
      <c r="A4" s="16" t="s">
        <v>209</v>
      </c>
    </row>
    <row r="5" spans="1:48" ht="11" x14ac:dyDescent="0.15">
      <c r="A5" s="16" t="s">
        <v>210</v>
      </c>
    </row>
    <row r="6" spans="1:48" ht="11" x14ac:dyDescent="0.15">
      <c r="A6" s="16" t="s">
        <v>211</v>
      </c>
    </row>
    <row r="7" spans="1:48" ht="11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>ISERR(B7)</f>
        <v>0</v>
      </c>
      <c r="R7" s="6" t="b">
        <f>ISERR(C7)</f>
        <v>0</v>
      </c>
      <c r="S7" s="6" t="b">
        <f>ISERR(D7)</f>
        <v>0</v>
      </c>
      <c r="T7" s="6" t="b">
        <f>ISERR(E7)</f>
        <v>0</v>
      </c>
      <c r="U7" s="6" t="b">
        <f>ISERR(F7)</f>
        <v>0</v>
      </c>
      <c r="V7" s="6" t="b">
        <f>ISERR(G7)</f>
        <v>0</v>
      </c>
      <c r="W7" s="6" t="b">
        <f>ISERR(H7)</f>
        <v>0</v>
      </c>
      <c r="X7" s="6" t="b">
        <f>ISERR(I7)</f>
        <v>0</v>
      </c>
      <c r="Y7" s="6" t="b">
        <f>ISERR(J7)</f>
        <v>1</v>
      </c>
      <c r="Z7" s="6" t="b">
        <f>ISERR(K7)</f>
        <v>0</v>
      </c>
      <c r="AA7" s="6" t="b">
        <f>ISERR(L7)</f>
        <v>1</v>
      </c>
      <c r="AB7" s="6" t="b">
        <f>ISERR(M7)</f>
        <v>1</v>
      </c>
      <c r="AC7" s="6" t="b">
        <f>ISERR(N7)</f>
        <v>1</v>
      </c>
      <c r="AD7" s="6" t="b">
        <f>ISERR(O7)</f>
        <v>1</v>
      </c>
      <c r="AE7" s="6" t="b">
        <f>ISERR(P7)</f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ht="11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>ISERROR(B8)</f>
        <v>0</v>
      </c>
      <c r="R8" s="6" t="b">
        <f>ISERROR(C8)</f>
        <v>0</v>
      </c>
      <c r="S8" s="6" t="b">
        <f>ISERROR(D8)</f>
        <v>0</v>
      </c>
      <c r="T8" s="6" t="b">
        <f>ISERROR(E8)</f>
        <v>0</v>
      </c>
      <c r="U8" s="6" t="b">
        <f>ISERROR(F8)</f>
        <v>0</v>
      </c>
      <c r="V8" s="6" t="b">
        <f>ISERROR(G8)</f>
        <v>0</v>
      </c>
      <c r="W8" s="6" t="b">
        <f>ISERROR(H8)</f>
        <v>0</v>
      </c>
      <c r="X8" s="6" t="b">
        <f>ISERROR(I8)</f>
        <v>0</v>
      </c>
      <c r="Y8" s="6" t="b">
        <f>ISERROR(J8)</f>
        <v>1</v>
      </c>
      <c r="Z8" s="6" t="b">
        <f>ISERROR(K8)</f>
        <v>1</v>
      </c>
      <c r="AA8" s="6" t="b">
        <f>ISERROR(L8)</f>
        <v>1</v>
      </c>
      <c r="AB8" s="6" t="b">
        <f>ISERROR(M8)</f>
        <v>1</v>
      </c>
      <c r="AC8" s="6" t="b">
        <f>ISERROR(N8)</f>
        <v>1</v>
      </c>
      <c r="AD8" s="6" t="b">
        <f>ISERROR(O8)</f>
        <v>1</v>
      </c>
      <c r="AE8" s="6" t="b">
        <f>ISERROR(P8)</f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ht="11" x14ac:dyDescent="0.15">
      <c r="A9" s="16" t="s">
        <v>212</v>
      </c>
    </row>
    <row r="10" spans="1:48" ht="11" x14ac:dyDescent="0.15">
      <c r="A10" s="16" t="s">
        <v>213</v>
      </c>
    </row>
    <row r="11" spans="1:48" ht="11" x14ac:dyDescent="0.15">
      <c r="A11" s="16" t="s">
        <v>214</v>
      </c>
    </row>
    <row r="12" spans="1:48" ht="11" x14ac:dyDescent="0.15">
      <c r="A12" s="16" t="s">
        <v>215</v>
      </c>
    </row>
    <row r="13" spans="1:48" ht="11" x14ac:dyDescent="0.15">
      <c r="A13" s="16" t="s">
        <v>216</v>
      </c>
    </row>
    <row r="14" spans="1:48" ht="11" x14ac:dyDescent="0.15">
      <c r="A14" s="16" t="s">
        <v>217</v>
      </c>
    </row>
    <row r="15" spans="1:48" ht="11" x14ac:dyDescent="0.15">
      <c r="A15" s="16" t="s">
        <v>218</v>
      </c>
    </row>
    <row r="16" spans="1:48" ht="11" x14ac:dyDescent="0.15">
      <c r="A16" s="16" t="s">
        <v>219</v>
      </c>
    </row>
    <row r="17" spans="1:1" ht="11" x14ac:dyDescent="0.15">
      <c r="A17" s="16" t="s">
        <v>220</v>
      </c>
    </row>
    <row r="18" spans="1:1" ht="11" x14ac:dyDescent="0.15">
      <c r="A18" s="16" t="s">
        <v>221</v>
      </c>
    </row>
    <row r="19" spans="1:1" ht="11" x14ac:dyDescent="0.15">
      <c r="A19" s="16" t="s">
        <v>222</v>
      </c>
    </row>
    <row r="20" spans="1:1" ht="11" x14ac:dyDescent="0.15">
      <c r="A20" s="16" t="s">
        <v>223</v>
      </c>
    </row>
    <row r="21" spans="1:1" ht="11" x14ac:dyDescent="0.15">
      <c r="A21" s="16" t="s">
        <v>224</v>
      </c>
    </row>
    <row r="22" spans="1:1" ht="11" x14ac:dyDescent="0.15">
      <c r="A22" s="16" t="s">
        <v>225</v>
      </c>
    </row>
    <row r="23" spans="1:1" ht="11" x14ac:dyDescent="0.15"/>
    <row r="24" spans="1:1" ht="11" x14ac:dyDescent="0.15"/>
    <row r="25" spans="1:1" ht="11" x14ac:dyDescent="0.15"/>
    <row r="26" spans="1:1" ht="11" x14ac:dyDescent="0.15"/>
    <row r="27" spans="1:1" ht="11" x14ac:dyDescent="0.15"/>
    <row r="28" spans="1:1" ht="11" x14ac:dyDescent="0.15"/>
    <row r="29" spans="1:1" ht="11" x14ac:dyDescent="0.15"/>
    <row r="30" spans="1:1" ht="11" x14ac:dyDescent="0.15"/>
    <row r="31" spans="1:1" ht="11" x14ac:dyDescent="0.15"/>
    <row r="32" spans="1:1" ht="11" x14ac:dyDescent="0.15"/>
    <row r="33" ht="11" x14ac:dyDescent="0.15"/>
    <row r="34" ht="11" x14ac:dyDescent="0.15"/>
    <row r="35" ht="11" x14ac:dyDescent="0.15"/>
    <row r="36" ht="11" x14ac:dyDescent="0.15"/>
    <row r="37" ht="11" x14ac:dyDescent="0.15"/>
    <row r="38" ht="11" x14ac:dyDescent="0.15"/>
    <row r="39" ht="11" x14ac:dyDescent="0.15"/>
    <row r="40" ht="11" x14ac:dyDescent="0.15"/>
    <row r="41" ht="11" x14ac:dyDescent="0.15"/>
    <row r="42" ht="11" x14ac:dyDescent="0.15"/>
    <row r="43" ht="11" x14ac:dyDescent="0.15"/>
    <row r="44" ht="11" x14ac:dyDescent="0.15"/>
    <row r="45" ht="11" x14ac:dyDescent="0.15"/>
    <row r="46" ht="11" x14ac:dyDescent="0.15"/>
    <row r="47" ht="11" x14ac:dyDescent="0.15"/>
    <row r="48" ht="11" x14ac:dyDescent="0.15"/>
    <row r="49" ht="11" x14ac:dyDescent="0.15"/>
    <row r="50" ht="11" x14ac:dyDescent="0.15"/>
    <row r="51" ht="11" x14ac:dyDescent="0.15"/>
    <row r="52" ht="11" x14ac:dyDescent="0.15"/>
    <row r="53" ht="11" x14ac:dyDescent="0.15"/>
    <row r="54" ht="11" x14ac:dyDescent="0.15"/>
    <row r="55" ht="11" x14ac:dyDescent="0.15"/>
    <row r="56" ht="11" x14ac:dyDescent="0.15"/>
    <row r="57" ht="11" x14ac:dyDescent="0.15"/>
    <row r="58" ht="11" x14ac:dyDescent="0.15"/>
    <row r="59" ht="11" x14ac:dyDescent="0.15"/>
    <row r="60" ht="11" x14ac:dyDescent="0.15"/>
    <row r="61" ht="11" x14ac:dyDescent="0.15"/>
    <row r="62" ht="11" x14ac:dyDescent="0.15"/>
    <row r="63" ht="11" x14ac:dyDescent="0.15"/>
    <row r="64" ht="11" x14ac:dyDescent="0.15"/>
    <row r="65" ht="11" x14ac:dyDescent="0.15"/>
    <row r="66" ht="11" x14ac:dyDescent="0.15"/>
    <row r="67" ht="11" x14ac:dyDescent="0.15"/>
    <row r="68" ht="11" x14ac:dyDescent="0.15"/>
    <row r="69" ht="11" x14ac:dyDescent="0.15"/>
    <row r="70" ht="11" x14ac:dyDescent="0.15"/>
    <row r="71" ht="11" x14ac:dyDescent="0.15"/>
    <row r="72" ht="11" x14ac:dyDescent="0.15"/>
    <row r="73" ht="11" x14ac:dyDescent="0.15"/>
    <row r="74" ht="11" x14ac:dyDescent="0.15"/>
    <row r="75" ht="11" x14ac:dyDescent="0.15"/>
    <row r="76" ht="11" x14ac:dyDescent="0.15"/>
    <row r="77" ht="11" x14ac:dyDescent="0.15"/>
    <row r="78" ht="11" x14ac:dyDescent="0.15"/>
    <row r="79" ht="11" x14ac:dyDescent="0.15"/>
    <row r="80" ht="11" x14ac:dyDescent="0.15"/>
    <row r="81" ht="11" x14ac:dyDescent="0.15"/>
    <row r="82" ht="1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EE31-5C14-1646-A8F3-56742C665F7C}">
  <dimension ref="A1:BJ82"/>
  <sheetViews>
    <sheetView zoomScale="190" zoomScaleNormal="190" workbookViewId="0">
      <selection sqref="A1:XFD1048576"/>
    </sheetView>
  </sheetViews>
  <sheetFormatPr baseColWidth="10" defaultRowHeight="16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1640625" style="4" bestFit="1" customWidth="1"/>
    <col min="18" max="18" width="2.5" style="4" bestFit="1" customWidth="1"/>
    <col min="19" max="19" width="4.1640625" style="4" bestFit="1" customWidth="1"/>
    <col min="20" max="21" width="2.5" style="4" bestFit="1" customWidth="1"/>
    <col min="22" max="22" width="4.6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4.1640625" style="4" bestFit="1" customWidth="1"/>
    <col min="34" max="34" width="3.6640625" style="4" bestFit="1" customWidth="1"/>
    <col min="35" max="35" width="2.5" style="4" bestFit="1" customWidth="1"/>
    <col min="36" max="36" width="2.83203125" style="4" bestFit="1" customWidth="1"/>
    <col min="37" max="37" width="3.1640625" style="4" bestFit="1" customWidth="1"/>
    <col min="38" max="38" width="2.5" style="4" bestFit="1" customWidth="1"/>
    <col min="39" max="39" width="5.6640625" style="4" bestFit="1" customWidth="1"/>
    <col min="40" max="40" width="3.6640625" style="4" bestFit="1" customWidth="1"/>
    <col min="41" max="41" width="5.6640625" style="4" bestFit="1" customWidth="1"/>
    <col min="42" max="43" width="2.5" style="4" bestFit="1" customWidth="1"/>
    <col min="44" max="44" width="3.1640625" style="4" bestFit="1" customWidth="1"/>
    <col min="45" max="45" width="4.1640625" style="4" bestFit="1" customWidth="1"/>
    <col min="46" max="46" width="2.5" style="4" bestFit="1" customWidth="1"/>
    <col min="47" max="48" width="3.6640625" style="4" bestFit="1" customWidth="1"/>
    <col min="49" max="16384" width="10.83203125" style="4"/>
  </cols>
  <sheetData>
    <row r="1" spans="1:62" ht="11" x14ac:dyDescent="0.15">
      <c r="A1" s="18" t="s">
        <v>26</v>
      </c>
      <c r="B1" s="18" t="s">
        <v>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 t="s">
        <v>34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62" ht="11" x14ac:dyDescent="0.15">
      <c r="A2" s="18"/>
      <c r="B2" s="18" t="s">
        <v>27</v>
      </c>
      <c r="C2" s="18"/>
      <c r="D2" s="18"/>
      <c r="E2" s="18"/>
      <c r="F2" s="18"/>
      <c r="G2" s="19" t="s">
        <v>38</v>
      </c>
      <c r="H2" s="19" t="s">
        <v>28</v>
      </c>
      <c r="I2" s="19" t="s">
        <v>94</v>
      </c>
      <c r="J2" s="18" t="s">
        <v>29</v>
      </c>
      <c r="K2" s="18"/>
      <c r="L2" s="18"/>
      <c r="M2" s="18"/>
      <c r="N2" s="18"/>
      <c r="O2" s="18"/>
      <c r="P2" s="18"/>
      <c r="Q2" s="18" t="s">
        <v>27</v>
      </c>
      <c r="R2" s="18"/>
      <c r="S2" s="18"/>
      <c r="T2" s="18"/>
      <c r="U2" s="18"/>
      <c r="V2" s="19" t="s">
        <v>38</v>
      </c>
      <c r="W2" s="19" t="s">
        <v>28</v>
      </c>
      <c r="X2" s="19" t="s">
        <v>94</v>
      </c>
      <c r="Y2" s="18" t="s">
        <v>29</v>
      </c>
      <c r="Z2" s="18"/>
      <c r="AA2" s="18"/>
      <c r="AB2" s="18"/>
      <c r="AC2" s="18"/>
      <c r="AD2" s="18"/>
      <c r="AE2" s="18"/>
      <c r="AF2" s="19" t="s">
        <v>30</v>
      </c>
      <c r="AG2" s="18" t="s">
        <v>31</v>
      </c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62" ht="11" x14ac:dyDescent="0.15">
      <c r="A3" s="16" t="s">
        <v>226</v>
      </c>
    </row>
    <row r="4" spans="1:62" ht="11" x14ac:dyDescent="0.15">
      <c r="A4" s="16" t="s">
        <v>227</v>
      </c>
    </row>
    <row r="5" spans="1:62" ht="11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ht="11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V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ht="11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ht="11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ht="11" x14ac:dyDescent="0.15">
      <c r="A9" s="16" t="s">
        <v>232</v>
      </c>
    </row>
    <row r="10" spans="1:62" ht="11" x14ac:dyDescent="0.15">
      <c r="A10" s="16" t="s">
        <v>233</v>
      </c>
    </row>
    <row r="11" spans="1:62" ht="11" x14ac:dyDescent="0.15">
      <c r="A11" s="16" t="s">
        <v>234</v>
      </c>
    </row>
    <row r="12" spans="1:62" ht="11" x14ac:dyDescent="0.15">
      <c r="A12" s="16" t="s">
        <v>235</v>
      </c>
    </row>
    <row r="13" spans="1:62" ht="11" x14ac:dyDescent="0.15">
      <c r="A13" s="16" t="s">
        <v>236</v>
      </c>
    </row>
    <row r="14" spans="1:62" ht="11" x14ac:dyDescent="0.15">
      <c r="A14" s="16"/>
    </row>
    <row r="15" spans="1:62" ht="11" x14ac:dyDescent="0.15">
      <c r="A15" s="16"/>
    </row>
    <row r="16" spans="1:62" ht="11" x14ac:dyDescent="0.15">
      <c r="A16" s="16"/>
    </row>
    <row r="17" spans="1:1" ht="11" x14ac:dyDescent="0.15">
      <c r="A17" s="16"/>
    </row>
    <row r="18" spans="1:1" ht="11" x14ac:dyDescent="0.15">
      <c r="A18" s="16"/>
    </row>
    <row r="19" spans="1:1" ht="11" x14ac:dyDescent="0.15">
      <c r="A19" s="16"/>
    </row>
    <row r="20" spans="1:1" ht="11" x14ac:dyDescent="0.15">
      <c r="A20" s="16"/>
    </row>
    <row r="21" spans="1:1" ht="11" x14ac:dyDescent="0.15">
      <c r="A21" s="16"/>
    </row>
    <row r="22" spans="1:1" ht="11" x14ac:dyDescent="0.15">
      <c r="A22" s="16"/>
    </row>
    <row r="23" spans="1:1" ht="11" x14ac:dyDescent="0.15"/>
    <row r="24" spans="1:1" ht="11" x14ac:dyDescent="0.15"/>
    <row r="25" spans="1:1" ht="11" x14ac:dyDescent="0.15"/>
    <row r="26" spans="1:1" ht="11" x14ac:dyDescent="0.15"/>
    <row r="27" spans="1:1" ht="11" x14ac:dyDescent="0.15"/>
    <row r="28" spans="1:1" ht="11" x14ac:dyDescent="0.15"/>
    <row r="29" spans="1:1" ht="11" x14ac:dyDescent="0.15"/>
    <row r="30" spans="1:1" ht="11" x14ac:dyDescent="0.15"/>
    <row r="31" spans="1:1" ht="11" x14ac:dyDescent="0.15"/>
    <row r="32" spans="1:1" ht="11" x14ac:dyDescent="0.15"/>
    <row r="33" ht="11" x14ac:dyDescent="0.15"/>
    <row r="34" ht="11" x14ac:dyDescent="0.15"/>
    <row r="35" ht="11" x14ac:dyDescent="0.15"/>
    <row r="36" ht="11" x14ac:dyDescent="0.15"/>
    <row r="37" ht="11" x14ac:dyDescent="0.15"/>
    <row r="38" ht="11" x14ac:dyDescent="0.15"/>
    <row r="39" ht="11" x14ac:dyDescent="0.15"/>
    <row r="40" ht="11" x14ac:dyDescent="0.15"/>
    <row r="41" ht="11" x14ac:dyDescent="0.15"/>
    <row r="42" ht="11" x14ac:dyDescent="0.15"/>
    <row r="43" ht="11" x14ac:dyDescent="0.15"/>
    <row r="44" ht="11" x14ac:dyDescent="0.15"/>
    <row r="45" ht="11" x14ac:dyDescent="0.15"/>
    <row r="46" ht="11" x14ac:dyDescent="0.15"/>
    <row r="47" ht="11" x14ac:dyDescent="0.15"/>
    <row r="48" ht="11" x14ac:dyDescent="0.15"/>
    <row r="49" ht="11" x14ac:dyDescent="0.15"/>
    <row r="50" ht="11" x14ac:dyDescent="0.15"/>
    <row r="51" ht="11" x14ac:dyDescent="0.15"/>
    <row r="52" ht="11" x14ac:dyDescent="0.15"/>
    <row r="53" ht="11" x14ac:dyDescent="0.15"/>
    <row r="54" ht="11" x14ac:dyDescent="0.15"/>
    <row r="55" ht="11" x14ac:dyDescent="0.15"/>
    <row r="56" ht="11" x14ac:dyDescent="0.15"/>
    <row r="57" ht="11" x14ac:dyDescent="0.15"/>
    <row r="58" ht="11" x14ac:dyDescent="0.15"/>
    <row r="59" ht="11" x14ac:dyDescent="0.15"/>
    <row r="60" ht="11" x14ac:dyDescent="0.15"/>
    <row r="61" ht="11" x14ac:dyDescent="0.15"/>
    <row r="62" ht="11" x14ac:dyDescent="0.15"/>
    <row r="63" ht="11" x14ac:dyDescent="0.15"/>
    <row r="64" ht="11" x14ac:dyDescent="0.15"/>
    <row r="65" ht="11" x14ac:dyDescent="0.15"/>
    <row r="66" ht="11" x14ac:dyDescent="0.15"/>
    <row r="67" ht="11" x14ac:dyDescent="0.15"/>
    <row r="68" ht="11" x14ac:dyDescent="0.15"/>
    <row r="69" ht="11" x14ac:dyDescent="0.15"/>
    <row r="70" ht="11" x14ac:dyDescent="0.15"/>
    <row r="71" ht="11" x14ac:dyDescent="0.15"/>
    <row r="72" ht="11" x14ac:dyDescent="0.15"/>
    <row r="73" ht="11" x14ac:dyDescent="0.15"/>
    <row r="74" ht="11" x14ac:dyDescent="0.15"/>
    <row r="75" ht="11" x14ac:dyDescent="0.15"/>
    <row r="76" ht="11" x14ac:dyDescent="0.15"/>
    <row r="77" ht="11" x14ac:dyDescent="0.15"/>
    <row r="78" ht="11" x14ac:dyDescent="0.15"/>
    <row r="79" ht="11" x14ac:dyDescent="0.15"/>
    <row r="80" ht="11" x14ac:dyDescent="0.15"/>
    <row r="81" ht="11" x14ac:dyDescent="0.15"/>
    <row r="82" ht="1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MATH &amp; TRIG</vt:lpstr>
      <vt:lpstr>STATISTICAL</vt:lpstr>
      <vt:lpstr>INFORMATION</vt:lpstr>
      <vt:lpstr>LOGICAL</vt:lpstr>
      <vt:lpstr>CORE</vt:lpstr>
      <vt:lpstr>REF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2018-05-16T16:06:18Z</dcterms:modified>
</cp:coreProperties>
</file>