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465224A6-0189-0B45-A13A-063014ED74CA}" xr6:coauthVersionLast="32" xr6:coauthVersionMax="32" xr10:uidLastSave="{00000000-0000-0000-0000-000000000000}"/>
  <bookViews>
    <workbookView xWindow="0" yWindow="460" windowWidth="28800" windowHeight="16100" tabRatio="50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</sheets>
  <externalReferences>
    <externalReference r:id="rId10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7" i="12" l="1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Z58" i="12"/>
  <c r="AA58" i="12"/>
  <c r="AB58" i="12"/>
  <c r="AC58" i="12"/>
  <c r="AD58" i="12"/>
  <c r="AE58" i="12"/>
  <c r="R59" i="12"/>
  <c r="S59" i="12"/>
  <c r="T59" i="12"/>
  <c r="U59" i="12"/>
  <c r="V59" i="12"/>
  <c r="W59" i="12"/>
  <c r="X59" i="12"/>
  <c r="Z59" i="12"/>
  <c r="AA59" i="12"/>
  <c r="AB59" i="12"/>
  <c r="AC59" i="12"/>
  <c r="AD59" i="12"/>
  <c r="AE59" i="12"/>
  <c r="Q59" i="12"/>
  <c r="Q58" i="12"/>
  <c r="Q57" i="12"/>
  <c r="J59" i="12"/>
  <c r="Y59" i="12" s="1"/>
  <c r="J58" i="12"/>
  <c r="Y58" i="12" s="1"/>
  <c r="J57" i="12"/>
  <c r="Y57" i="12" s="1"/>
  <c r="Q10" i="12"/>
  <c r="Q12" i="12"/>
  <c r="AE11" i="12"/>
  <c r="AD11" i="12"/>
  <c r="AC11" i="12"/>
  <c r="AB11" i="12"/>
  <c r="AA11" i="12"/>
  <c r="Z11" i="12"/>
  <c r="X11" i="12"/>
  <c r="W11" i="12"/>
  <c r="V11" i="12"/>
  <c r="U11" i="12"/>
  <c r="T11" i="12"/>
  <c r="S11" i="12"/>
  <c r="R11" i="12"/>
  <c r="Q11" i="12"/>
  <c r="J11" i="12"/>
  <c r="Y11" i="12" s="1"/>
  <c r="R12" i="12"/>
  <c r="S12" i="12"/>
  <c r="T12" i="12"/>
  <c r="U12" i="12"/>
  <c r="V12" i="12"/>
  <c r="W12" i="12"/>
  <c r="X12" i="12"/>
  <c r="Z12" i="12"/>
  <c r="AA12" i="12"/>
  <c r="AB12" i="12"/>
  <c r="AC12" i="12"/>
  <c r="AD12" i="12"/>
  <c r="AE12" i="12"/>
  <c r="J12" i="12"/>
  <c r="Y12" i="12" s="1"/>
  <c r="X10" i="12"/>
  <c r="Y10" i="12"/>
  <c r="Z10" i="12"/>
  <c r="AA10" i="12"/>
  <c r="AB10" i="12"/>
  <c r="AC10" i="12"/>
  <c r="AD10" i="12"/>
  <c r="AE10" i="12"/>
  <c r="R10" i="12"/>
  <c r="S10" i="12"/>
  <c r="T10" i="12"/>
  <c r="U10" i="12"/>
  <c r="V10" i="12"/>
  <c r="W10" i="12"/>
  <c r="Q16" i="12"/>
  <c r="AF16" i="12"/>
  <c r="J10" i="12"/>
  <c r="AG10" i="12" s="1" a="1"/>
  <c r="AG10" i="12" s="1"/>
  <c r="AV10" i="12" l="1"/>
  <c r="AN10" i="12"/>
  <c r="AU10" i="12"/>
  <c r="AM10" i="12"/>
  <c r="AT10" i="12"/>
  <c r="AL10" i="12"/>
  <c r="AS10" i="12"/>
  <c r="AK10" i="12"/>
  <c r="AR10" i="12"/>
  <c r="AJ10" i="12"/>
  <c r="AQ10" i="12"/>
  <c r="AI10" i="12"/>
  <c r="AP10" i="12"/>
  <c r="AH10" i="12"/>
  <c r="AO10" i="12"/>
  <c r="Q43" i="12"/>
  <c r="R25" i="12"/>
  <c r="S25" i="12"/>
  <c r="T25" i="12"/>
  <c r="U25" i="12"/>
  <c r="V25" i="12"/>
  <c r="W25" i="12"/>
  <c r="X25" i="12"/>
  <c r="Z25" i="12"/>
  <c r="AA25" i="12"/>
  <c r="AB25" i="12"/>
  <c r="AC25" i="12"/>
  <c r="AD25" i="12"/>
  <c r="AE25" i="12"/>
  <c r="R26" i="12"/>
  <c r="S26" i="12"/>
  <c r="T26" i="12"/>
  <c r="U26" i="12"/>
  <c r="V26" i="12"/>
  <c r="W26" i="12"/>
  <c r="X26" i="12"/>
  <c r="Z26" i="12"/>
  <c r="AA26" i="12"/>
  <c r="AB26" i="12"/>
  <c r="AC26" i="12"/>
  <c r="AD26" i="12"/>
  <c r="AE26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Q46" i="12"/>
  <c r="Q37" i="12"/>
  <c r="Q28" i="12"/>
  <c r="Q51" i="12"/>
  <c r="Q50" i="12"/>
  <c r="Q49" i="12"/>
  <c r="Q48" i="12"/>
  <c r="Q47" i="12"/>
  <c r="Q45" i="12"/>
  <c r="Q44" i="12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J45" i="12"/>
  <c r="Y45" i="12" s="1"/>
  <c r="J44" i="12"/>
  <c r="Y44" i="12" s="1"/>
  <c r="J43" i="12"/>
  <c r="Q42" i="12"/>
  <c r="Q41" i="12"/>
  <c r="Q38" i="12"/>
  <c r="Q35" i="12"/>
  <c r="Q33" i="12"/>
  <c r="Q32" i="12"/>
  <c r="Q29" i="12"/>
  <c r="Q26" i="12"/>
  <c r="Q40" i="12"/>
  <c r="Q39" i="12"/>
  <c r="Q36" i="12"/>
  <c r="Q34" i="12"/>
  <c r="Q25" i="12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J34" i="12"/>
  <c r="Y34" i="12" s="1"/>
  <c r="Q30" i="12"/>
  <c r="Q27" i="12"/>
  <c r="Q31" i="12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J27" i="12"/>
  <c r="Y27" i="12" s="1"/>
  <c r="J26" i="12"/>
  <c r="Y26" i="12" s="1"/>
  <c r="Q24" i="12"/>
  <c r="Q23" i="12"/>
  <c r="Q22" i="12"/>
  <c r="Q21" i="12"/>
  <c r="Q20" i="12"/>
  <c r="Q19" i="12"/>
  <c r="Q18" i="12"/>
  <c r="Q17" i="12"/>
  <c r="R24" i="12"/>
  <c r="R23" i="12"/>
  <c r="R22" i="12"/>
  <c r="R21" i="12"/>
  <c r="R20" i="12"/>
  <c r="R19" i="12"/>
  <c r="R18" i="12"/>
  <c r="R17" i="12"/>
  <c r="J25" i="12"/>
  <c r="Y25" i="12" s="1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AE17" i="12"/>
  <c r="AD17" i="12"/>
  <c r="AC17" i="12"/>
  <c r="AB17" i="12"/>
  <c r="AA17" i="12"/>
  <c r="Z17" i="12"/>
  <c r="X17" i="12"/>
  <c r="W17" i="12"/>
  <c r="V17" i="12"/>
  <c r="U17" i="12"/>
  <c r="T17" i="12"/>
  <c r="S17" i="12"/>
  <c r="AE16" i="12"/>
  <c r="AD16" i="12"/>
  <c r="AC16" i="12"/>
  <c r="AB16" i="12"/>
  <c r="AA16" i="12"/>
  <c r="Z16" i="12"/>
  <c r="X16" i="12"/>
  <c r="W16" i="12"/>
  <c r="V16" i="12"/>
  <c r="U16" i="12"/>
  <c r="T16" i="12"/>
  <c r="S16" i="12"/>
  <c r="R16" i="12"/>
  <c r="AF21" i="12" l="1"/>
  <c r="AF24" i="12"/>
  <c r="AF23" i="12"/>
  <c r="AF22" i="12"/>
  <c r="AF20" i="12"/>
  <c r="AF19" i="12"/>
  <c r="AF18" i="12"/>
  <c r="AF17" i="12"/>
  <c r="J16" i="12"/>
  <c r="Y22" i="12" l="1"/>
  <c r="AG22" i="12" a="1"/>
  <c r="Y17" i="12"/>
  <c r="AG21" i="12" a="1"/>
  <c r="AG19" i="12" a="1"/>
  <c r="Y20" i="12"/>
  <c r="AG18" i="12" a="1"/>
  <c r="AG24" i="12" a="1"/>
  <c r="Y23" i="12"/>
  <c r="AG17" i="12" a="1"/>
  <c r="Y18" i="12"/>
  <c r="AG23" i="12" a="1"/>
  <c r="AG16" i="12" a="1"/>
  <c r="AG20" i="12" a="1"/>
  <c r="Y21" i="12"/>
  <c r="Y24" i="12"/>
  <c r="Y16" i="12"/>
  <c r="Y19" i="12"/>
  <c r="AG18" i="11" a="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F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Q18" i="11"/>
  <c r="J18" i="11"/>
  <c r="AG20" i="11" a="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F20" i="11"/>
  <c r="AF16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Q20" i="11"/>
  <c r="J20" i="11"/>
  <c r="AG40" i="11" a="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F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Q40" i="11"/>
  <c r="J40" i="11"/>
  <c r="AG37" i="11" a="1"/>
  <c r="AG37" i="11" s="1"/>
  <c r="AF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Q37" i="11"/>
  <c r="J37" i="11"/>
  <c r="U26" i="11"/>
  <c r="Q26" i="11"/>
  <c r="AJ26" i="11" a="1"/>
  <c r="AJ26" i="11" s="1"/>
  <c r="AG26" i="11" a="1"/>
  <c r="AG26" i="11"/>
  <c r="AH26" i="1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G13" i="11" a="1"/>
  <c r="AG13" i="11" s="1"/>
  <c r="AJ13" i="11" a="1"/>
  <c r="AJ13" i="11" s="1"/>
  <c r="AO13" i="11"/>
  <c r="AP13" i="11"/>
  <c r="AQ13" i="11"/>
  <c r="AF13" i="11"/>
  <c r="X13" i="11"/>
  <c r="Y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U21" i="11"/>
  <c r="T21" i="11"/>
  <c r="AF21" i="11"/>
  <c r="AJ21" i="11" a="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Q21" i="11"/>
  <c r="AG21" i="11" a="1"/>
  <c r="AG21" i="11"/>
  <c r="AH21" i="11"/>
  <c r="AI21" i="11"/>
  <c r="Z21" i="11"/>
  <c r="AA21" i="11"/>
  <c r="AB21" i="11"/>
  <c r="AC21" i="11"/>
  <c r="AD21" i="11"/>
  <c r="AE21" i="11"/>
  <c r="Y21" i="11"/>
  <c r="X21" i="11"/>
  <c r="W21" i="11"/>
  <c r="V21" i="11"/>
  <c r="Q16" i="11"/>
  <c r="S16" i="11"/>
  <c r="S21" i="11"/>
  <c r="R21" i="11"/>
  <c r="J21" i="11"/>
  <c r="AJ29" i="11" a="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G29" i="11" a="1"/>
  <c r="AG29" i="11"/>
  <c r="AH29" i="11"/>
  <c r="AI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J29" i="11"/>
  <c r="V16" i="11"/>
  <c r="W16" i="11"/>
  <c r="AJ16" i="11" a="1"/>
  <c r="AJ16" i="11" s="1"/>
  <c r="AG16" i="11" a="1"/>
  <c r="AG16" i="11"/>
  <c r="AH16" i="11"/>
  <c r="AI16" i="11"/>
  <c r="Y16" i="11"/>
  <c r="Z16" i="11"/>
  <c r="AA16" i="11"/>
  <c r="AB16" i="11"/>
  <c r="AC16" i="11"/>
  <c r="AD16" i="11"/>
  <c r="AE16" i="11"/>
  <c r="X16" i="11"/>
  <c r="R16" i="11"/>
  <c r="T16" i="11"/>
  <c r="U16" i="11"/>
  <c r="J16" i="11"/>
  <c r="R26" i="9"/>
  <c r="Q26" i="9"/>
  <c r="S26" i="9"/>
  <c r="V26" i="9"/>
  <c r="U26" i="9"/>
  <c r="AG26" i="9" a="1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F26" i="9"/>
  <c r="AB26" i="9"/>
  <c r="AC26" i="9"/>
  <c r="AD26" i="9"/>
  <c r="AE26" i="9"/>
  <c r="AA26" i="9"/>
  <c r="Z26" i="9"/>
  <c r="Y26" i="9"/>
  <c r="X26" i="9"/>
  <c r="W26" i="9"/>
  <c r="T26" i="9"/>
  <c r="K26" i="9"/>
  <c r="AH24" i="12" l="1"/>
  <c r="AP24" i="12"/>
  <c r="AI24" i="12"/>
  <c r="AQ24" i="12"/>
  <c r="AG24" i="12"/>
  <c r="AJ24" i="12"/>
  <c r="AR24" i="12"/>
  <c r="AL24" i="12"/>
  <c r="AT24" i="12"/>
  <c r="AK24" i="12"/>
  <c r="AS24" i="12"/>
  <c r="AN24" i="12"/>
  <c r="AV24" i="12"/>
  <c r="AO24" i="12"/>
  <c r="AM24" i="12"/>
  <c r="AU24" i="12"/>
  <c r="AN19" i="12"/>
  <c r="AV19" i="12"/>
  <c r="AG19" i="12"/>
  <c r="AO19" i="12"/>
  <c r="AQ19" i="12"/>
  <c r="AH19" i="12"/>
  <c r="AP19" i="12"/>
  <c r="AK19" i="12"/>
  <c r="AS19" i="12"/>
  <c r="AI19" i="12"/>
  <c r="AJ19" i="12"/>
  <c r="AR19" i="12"/>
  <c r="AL19" i="12"/>
  <c r="AU19" i="12"/>
  <c r="AT19" i="12"/>
  <c r="AM19" i="12"/>
  <c r="AM18" i="12"/>
  <c r="AU18" i="12"/>
  <c r="AR18" i="12"/>
  <c r="AK18" i="12"/>
  <c r="AL18" i="12"/>
  <c r="AN18" i="12"/>
  <c r="AV18" i="12"/>
  <c r="AG18" i="12"/>
  <c r="AO18" i="12"/>
  <c r="AH18" i="12"/>
  <c r="AP18" i="12"/>
  <c r="AS18" i="12"/>
  <c r="AI18" i="12"/>
  <c r="AQ18" i="12"/>
  <c r="AJ18" i="12"/>
  <c r="AT18" i="12"/>
  <c r="AG21" i="12"/>
  <c r="AP21" i="12"/>
  <c r="AH21" i="12"/>
  <c r="AQ21" i="12"/>
  <c r="AJ21" i="12"/>
  <c r="AS21" i="12"/>
  <c r="AI21" i="12"/>
  <c r="AR21" i="12"/>
  <c r="AL21" i="12"/>
  <c r="AV21" i="12"/>
  <c r="AK21" i="12"/>
  <c r="AT21" i="12"/>
  <c r="AU21" i="12"/>
  <c r="AM21" i="12"/>
  <c r="AN21" i="12"/>
  <c r="AO21" i="12"/>
  <c r="AK16" i="12"/>
  <c r="AS16" i="12"/>
  <c r="AH16" i="12"/>
  <c r="AL16" i="12"/>
  <c r="AT16" i="12"/>
  <c r="AM16" i="12"/>
  <c r="AU16" i="12"/>
  <c r="AN16" i="12"/>
  <c r="AV16" i="12"/>
  <c r="AP16" i="12"/>
  <c r="AQ16" i="12"/>
  <c r="AG16" i="12"/>
  <c r="AO16" i="12"/>
  <c r="AR16" i="12"/>
  <c r="AI16" i="12"/>
  <c r="AJ16" i="12"/>
  <c r="AG22" i="12"/>
  <c r="AO22" i="12"/>
  <c r="AM22" i="12"/>
  <c r="AV22" i="12"/>
  <c r="AH22" i="12"/>
  <c r="AP22" i="12"/>
  <c r="AJ22" i="12"/>
  <c r="AI22" i="12"/>
  <c r="AQ22" i="12"/>
  <c r="AL22" i="12"/>
  <c r="AR22" i="12"/>
  <c r="AK22" i="12"/>
  <c r="AS22" i="12"/>
  <c r="AN22" i="12"/>
  <c r="AT22" i="12"/>
  <c r="AU22" i="12"/>
  <c r="AG20" i="12"/>
  <c r="AO20" i="12"/>
  <c r="AT20" i="12"/>
  <c r="AM20" i="12"/>
  <c r="AV20" i="12"/>
  <c r="AH20" i="12"/>
  <c r="AP20" i="12"/>
  <c r="AR20" i="12"/>
  <c r="AI20" i="12"/>
  <c r="AQ20" i="12"/>
  <c r="AJ20" i="12"/>
  <c r="AL20" i="12"/>
  <c r="AU20" i="12"/>
  <c r="AK20" i="12"/>
  <c r="AS20" i="12"/>
  <c r="AN20" i="12"/>
  <c r="AG23" i="12"/>
  <c r="AO23" i="12"/>
  <c r="AH23" i="12"/>
  <c r="AP23" i="12"/>
  <c r="AU23" i="12"/>
  <c r="AI23" i="12"/>
  <c r="AQ23" i="12"/>
  <c r="AK23" i="12"/>
  <c r="AS23" i="12"/>
  <c r="AJ23" i="12"/>
  <c r="AR23" i="12"/>
  <c r="AM23" i="12"/>
  <c r="AV23" i="12"/>
  <c r="AL23" i="12"/>
  <c r="AT23" i="12"/>
  <c r="AN23" i="12"/>
  <c r="AL17" i="12"/>
  <c r="AT17" i="12"/>
  <c r="AR17" i="12"/>
  <c r="AS17" i="12"/>
  <c r="AM17" i="12"/>
  <c r="AU17" i="12"/>
  <c r="AN17" i="12"/>
  <c r="AV17" i="12"/>
  <c r="AG17" i="12"/>
  <c r="AO17" i="12"/>
  <c r="AI17" i="12"/>
  <c r="AH17" i="12"/>
  <c r="AP17" i="12"/>
  <c r="AQ17" i="12"/>
  <c r="AJ17" i="12"/>
  <c r="AK17" i="12"/>
  <c r="AU37" i="1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V13" i="11"/>
  <c r="AN13" i="11"/>
  <c r="AU13" i="11"/>
  <c r="AM13" i="11"/>
  <c r="AT13" i="11"/>
  <c r="AL13" i="11"/>
  <c r="AS13" i="11"/>
  <c r="AK13" i="11"/>
  <c r="AR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AK6" i="8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<sst xmlns="http://schemas.openxmlformats.org/spreadsheetml/2006/main" count="553" uniqueCount="354">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</sst>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tabSelected="1"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48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57"/>
  <sheetViews>
    <sheetView zoomScale="200" workbookViewId="0">
      <selection sqref="A1:XFD1048576"/>
    </sheetView>
  </sheetViews>
  <sheetFormatPr baseColWidth="10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62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B1B-14FD-7D4D-8EE7-6D4D6B6B833E}">
  <dimension ref="A1:BJ4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62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48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48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B3E2-41CF-7F41-B469-7D8B638E9FCE}">
  <dimension ref="A1:BJ68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62" x14ac:dyDescent="0.15">
      <c r="A2" s="26"/>
      <c r="B2" s="26" t="s">
        <v>27</v>
      </c>
      <c r="C2" s="26"/>
      <c r="D2" s="26"/>
      <c r="E2" s="26"/>
      <c r="F2" s="26"/>
      <c r="G2" s="19" t="s">
        <v>38</v>
      </c>
      <c r="H2" s="19" t="s">
        <v>28</v>
      </c>
      <c r="I2" s="19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9" t="s">
        <v>38</v>
      </c>
      <c r="W2" s="19" t="s">
        <v>28</v>
      </c>
      <c r="X2" s="19" t="s">
        <v>94</v>
      </c>
      <c r="Y2" s="26" t="s">
        <v>29</v>
      </c>
      <c r="Z2" s="26"/>
      <c r="AA2" s="26"/>
      <c r="AB2" s="26"/>
      <c r="AC2" s="26"/>
      <c r="AD2" s="26"/>
      <c r="AE2" s="26"/>
      <c r="AF2" s="19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16" t="s">
        <v>334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335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336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337</v>
      </c>
    </row>
    <row r="10" spans="1:62" x14ac:dyDescent="0.15">
      <c r="A10" s="27" t="s">
        <v>338</v>
      </c>
      <c r="B10" s="22">
        <v>-1.1000000000000001</v>
      </c>
      <c r="C10" s="22">
        <v>2.1</v>
      </c>
      <c r="D10" s="22">
        <v>3</v>
      </c>
      <c r="E10" s="23">
        <v>4</v>
      </c>
      <c r="F10" s="23">
        <v>4.0999999999999996</v>
      </c>
      <c r="G10" s="24"/>
      <c r="H10" s="24" t="s">
        <v>349</v>
      </c>
      <c r="I10" s="24" t="b">
        <v>1</v>
      </c>
      <c r="J10" s="24" t="e">
        <f>#VALUE!</f>
        <v>#VALUE!</v>
      </c>
      <c r="K10" s="24" t="e">
        <v>#N/A</v>
      </c>
      <c r="L10" s="25" t="e">
        <v>#DIV/0!</v>
      </c>
      <c r="M10" s="25" t="e">
        <v>#NAME?</v>
      </c>
      <c r="N10" s="25" t="e">
        <v>#NULL!</v>
      </c>
      <c r="O10" s="25" t="e">
        <v>#NUM!</v>
      </c>
      <c r="P10" s="25" t="e">
        <v>#REF!</v>
      </c>
      <c r="Q10" s="4">
        <f>HLOOKUP(B10,{-1.1,2.1,3.1,4.1;5,6,7,8},2,0)</f>
        <v>5</v>
      </c>
      <c r="R10" s="4">
        <f>HLOOKUP(C10,{-1.1,2.1,3.1,4.1;5,6,7,8},2,0)</f>
        <v>6</v>
      </c>
      <c r="S10" s="4" t="e">
        <f>HLOOKUP(D10,{-1.1,2.1,3.1,4.1;5,6,7,8},2,0)</f>
        <v>#N/A</v>
      </c>
      <c r="T10" s="4" t="e">
        <f>HLOOKUP(E10,{-1.1,2.1,3.1,4.1;5,6,7,8},2,0)</f>
        <v>#N/A</v>
      </c>
      <c r="U10" s="4">
        <f>HLOOKUP(F10,{-1.1,2.1,3.1,4.1;5,6,7,8},2,0)</f>
        <v>8</v>
      </c>
      <c r="V10" s="4" t="e">
        <f>HLOOKUP(G10,{-1.1,2.1,3.1,4.1;5,6,7,8},2,0)</f>
        <v>#N/A</v>
      </c>
      <c r="W10" s="4" t="e">
        <f>HLOOKUP(H10,{-1.1,2.1,3.1,4.1;5,6,7,8},2,0)</f>
        <v>#N/A</v>
      </c>
      <c r="X10" s="4" t="e">
        <f>HLOOKUP(I10,{-1.1,2.1,3.1,4.1;5,6,7,8},2,0)</f>
        <v>#N/A</v>
      </c>
      <c r="Y10" s="4" t="e">
        <f>HLOOKUP(J10,{-1.1,2.1,3.1,4.1;5,6,7,8},2,0)</f>
        <v>#VALUE!</v>
      </c>
      <c r="Z10" s="4" t="e">
        <f>HLOOKUP(K10,{-1.1,2.1,3.1,4.1;5,6,7,8},2,0)</f>
        <v>#N/A</v>
      </c>
      <c r="AA10" s="4" t="e">
        <f>HLOOKUP(L10,{-1.1,2.1,3.1,4.1;5,6,7,8},2,0)</f>
        <v>#DIV/0!</v>
      </c>
      <c r="AB10" s="4" t="e">
        <f>HLOOKUP(M10,{-1.1,2.1,3.1,4.1;5,6,7,8},2,0)</f>
        <v>#NAME?</v>
      </c>
      <c r="AC10" s="4" t="e">
        <f>HLOOKUP(N10,{-1.1,2.1,3.1,4.1;5,6,7,8},2,0)</f>
        <v>#NULL!</v>
      </c>
      <c r="AD10" s="4" t="e">
        <f>HLOOKUP(O10,{-1.1,2.1,3.1,4.1;5,6,7,8},2,0)</f>
        <v>#NUM!</v>
      </c>
      <c r="AE10" s="4" t="e">
        <f>HLOOKUP(P10,{-1.1,2.1,3.1,4.1;5,6,7,8},2,0)</f>
        <v>#REF!</v>
      </c>
      <c r="AG10" s="4">
        <f t="array" ref="AG10:AV10">HLOOKUP(B10:P10,{-1.1,2.1,3.1,4.1;5,6,7,8},{2,1},0)</f>
        <v>5</v>
      </c>
      <c r="AH10" s="4">
        <v>6</v>
      </c>
      <c r="AI10" s="4" t="e">
        <v>#N/A</v>
      </c>
      <c r="AJ10" s="4" t="e">
        <v>#N/A</v>
      </c>
      <c r="AK10" s="4">
        <v>8</v>
      </c>
      <c r="AL10" s="4" t="e">
        <v>#N/A</v>
      </c>
      <c r="AM10" s="4" t="e">
        <v>#N/A</v>
      </c>
      <c r="AN10" s="4" t="e">
        <v>#N/A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#REF!</v>
      </c>
      <c r="AV10" s="4" t="e">
        <v>#N/A</v>
      </c>
    </row>
    <row r="11" spans="1:62" x14ac:dyDescent="0.15">
      <c r="A11" s="27"/>
      <c r="B11" s="22">
        <v>-1.1000000000000001</v>
      </c>
      <c r="C11" s="22">
        <v>2.1</v>
      </c>
      <c r="D11" s="22">
        <v>3</v>
      </c>
      <c r="E11" s="23">
        <v>4</v>
      </c>
      <c r="F11" s="23">
        <v>4.0999999999999996</v>
      </c>
      <c r="G11" s="24"/>
      <c r="H11" s="24" t="s">
        <v>349</v>
      </c>
      <c r="I11" s="24" t="b">
        <v>1</v>
      </c>
      <c r="J11" s="24" t="e">
        <f>#VALUE!</f>
        <v>#VALUE!</v>
      </c>
      <c r="K11" s="24" t="e">
        <v>#N/A</v>
      </c>
      <c r="L11" s="25" t="e">
        <v>#DIV/0!</v>
      </c>
      <c r="M11" s="25" t="e">
        <v>#NAME?</v>
      </c>
      <c r="N11" s="25" t="e">
        <v>#NULL!</v>
      </c>
      <c r="O11" s="25" t="e">
        <v>#NUM!</v>
      </c>
      <c r="P11" s="25" t="e">
        <v>#REF!</v>
      </c>
      <c r="Q11" s="4">
        <f>HLOOKUP(B11,{-1.1,2.1,3.1,4.1;5,6,7,8},2,-2)</f>
        <v>5</v>
      </c>
      <c r="R11" s="4">
        <f>HLOOKUP(C11,{-1.1,2.1,3.1,4.1;5,6,7,8},2,-2)</f>
        <v>6</v>
      </c>
      <c r="S11" s="4">
        <f>HLOOKUP(D11,{-1.1,2.1,3.1,4.1;5,6,7,8},2,-2)</f>
        <v>6</v>
      </c>
      <c r="T11" s="4">
        <f>HLOOKUP(E11,{-1.1,2.1,3.1,4.1;5,6,7,8},2,-2)</f>
        <v>7</v>
      </c>
      <c r="U11" s="4">
        <f>HLOOKUP(F11,{-1.1,2.1,3.1,4.1;5,6,7,8},2,-2)</f>
        <v>8</v>
      </c>
      <c r="V11" s="4">
        <f>HLOOKUP(G11,{-1.1,2.1,3.1,4.1;5,6,7,8},2,-2)</f>
        <v>5</v>
      </c>
      <c r="W11" s="4" t="e">
        <f>HLOOKUP(H11,{-1.1,2.1,3.1,4.1;5,6,7,8},2,-2)</f>
        <v>#N/A</v>
      </c>
      <c r="X11" s="4" t="e">
        <f>HLOOKUP(I11,{-1.1,2.1,3.1,4.1;5,6,7,8},2,-2)</f>
        <v>#N/A</v>
      </c>
      <c r="Y11" s="4" t="e">
        <f>HLOOKUP(J11,{-1.1,2.1,3.1,4.1;5,6,7,8},2,-2)</f>
        <v>#VALUE!</v>
      </c>
      <c r="Z11" s="4" t="e">
        <f>HLOOKUP(K11,{-1.1,2.1,3.1,4.1;5,6,7,8},2,-2)</f>
        <v>#N/A</v>
      </c>
      <c r="AA11" s="4" t="e">
        <f>HLOOKUP(L11,{-1.1,2.1,3.1,4.1;5,6,7,8},2,-2)</f>
        <v>#DIV/0!</v>
      </c>
      <c r="AB11" s="4" t="e">
        <f>HLOOKUP(M11,{-1.1,2.1,3.1,4.1;5,6,7,8},2,-2)</f>
        <v>#NAME?</v>
      </c>
      <c r="AC11" s="4" t="e">
        <f>HLOOKUP(N11,{-1.1,2.1,3.1,4.1;5,6,7,8},2,-2)</f>
        <v>#NULL!</v>
      </c>
      <c r="AD11" s="4" t="e">
        <f>HLOOKUP(O11,{-1.1,2.1,3.1,4.1;5,6,7,8},2,-2)</f>
        <v>#NUM!</v>
      </c>
      <c r="AE11" s="4" t="e">
        <f>HLOOKUP(P11,{-1.1,2.1,3.1,4.1;5,6,7,8},2,-2)</f>
        <v>#REF!</v>
      </c>
    </row>
    <row r="12" spans="1:62" x14ac:dyDescent="0.15">
      <c r="A12" s="27"/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HLOOKUP(B12,{-1.1,2.1,3.1,4.1;5,6,7,8},{2,3},-2)</f>
        <v>5</v>
      </c>
      <c r="R12" s="4">
        <f>HLOOKUP(C12,{-1.1,2.1,3.1,4.1;5,6,7,8},2,-2)</f>
        <v>6</v>
      </c>
      <c r="S12" s="4">
        <f>HLOOKUP(D12,{-1.1,2.1,3.1,4.1;5,6,7,8},2,-2)</f>
        <v>6</v>
      </c>
      <c r="T12" s="4">
        <f>HLOOKUP(E12,{-1.1,2.1,3.1,4.1;5,6,7,8},2,-2)</f>
        <v>7</v>
      </c>
      <c r="U12" s="4">
        <f>HLOOKUP(F12,{-1.1,2.1,3.1,4.1;5,6,7,8},2,-2)</f>
        <v>8</v>
      </c>
      <c r="V12" s="4">
        <f>HLOOKUP(G12,{-1.1,2.1,3.1,4.1;5,6,7,8},2,-2)</f>
        <v>5</v>
      </c>
      <c r="W12" s="4" t="e">
        <f>HLOOKUP(H12,{-1.1,2.1,3.1,4.1;5,6,7,8},2,-2)</f>
        <v>#N/A</v>
      </c>
      <c r="X12" s="4" t="e">
        <f>HLOOKUP(I12,{-1.1,2.1,3.1,4.1;5,6,7,8},2,-2)</f>
        <v>#N/A</v>
      </c>
      <c r="Y12" s="4" t="e">
        <f>HLOOKUP(J12,{-1.1,2.1,3.1,4.1;5,6,7,8},2,-2)</f>
        <v>#VALUE!</v>
      </c>
      <c r="Z12" s="4" t="e">
        <f>HLOOKUP(K12,{-1.1,2.1,3.1,4.1;5,6,7,8},2,-2)</f>
        <v>#N/A</v>
      </c>
      <c r="AA12" s="4" t="e">
        <f>HLOOKUP(L12,{-1.1,2.1,3.1,4.1;5,6,7,8},2,-2)</f>
        <v>#DIV/0!</v>
      </c>
      <c r="AB12" s="4" t="e">
        <f>HLOOKUP(M12,{-1.1,2.1,3.1,4.1;5,6,7,8},2,-2)</f>
        <v>#NAME?</v>
      </c>
      <c r="AC12" s="4" t="e">
        <f>HLOOKUP(N12,{-1.1,2.1,3.1,4.1;5,6,7,8},2,-2)</f>
        <v>#NULL!</v>
      </c>
      <c r="AD12" s="4" t="e">
        <f>HLOOKUP(O12,{-1.1,2.1,3.1,4.1;5,6,7,8},2,-2)</f>
        <v>#NUM!</v>
      </c>
      <c r="AE12" s="4" t="e">
        <f>HLOOKUP(P12,{-1.1,2.1,3.1,4.1;5,6,7,8},2,-2)</f>
        <v>#REF!</v>
      </c>
    </row>
    <row r="13" spans="1:62" x14ac:dyDescent="0.15">
      <c r="A13" s="16" t="s">
        <v>339</v>
      </c>
    </row>
    <row r="14" spans="1:62" x14ac:dyDescent="0.15">
      <c r="A14" s="16" t="s">
        <v>340</v>
      </c>
    </row>
    <row r="15" spans="1:62" x14ac:dyDescent="0.15">
      <c r="A15" s="16" t="s">
        <v>341</v>
      </c>
      <c r="Q15" s="6"/>
    </row>
    <row r="16" spans="1:62" x14ac:dyDescent="0.15">
      <c r="A16" s="27" t="s">
        <v>342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6" t="e">
        <f>LOOKUP(-2,{-1.1,2.1,3.1,4.1})</f>
        <v>#N/A</v>
      </c>
      <c r="R16" s="6">
        <f>LOOKUP(2,{-1.1,2.1,3.1,4.1})</f>
        <v>-1.1000000000000001</v>
      </c>
      <c r="S16" s="6">
        <f>LOOKUP(D16,{-1.1,2.1,3.1,4.1})</f>
        <v>2.1</v>
      </c>
      <c r="T16" s="6">
        <f>LOOKUP(E16,{-1.1,2.1,3.1,4.1})</f>
        <v>3.1</v>
      </c>
      <c r="U16" s="6">
        <f>LOOKUP(F16,{-1.1,2.1,3.1,4.1})</f>
        <v>4.0999999999999996</v>
      </c>
      <c r="V16" s="6">
        <f>LOOKUP(20,{-1.1,2.1,3.1,4.1})</f>
        <v>4.0999999999999996</v>
      </c>
      <c r="W16" s="6" t="e">
        <f>LOOKUP(H16,{-1.1,2.1,3.1,4.1})</f>
        <v>#N/A</v>
      </c>
      <c r="X16" s="6" t="e">
        <f>LOOKUP(I16,{-1.1,2.1,3.1,4.1})</f>
        <v>#N/A</v>
      </c>
      <c r="Y16" s="6" t="e">
        <f>LOOKUP(J16,{-1.1,2.1,3.1,4.1},{"L","ML","MR","R"})</f>
        <v>#VALUE!</v>
      </c>
      <c r="Z16" s="6" t="e">
        <f>LOOKUP(K16,{-1.1,2.1,3.1,4.1},{"L","ML","MR","R"})</f>
        <v>#N/A</v>
      </c>
      <c r="AA16" s="6" t="e">
        <f>LOOKUP(L16,{-1.1,2.1,3.1,4.1},{"L","ML","MR","R"})</f>
        <v>#DIV/0!</v>
      </c>
      <c r="AB16" s="6" t="e">
        <f>LOOKUP(M16,{-1.1,2.1,3.1,4.1},{"L","ML","MR","R"})</f>
        <v>#NAME?</v>
      </c>
      <c r="AC16" s="6" t="e">
        <f>LOOKUP(N16,{-1.1,2.1,3.1,4.1},{"L","ML","MR","R"})</f>
        <v>#NULL!</v>
      </c>
      <c r="AD16" s="6" t="e">
        <f>LOOKUP(O16,{-1.1,2.1,3.1,4.1},{"L","ML","MR","R"})</f>
        <v>#NUM!</v>
      </c>
      <c r="AE16" s="6" t="e">
        <f>LOOKUP(P16,{-1.1,2.1,3.1,4.1},{"L","ML","MR","R"})</f>
        <v>#REF!</v>
      </c>
      <c r="AF16" s="6" t="str">
        <f>LOOKUP(20,{-1.1,2.1,3.1,4.1},{"L","ML","MR","R"})</f>
        <v>R</v>
      </c>
      <c r="AG16" s="6" t="str">
        <f t="array" ref="AG16:AV16">LOOKUP(B16:P16,{-1.1,2.1,3.1,4.1},{"L","ML","MR","R"})</f>
        <v>L</v>
      </c>
      <c r="AH16" s="6" t="str">
        <v>ML</v>
      </c>
      <c r="AI16" s="6" t="str">
        <v>ML</v>
      </c>
      <c r="AJ16" s="6" t="str">
        <v>MR</v>
      </c>
      <c r="AK16" s="6" t="str">
        <v>R</v>
      </c>
      <c r="AL16" s="6" t="str">
        <v>L</v>
      </c>
      <c r="AM16" s="6" t="e">
        <v>#N/A</v>
      </c>
      <c r="AN16" s="6" t="e">
        <v>#N/A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#REF!</v>
      </c>
      <c r="AV16" s="4" t="e">
        <v>#N/A</v>
      </c>
    </row>
    <row r="17" spans="1:48" x14ac:dyDescent="0.15">
      <c r="A17" s="27"/>
      <c r="B17" s="22"/>
      <c r="C17" s="22"/>
      <c r="D17" s="22"/>
      <c r="E17" s="23"/>
      <c r="F17" s="23"/>
      <c r="G17" s="24"/>
      <c r="H17" s="24"/>
      <c r="I17" s="24"/>
      <c r="J17" s="24"/>
      <c r="K17" s="24"/>
      <c r="L17" s="25"/>
      <c r="M17" s="25"/>
      <c r="N17" s="25"/>
      <c r="O17" s="25"/>
      <c r="P17" s="25"/>
      <c r="Q17" s="6" t="e">
        <f>LOOKUP(-2,{"a",2.1,"b",4.1})</f>
        <v>#N/A</v>
      </c>
      <c r="R17" s="6" t="e">
        <f>LOOKUP(2,{"a",2.1,"b",4.1})</f>
        <v>#N/A</v>
      </c>
      <c r="S17" s="6">
        <f>LOOKUP(D16,{"a",2.1,"b",4.1})</f>
        <v>2.1</v>
      </c>
      <c r="T17" s="6">
        <f>LOOKUP(E16,{"a",2.1,"b",4.1})</f>
        <v>2.1</v>
      </c>
      <c r="U17" s="6">
        <f>LOOKUP(F16,{"a",2.1,"b",4.1})</f>
        <v>4.0999999999999996</v>
      </c>
      <c r="V17" s="6" t="e">
        <f>LOOKUP(G16,{"a",2.1,"b",4.1})</f>
        <v>#N/A</v>
      </c>
      <c r="W17" s="6" t="str">
        <f>LOOKUP(H16,{"a",2.1,"b",4.1})</f>
        <v>b</v>
      </c>
      <c r="X17" s="6" t="e">
        <f>LOOKUP(I16,{"a",2.1,"b",4.1})</f>
        <v>#N/A</v>
      </c>
      <c r="Y17" s="6" t="e">
        <f>LOOKUP(J16,{"a",2.1,"b",4.1})</f>
        <v>#VALUE!</v>
      </c>
      <c r="Z17" s="6" t="e">
        <f>LOOKUP(K16,{"a",2.1,"b",4.1})</f>
        <v>#N/A</v>
      </c>
      <c r="AA17" s="6" t="e">
        <f>LOOKUP(L16,{"a",2.1,"b",4.1})</f>
        <v>#DIV/0!</v>
      </c>
      <c r="AB17" s="6" t="e">
        <f>LOOKUP(M16,{"a",2.1,"b",4.1})</f>
        <v>#NAME?</v>
      </c>
      <c r="AC17" s="6" t="e">
        <f>LOOKUP(N16,{"a",2.1,"b",4.1})</f>
        <v>#NULL!</v>
      </c>
      <c r="AD17" s="6" t="e">
        <f>LOOKUP(O16,{"a",2.1,"b",4.1})</f>
        <v>#NUM!</v>
      </c>
      <c r="AE17" s="6" t="e">
        <f>LOOKUP(P16,{"a",2.1,"b",4.1})</f>
        <v>#REF!</v>
      </c>
      <c r="AF17" s="6" t="str">
        <f>LOOKUP(20,{"a",2.1,"b",4.1},{"L","ML","MR","R"})</f>
        <v>R</v>
      </c>
      <c r="AG17" s="6" t="e">
        <f t="array" ref="AG17:AV17">LOOKUP(B16:P16,{"a",2.1,"b",4.1},{"L","ML","MR","R"})</f>
        <v>#N/A</v>
      </c>
      <c r="AH17" s="4" t="str">
        <v>ML</v>
      </c>
      <c r="AI17" s="4" t="str">
        <v>ML</v>
      </c>
      <c r="AJ17" s="4" t="str">
        <v>ML</v>
      </c>
      <c r="AK17" s="4" t="str">
        <v>R</v>
      </c>
      <c r="AL17" s="4" t="e">
        <v>#N/A</v>
      </c>
      <c r="AM17" s="4" t="str">
        <v>MR</v>
      </c>
      <c r="AN17" s="4" t="e">
        <v>#N/A</v>
      </c>
      <c r="AO17" s="4" t="e">
        <v>#VALUE!</v>
      </c>
      <c r="AP17" s="4" t="e">
        <v>#N/A</v>
      </c>
      <c r="AQ17" s="4" t="e">
        <v>#DIV/0!</v>
      </c>
      <c r="AR17" s="4" t="e">
        <v>#NAME?</v>
      </c>
      <c r="AS17" s="4" t="e">
        <v>#NULL!</v>
      </c>
      <c r="AT17" s="4" t="e">
        <v>#NUM!</v>
      </c>
      <c r="AU17" s="4" t="e">
        <v>#REF!</v>
      </c>
      <c r="AV17" s="4" t="e">
        <v>#N/A</v>
      </c>
    </row>
    <row r="18" spans="1:48" x14ac:dyDescent="0.15">
      <c r="A18" s="27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5"/>
      <c r="M18" s="25"/>
      <c r="N18" s="25"/>
      <c r="O18" s="25"/>
      <c r="P18" s="25"/>
      <c r="Q18" s="6" t="e">
        <f>LOOKUP(-2,{FALSE,2.1,TRUE,4.1})</f>
        <v>#N/A</v>
      </c>
      <c r="R18" s="6" t="e">
        <f>LOOKUP(2,{FALSE,2.1,TRUE,4.1})</f>
        <v>#N/A</v>
      </c>
      <c r="S18" s="6">
        <f>LOOKUP(D16,{FALSE,2.1,TRUE,4.1})</f>
        <v>2.1</v>
      </c>
      <c r="T18" s="6">
        <f>LOOKUP(E16,{FALSE,2.1,TRUE,4.1})</f>
        <v>2.1</v>
      </c>
      <c r="U18" s="6">
        <f>LOOKUP(F16,{FALSE,2.1,TRUE,4.1})</f>
        <v>4.0999999999999996</v>
      </c>
      <c r="V18" s="6" t="e">
        <f>LOOKUP(G16,{FALSE,2.1,TRUE,4.1})</f>
        <v>#N/A</v>
      </c>
      <c r="W18" s="6" t="e">
        <f>LOOKUP(H16,{FALSE,2.1,TRUE,4.1})</f>
        <v>#N/A</v>
      </c>
      <c r="X18" s="6" t="b">
        <f>LOOKUP(I16,{FALSE,2.1,TRUE,4.1})</f>
        <v>1</v>
      </c>
      <c r="Y18" s="6" t="e">
        <f>LOOKUP(J16,{FALSE,2.1,TRUE,4.1})</f>
        <v>#VALUE!</v>
      </c>
      <c r="Z18" s="6" t="e">
        <f>LOOKUP(K16,{FALSE,2.1,TRUE,4.1})</f>
        <v>#N/A</v>
      </c>
      <c r="AA18" s="6" t="e">
        <f>LOOKUP(L16,{FALSE,2.1,TRUE,4.1})</f>
        <v>#DIV/0!</v>
      </c>
      <c r="AB18" s="6" t="e">
        <f>LOOKUP(M16,{FALSE,2.1,TRUE,4.1})</f>
        <v>#NAME?</v>
      </c>
      <c r="AC18" s="6" t="e">
        <f>LOOKUP(N16,{FALSE,2.1,TRUE,4.1})</f>
        <v>#NULL!</v>
      </c>
      <c r="AD18" s="6" t="e">
        <f>LOOKUP(O16,{FALSE,2.1,TRUE,4.1})</f>
        <v>#NUM!</v>
      </c>
      <c r="AE18" s="6" t="e">
        <f>LOOKUP(P16,{FALSE,2.1,TRUE,4.1})</f>
        <v>#REF!</v>
      </c>
      <c r="AF18" s="6" t="str">
        <f>LOOKUP(20,{FALSE,2.1,TRUE,4.1},{"L","ML","MR","R"})</f>
        <v>R</v>
      </c>
      <c r="AG18" s="6" t="e">
        <f t="array" ref="AG18:AV18">LOOKUP(B16:P16,{FALSE,2.1,TRUE,4.1},{"L","ML","MR","R"})</f>
        <v>#N/A</v>
      </c>
      <c r="AH18" s="4" t="str">
        <v>ML</v>
      </c>
      <c r="AI18" s="4" t="str">
        <v>ML</v>
      </c>
      <c r="AJ18" s="4" t="str">
        <v>ML</v>
      </c>
      <c r="AK18" s="4" t="str">
        <v>R</v>
      </c>
      <c r="AL18" s="4" t="e">
        <v>#N/A</v>
      </c>
      <c r="AM18" s="4" t="e">
        <v>#N/A</v>
      </c>
      <c r="AN18" s="4" t="str">
        <v>MR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27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LOOKUP(-2,{4.1,2.1,3.1,1.1})</f>
        <v>#N/A</v>
      </c>
      <c r="R19" s="6" t="e">
        <f>LOOKUP(2,{4.1,2.1,3.1,1.1})</f>
        <v>#N/A</v>
      </c>
      <c r="S19" s="6">
        <f>LOOKUP(D16,{4.1,2.1,3.1,1.1})</f>
        <v>2.1</v>
      </c>
      <c r="T19" s="6">
        <f>LOOKUP(E16,{4.1,2.1,3.1,1.1})</f>
        <v>1.1000000000000001</v>
      </c>
      <c r="U19" s="6">
        <f>LOOKUP(F16,{4.1,2.1,3.1,1.1})</f>
        <v>1.1000000000000001</v>
      </c>
      <c r="V19" s="6" t="e">
        <f>LOOKUP(G16,{4.1,2.1,3.1,1.1})</f>
        <v>#N/A</v>
      </c>
      <c r="W19" s="6" t="e">
        <f>LOOKUP(H16,{4.1,2.1,3.1,1.1})</f>
        <v>#N/A</v>
      </c>
      <c r="X19" s="6" t="e">
        <f>LOOKUP(I16,{4.1,2.1,3.1,1.1})</f>
        <v>#N/A</v>
      </c>
      <c r="Y19" s="6" t="e">
        <f>LOOKUP(J16,{4.1,2.1,3.1,1.1})</f>
        <v>#VALUE!</v>
      </c>
      <c r="Z19" s="6" t="e">
        <f>LOOKUP(K16,{4.1,2.1,3.1,1.1})</f>
        <v>#N/A</v>
      </c>
      <c r="AA19" s="6" t="e">
        <f>LOOKUP(L16,{4.1,2.1,3.1,1.1})</f>
        <v>#DIV/0!</v>
      </c>
      <c r="AB19" s="6" t="e">
        <f>LOOKUP(M16,{4.1,2.1,3.1,1.1})</f>
        <v>#NAME?</v>
      </c>
      <c r="AC19" s="6" t="e">
        <f>LOOKUP(N16,{4.1,2.1,3.1,1.1})</f>
        <v>#NULL!</v>
      </c>
      <c r="AD19" s="6" t="e">
        <f>LOOKUP(O16,{4.1,2.1,3.1,1.1})</f>
        <v>#NUM!</v>
      </c>
      <c r="AE19" s="6" t="e">
        <f>LOOKUP(P16,{4.1,2.1,3.1,1.1})</f>
        <v>#REF!</v>
      </c>
      <c r="AF19" s="6" t="str">
        <f>LOOKUP(20,{4.1,2.1,3.1,1.1},{"L","ML","MR","R"})</f>
        <v>R</v>
      </c>
      <c r="AG19" s="6" t="e">
        <f t="array" ref="AG19:AV19">LOOKUP(B16:P16,{4.1,2.1,3.1,1.1},{"L","ML","MR","R"})</f>
        <v>#N/A</v>
      </c>
      <c r="AH19" s="4" t="str">
        <v>ML</v>
      </c>
      <c r="AI19" s="4" t="str">
        <v>ML</v>
      </c>
      <c r="AJ19" s="4" t="str">
        <v>R</v>
      </c>
      <c r="AK19" s="4" t="str">
        <v>R</v>
      </c>
      <c r="AL19" s="4" t="e">
        <v>#N/A</v>
      </c>
      <c r="AM19" s="4" t="e">
        <v>#N/A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27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LOOKUP(-2,{"b",4.1,"a",1.1})</f>
        <v>#N/A</v>
      </c>
      <c r="R20" s="6" t="e">
        <f>LOOKUP(2,{"b",4.1,"a",1.1})</f>
        <v>#N/A</v>
      </c>
      <c r="S20" s="6" t="e">
        <f>LOOKUP(D16,{"b",4.1,"a",1.1})</f>
        <v>#N/A</v>
      </c>
      <c r="T20" s="6" t="e">
        <f>LOOKUP(E16,{"b",4.1,"a",1.1})</f>
        <v>#N/A</v>
      </c>
      <c r="U20" s="6">
        <f>LOOKUP(F16,{"b",4.1,"a",1.1})</f>
        <v>4.0999999999999996</v>
      </c>
      <c r="V20" s="6" t="e">
        <f>LOOKUP(G16,{"b",4.1,"a",1.1})</f>
        <v>#N/A</v>
      </c>
      <c r="W20" s="6" t="str">
        <f>LOOKUP(H16,{"b",4.1,"a",1.1})</f>
        <v>a</v>
      </c>
      <c r="X20" s="6" t="e">
        <f>LOOKUP(I16,{"b",4.1,"a",1.1})</f>
        <v>#N/A</v>
      </c>
      <c r="Y20" s="6" t="e">
        <f>LOOKUP(J16,{"b",4.1,"a",1.1})</f>
        <v>#VALUE!</v>
      </c>
      <c r="Z20" s="6" t="e">
        <f>LOOKUP(K16,{"b",4.1,"a",1.1})</f>
        <v>#N/A</v>
      </c>
      <c r="AA20" s="6" t="e">
        <f>LOOKUP(L16,{"b",4.1,"a",1.1})</f>
        <v>#DIV/0!</v>
      </c>
      <c r="AB20" s="6" t="e">
        <f>LOOKUP(M16,{"b",4.1,"a",1.1})</f>
        <v>#NAME?</v>
      </c>
      <c r="AC20" s="6" t="e">
        <f>LOOKUP(N16,{"b",4.1,"a",1.1})</f>
        <v>#NULL!</v>
      </c>
      <c r="AD20" s="6" t="e">
        <f>LOOKUP(O16,{"b",4.1,"a",1.1})</f>
        <v>#NUM!</v>
      </c>
      <c r="AE20" s="6" t="e">
        <f>LOOKUP(P16,{"b",4.1,"a",1.1})</f>
        <v>#REF!</v>
      </c>
      <c r="AF20" s="6" t="str">
        <f>LOOKUP(20,{"b",4.1,"a",1.1},{"L","ML","MR","R"})</f>
        <v>R</v>
      </c>
      <c r="AG20" s="6" t="e">
        <f t="array" ref="AG20:AV20">LOOKUP(B16:P16,{"b",4.1,"a",1.1},{"L","ML","MR","R"})</f>
        <v>#N/A</v>
      </c>
      <c r="AH20" s="4" t="e">
        <v>#N/A</v>
      </c>
      <c r="AI20" s="4" t="e">
        <v>#N/A</v>
      </c>
      <c r="AJ20" s="4" t="e">
        <v>#N/A</v>
      </c>
      <c r="AK20" s="4" t="str">
        <v>ML</v>
      </c>
      <c r="AL20" s="4" t="e">
        <v>#N/A</v>
      </c>
      <c r="AM20" s="4" t="str">
        <v>MR</v>
      </c>
      <c r="AN20" s="4" t="e">
        <v>#N/A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27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LOOKUP(-2,{"",4.1,"a",1.1})</f>
        <v>#N/A</v>
      </c>
      <c r="R21" s="6" t="e">
        <f>LOOKUP(2,{"",4.1,"a",1.1})</f>
        <v>#N/A</v>
      </c>
      <c r="S21" s="6" t="e">
        <f>LOOKUP(D16,{"",4.1,"a",1.1})</f>
        <v>#N/A</v>
      </c>
      <c r="T21" s="6" t="e">
        <f>LOOKUP(E16,{"",4.1,"a",1.1})</f>
        <v>#N/A</v>
      </c>
      <c r="U21" s="6">
        <f>LOOKUP(F16,{"",4.1,"a",1.1})</f>
        <v>4.0999999999999996</v>
      </c>
      <c r="V21" s="6" t="e">
        <f>LOOKUP(G16,{"",4.1,"a",1.1})</f>
        <v>#N/A</v>
      </c>
      <c r="W21" s="6" t="str">
        <f>LOOKUP(H16,{"",4.1,"a",1.1})</f>
        <v>a</v>
      </c>
      <c r="X21" s="6" t="e">
        <f>LOOKUP(I16,{"",4.1,"a",1.1})</f>
        <v>#N/A</v>
      </c>
      <c r="Y21" s="6" t="e">
        <f>LOOKUP(J16,{"",4.1,"a",1.1})</f>
        <v>#VALUE!</v>
      </c>
      <c r="Z21" s="6" t="e">
        <f>LOOKUP(K16,{"",4.1,"a",1.1})</f>
        <v>#N/A</v>
      </c>
      <c r="AA21" s="6" t="e">
        <f>LOOKUP(L16,{"",4.1,"a",1.1})</f>
        <v>#DIV/0!</v>
      </c>
      <c r="AB21" s="6" t="e">
        <f>LOOKUP(M16,{"",4.1,"a",1.1})</f>
        <v>#NAME?</v>
      </c>
      <c r="AC21" s="6" t="e">
        <f>LOOKUP(N16,{"",4.1,"a",1.1})</f>
        <v>#NULL!</v>
      </c>
      <c r="AD21" s="6" t="e">
        <f>LOOKUP(O16,{"",4.1,"a",1.1})</f>
        <v>#NUM!</v>
      </c>
      <c r="AE21" s="6" t="e">
        <f>LOOKUP(P16,{"",4.1,"a",1.1})</f>
        <v>#REF!</v>
      </c>
      <c r="AF21" s="6" t="str">
        <f>LOOKUP(20,{"",4.1,"a",1.1},{"L","ML","MR","R"})</f>
        <v>R</v>
      </c>
      <c r="AG21" s="6" t="e">
        <f t="array" ref="AG21:AV21">LOOKUP(B16:P16,{"",4.1,"a",1.1},{"L","ML","MR","R"})</f>
        <v>#N/A</v>
      </c>
      <c r="AH21" s="4" t="e">
        <v>#N/A</v>
      </c>
      <c r="AI21" s="4" t="e">
        <v>#N/A</v>
      </c>
      <c r="AJ21" s="4" t="e">
        <v>#N/A</v>
      </c>
      <c r="AK21" s="4" t="str">
        <v>ML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27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LOOKUP(-2,{TRUE,4.1,FALSE,1.1})</f>
        <v>#N/A</v>
      </c>
      <c r="R22" s="6" t="e">
        <f>LOOKUP(2,{TRUE,4.1,FALSE,1.1})</f>
        <v>#N/A</v>
      </c>
      <c r="S22" s="6" t="e">
        <f>LOOKUP(D16,{TRUE,4.1,FALSE,1.1})</f>
        <v>#N/A</v>
      </c>
      <c r="T22" s="6" t="e">
        <f>LOOKUP(E16,{TRUE,4.1,FALSE,1.1})</f>
        <v>#N/A</v>
      </c>
      <c r="U22" s="6">
        <f>LOOKUP(F16,{TRUE,4.1,FALSE,1.1})</f>
        <v>4.0999999999999996</v>
      </c>
      <c r="V22" s="6" t="e">
        <f>LOOKUP(G16,{TRUE,4.1,FALSE,1.1})</f>
        <v>#N/A</v>
      </c>
      <c r="W22" s="6" t="e">
        <f>LOOKUP(H16,{TRUE,4.1,FALSE,1.1})</f>
        <v>#N/A</v>
      </c>
      <c r="X22" s="6" t="b">
        <f>LOOKUP(I16,{TRUE,4.1,FALSE,1.1})</f>
        <v>0</v>
      </c>
      <c r="Y22" s="6" t="e">
        <f>LOOKUP(J16,{TRUE,4.1,FALSE,1.1})</f>
        <v>#VALUE!</v>
      </c>
      <c r="Z22" s="6" t="e">
        <f>LOOKUP(K16,{TRUE,4.1,FALSE,1.1})</f>
        <v>#N/A</v>
      </c>
      <c r="AA22" s="6" t="e">
        <f>LOOKUP(L16,{TRUE,4.1,FALSE,1.1})</f>
        <v>#DIV/0!</v>
      </c>
      <c r="AB22" s="6" t="e">
        <f>LOOKUP(M16,{TRUE,4.1,FALSE,1.1})</f>
        <v>#NAME?</v>
      </c>
      <c r="AC22" s="6" t="e">
        <f>LOOKUP(N16,{TRUE,4.1,FALSE,1.1})</f>
        <v>#NULL!</v>
      </c>
      <c r="AD22" s="6" t="e">
        <f>LOOKUP(O16,{TRUE,4.1,FALSE,1.1})</f>
        <v>#NUM!</v>
      </c>
      <c r="AE22" s="6" t="e">
        <f>LOOKUP(P16,{TRUE,4.1,FALSE,1.1})</f>
        <v>#REF!</v>
      </c>
      <c r="AF22" s="6" t="str">
        <f>LOOKUP(20,{TRUE,4.1,FALSE,1.1},{"L","ML","MR","R"})</f>
        <v>R</v>
      </c>
      <c r="AG22" s="6" t="e">
        <f t="array" ref="AG22:AV22">LOOKUP(B16:P16,{TRUE,4.1,FALSE,1.1},{"L","ML","MR","R"})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27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LOOKUP(-2,{TRUE,4.1,FALSE,"b"})</f>
        <v>#N/A</v>
      </c>
      <c r="R23" s="6" t="e">
        <f>LOOKUP(2,{TRUE,4.1,FALSE,"b"})</f>
        <v>#N/A</v>
      </c>
      <c r="S23" s="6" t="e">
        <f>LOOKUP(D16,{TRUE,4.1,FALSE,"b"})</f>
        <v>#N/A</v>
      </c>
      <c r="T23" s="6" t="e">
        <f>LOOKUP(E16,{TRUE,4.1,FALSE,"b"})</f>
        <v>#N/A</v>
      </c>
      <c r="U23" s="6">
        <f>LOOKUP(F16,{TRUE,4.1,FALSE,"b"})</f>
        <v>4.0999999999999996</v>
      </c>
      <c r="V23" s="6" t="e">
        <f>LOOKUP(G16,{TRUE,4.1,FALSE,"b"})</f>
        <v>#N/A</v>
      </c>
      <c r="W23" s="6" t="str">
        <f>LOOKUP(H16,{TRUE,4.1,FALSE,"b"})</f>
        <v>b</v>
      </c>
      <c r="X23" s="6" t="b">
        <f>LOOKUP(I16,{TRUE,4.1,FALSE,"b"})</f>
        <v>0</v>
      </c>
      <c r="Y23" s="6" t="e">
        <f>LOOKUP(J16,{TRUE,4.1,FALSE,"b"})</f>
        <v>#VALUE!</v>
      </c>
      <c r="Z23" s="6" t="e">
        <f>LOOKUP(K16,{TRUE,4.1,FALSE,"b"})</f>
        <v>#N/A</v>
      </c>
      <c r="AA23" s="6" t="e">
        <f>LOOKUP(L16,{TRUE,4.1,FALSE,"b"})</f>
        <v>#DIV/0!</v>
      </c>
      <c r="AB23" s="6" t="e">
        <f>LOOKUP(M16,{TRUE,4.1,FALSE,"b"})</f>
        <v>#NAME?</v>
      </c>
      <c r="AC23" s="6" t="e">
        <f>LOOKUP(N16,{TRUE,4.1,FALSE,"b"})</f>
        <v>#NULL!</v>
      </c>
      <c r="AD23" s="6" t="e">
        <f>LOOKUP(O16,{TRUE,4.1,FALSE,"b"})</f>
        <v>#NUM!</v>
      </c>
      <c r="AE23" s="6" t="e">
        <f>LOOKUP(P16,{TRUE,4.1,FALSE,"b"})</f>
        <v>#REF!</v>
      </c>
      <c r="AF23" s="6" t="str">
        <f>LOOKUP(20,{TRUE,4.1,FALSE,"b"},{"L","ML","MR","R"})</f>
        <v>ML</v>
      </c>
      <c r="AG23" s="6" t="e">
        <f t="array" ref="AG23:AV23">LOOKUP(B16:P16,{TRUE,4.1,FALSE,"b"},{"L","ML","MR","R"})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R</v>
      </c>
      <c r="AN23" s="4" t="str">
        <v>MR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27"/>
      <c r="B24" s="6"/>
      <c r="C24" s="6"/>
      <c r="D24" s="6"/>
      <c r="E24" s="6"/>
      <c r="F24" s="6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LOOKUP(-2,{TRUE,FALSE,"a","b"})</f>
        <v>#N/A</v>
      </c>
      <c r="R24" s="6" t="e">
        <f>LOOKUP(2,{TRUE,FALSE,"a","b"})</f>
        <v>#N/A</v>
      </c>
      <c r="S24" s="6" t="e">
        <f>LOOKUP(D16,{TRUE,FALSE,"a","b"})</f>
        <v>#N/A</v>
      </c>
      <c r="T24" s="6" t="e">
        <f>LOOKUP(E16,{TRUE,FALSE,"a","b"})</f>
        <v>#N/A</v>
      </c>
      <c r="U24" s="6" t="e">
        <f>LOOKUP(F16,{TRUE,FALSE,"a","b"})</f>
        <v>#N/A</v>
      </c>
      <c r="V24" s="6" t="e">
        <f>LOOKUP(G16,{TRUE,FALSE,"a","b"})</f>
        <v>#N/A</v>
      </c>
      <c r="W24" s="6" t="str">
        <f>LOOKUP(H16,{TRUE,FALSE,"a","b"})</f>
        <v>b</v>
      </c>
      <c r="X24" s="6" t="b">
        <f>LOOKUP(I16,{TRUE,FALSE,"a","b"})</f>
        <v>0</v>
      </c>
      <c r="Y24" s="6" t="e">
        <f>LOOKUP(J16,{TRUE,FALSE,"a","b"})</f>
        <v>#VALUE!</v>
      </c>
      <c r="Z24" s="6" t="e">
        <f>LOOKUP(K16,{TRUE,FALSE,"a","b"})</f>
        <v>#N/A</v>
      </c>
      <c r="AA24" s="6" t="e">
        <f>LOOKUP(L16,{TRUE,FALSE,"a","b"})</f>
        <v>#DIV/0!</v>
      </c>
      <c r="AB24" s="6" t="e">
        <f>LOOKUP(M16,{TRUE,FALSE,"a","b"})</f>
        <v>#NAME?</v>
      </c>
      <c r="AC24" s="6" t="e">
        <f>LOOKUP(N16,{TRUE,FALSE,"a","b"})</f>
        <v>#NULL!</v>
      </c>
      <c r="AD24" s="6" t="e">
        <f>LOOKUP(O16,{TRUE,FALSE,"a","b"})</f>
        <v>#NUM!</v>
      </c>
      <c r="AE24" s="6" t="e">
        <f>LOOKUP(P16,{TRUE,FALSE,"a","b"})</f>
        <v>#REF!</v>
      </c>
      <c r="AF24" s="6" t="e">
        <f>LOOKUP(20,{TRUE,FALSE,"a","b"},{"L","ML","MR","R"})</f>
        <v>#N/A</v>
      </c>
      <c r="AG24" s="6" t="e">
        <f t="array" ref="AG24:AV24">LOOKUP(B16:P16,{TRUE,FALSE,"a","b"},{"L","ML","MR","R"})</f>
        <v>#N/A</v>
      </c>
      <c r="AH24" s="4" t="e">
        <v>#N/A</v>
      </c>
      <c r="AI24" s="4" t="e">
        <v>#N/A</v>
      </c>
      <c r="AJ24" s="4" t="e">
        <v>#N/A</v>
      </c>
      <c r="AK24" s="4" t="e">
        <v>#N/A</v>
      </c>
      <c r="AL24" s="4" t="e">
        <v>#N/A</v>
      </c>
      <c r="AM24" s="4" t="str">
        <v>R</v>
      </c>
      <c r="AN24" s="4" t="str">
        <v>ML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27" t="s">
        <v>352</v>
      </c>
      <c r="B25" s="22">
        <v>-2</v>
      </c>
      <c r="C25" s="22">
        <v>1.1000000000000001</v>
      </c>
      <c r="D25" s="22">
        <v>3</v>
      </c>
      <c r="E25" s="23">
        <v>4</v>
      </c>
      <c r="F25" s="23">
        <v>4.0999999999999996</v>
      </c>
      <c r="G25" s="24"/>
      <c r="H25" s="24" t="s">
        <v>350</v>
      </c>
      <c r="I25" s="24" t="b">
        <v>1</v>
      </c>
      <c r="J25" s="24" t="e">
        <f>#VALUE!</f>
        <v>#VALUE!</v>
      </c>
      <c r="K25" s="24" t="e">
        <v>#N/A</v>
      </c>
      <c r="L25" s="25" t="e">
        <v>#DIV/0!</v>
      </c>
      <c r="M25" s="25" t="e">
        <v>#NAME?</v>
      </c>
      <c r="N25" s="25" t="e">
        <v>#NULL!</v>
      </c>
      <c r="O25" s="25" t="e">
        <v>#NUM!</v>
      </c>
      <c r="P25" s="25" t="e">
        <v>#REF!</v>
      </c>
      <c r="Q25" s="6" t="e">
        <f>MATCH(B25,{-1.1,2.1,3.1,4.1})</f>
        <v>#N/A</v>
      </c>
      <c r="R25" s="6">
        <f>MATCH(C25,{-1.1,2.1,3.1,4.1})</f>
        <v>1</v>
      </c>
      <c r="S25" s="6">
        <f>MATCH(D25,{-1.1,2.1,3.1,4.1})</f>
        <v>2</v>
      </c>
      <c r="T25" s="6">
        <f>MATCH(E25,{-1.1,2.1,3.1,4.1})</f>
        <v>3</v>
      </c>
      <c r="U25" s="6">
        <f>MATCH(F25,{-1.1,2.1,3.1,4.1})</f>
        <v>4</v>
      </c>
      <c r="V25" s="6">
        <f>MATCH(G25,{-1.1,2.1,3.1,4.1})</f>
        <v>1</v>
      </c>
      <c r="W25" s="6" t="e">
        <f>MATCH(H25,{-1.1,2.1,3.1,4.1})</f>
        <v>#N/A</v>
      </c>
      <c r="X25" s="6" t="e">
        <f>MATCH(I25,{-1.1,2.1,3.1,4.1})</f>
        <v>#N/A</v>
      </c>
      <c r="Y25" s="6" t="e">
        <f>MATCH(J25,{-1.1,2.1,3.1,4.1})</f>
        <v>#VALUE!</v>
      </c>
      <c r="Z25" s="6" t="e">
        <f>MATCH(K25,{-1.1,2.1,3.1,4.1})</f>
        <v>#N/A</v>
      </c>
      <c r="AA25" s="6" t="e">
        <f>MATCH(L25,{-1.1,2.1,3.1,4.1})</f>
        <v>#DIV/0!</v>
      </c>
      <c r="AB25" s="6" t="e">
        <f>MATCH(M25,{-1.1,2.1,3.1,4.1})</f>
        <v>#NAME?</v>
      </c>
      <c r="AC25" s="6" t="e">
        <f>MATCH(N25,{-1.1,2.1,3.1,4.1})</f>
        <v>#NULL!</v>
      </c>
      <c r="AD25" s="6" t="e">
        <f>MATCH(O25,{-1.1,2.1,3.1,4.1})</f>
        <v>#NUM!</v>
      </c>
      <c r="AE25" s="6" t="e">
        <f>MATCH(P25,{-1.1,2.1,3.1,4.1})</f>
        <v>#REF!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8" x14ac:dyDescent="0.15">
      <c r="A26" s="27"/>
      <c r="B26" s="22">
        <v>-2</v>
      </c>
      <c r="C26" s="22">
        <v>1.1000000000000001</v>
      </c>
      <c r="D26" s="22">
        <v>3</v>
      </c>
      <c r="E26" s="23">
        <v>4</v>
      </c>
      <c r="F26" s="23">
        <v>4.0999999999999996</v>
      </c>
      <c r="G26" s="24"/>
      <c r="H26" s="24" t="s">
        <v>350</v>
      </c>
      <c r="I26" s="24" t="b">
        <v>1</v>
      </c>
      <c r="J26" s="24" t="e">
        <f>#VALUE!</f>
        <v>#VALUE!</v>
      </c>
      <c r="K26" s="24" t="e">
        <v>#N/A</v>
      </c>
      <c r="L26" s="25" t="e">
        <v>#DIV/0!</v>
      </c>
      <c r="M26" s="25" t="e">
        <v>#NAME?</v>
      </c>
      <c r="N26" s="25" t="e">
        <v>#NULL!</v>
      </c>
      <c r="O26" s="25" t="e">
        <v>#NUM!</v>
      </c>
      <c r="P26" s="25" t="e">
        <v>#REF!</v>
      </c>
      <c r="Q26" s="6" t="e">
        <f>MATCH(B26,{"a",2.1,"c bau c",4.1})</f>
        <v>#N/A</v>
      </c>
      <c r="R26" s="6" t="e">
        <f>MATCH(C26,{"a",2.1,"c bau c",4.1})</f>
        <v>#N/A</v>
      </c>
      <c r="S26" s="6">
        <f>MATCH(D26,{"a",2.1,"c bau c",4.1})</f>
        <v>2</v>
      </c>
      <c r="T26" s="6">
        <f>MATCH(E26,{"a",2.1,"c bau c",4.1})</f>
        <v>2</v>
      </c>
      <c r="U26" s="6">
        <f>MATCH(F26,{"a",2.1,"c bau c",4.1})</f>
        <v>4</v>
      </c>
      <c r="V26" s="6" t="e">
        <f>MATCH(G26,{"a",2.1,"c bau c",4.1})</f>
        <v>#N/A</v>
      </c>
      <c r="W26" s="6" t="e">
        <f>MATCH(H26,{"a",2.1,"c bau c",4.1})</f>
        <v>#N/A</v>
      </c>
      <c r="X26" s="6" t="e">
        <f>MATCH(I26,{"a",2.1,"c bau c",4.1})</f>
        <v>#N/A</v>
      </c>
      <c r="Y26" s="6" t="e">
        <f>MATCH(J26,{"a",2.1,"c bau c",4.1})</f>
        <v>#VALUE!</v>
      </c>
      <c r="Z26" s="6" t="e">
        <f>MATCH(K26,{"a",2.1,"c bau c",4.1})</f>
        <v>#N/A</v>
      </c>
      <c r="AA26" s="6" t="e">
        <f>MATCH(L26,{"a",2.1,"c bau c",4.1})</f>
        <v>#DIV/0!</v>
      </c>
      <c r="AB26" s="6" t="e">
        <f>MATCH(M26,{"a",2.1,"c bau c",4.1})</f>
        <v>#NAME?</v>
      </c>
      <c r="AC26" s="6" t="e">
        <f>MATCH(N26,{"a",2.1,"c bau c",4.1})</f>
        <v>#NULL!</v>
      </c>
      <c r="AD26" s="6" t="e">
        <f>MATCH(O26,{"a",2.1,"c bau c",4.1})</f>
        <v>#NUM!</v>
      </c>
      <c r="AE26" s="6" t="e">
        <f>MATCH(P26,{"a",2.1,"c bau c",4.1})</f>
        <v>#REF!</v>
      </c>
      <c r="AF26" s="6"/>
      <c r="AG26" s="6"/>
    </row>
    <row r="27" spans="1:48" x14ac:dyDescent="0.15">
      <c r="A27" s="27"/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MATCH(B27,{FALSE,2.1,TRUE,4.1})</f>
        <v>#N/A</v>
      </c>
      <c r="R27" s="6" t="e">
        <f>MATCH(C27,{FALSE,2.1,TRUE,4.1})</f>
        <v>#N/A</v>
      </c>
      <c r="S27" s="6">
        <f>MATCH(D27,{FALSE,2.1,TRUE,4.1})</f>
        <v>2</v>
      </c>
      <c r="T27" s="6">
        <f>MATCH(E27,{FALSE,2.1,TRUE,4.1})</f>
        <v>2</v>
      </c>
      <c r="U27" s="6">
        <f>MATCH(F27,{FALSE,2.1,TRUE,4.1})</f>
        <v>4</v>
      </c>
      <c r="V27" s="6" t="e">
        <f>MATCH(G27,{FALSE,2.1,TRUE,4.1})</f>
        <v>#N/A</v>
      </c>
      <c r="W27" s="6" t="e">
        <f>MATCH(H27,{FALSE,2.1,TRUE,4.1})</f>
        <v>#N/A</v>
      </c>
      <c r="X27" s="6">
        <f>MATCH(I27,{FALSE,2.1,TRUE,4.1})</f>
        <v>3</v>
      </c>
      <c r="Y27" s="6" t="e">
        <f>MATCH(J27,{FALSE,2.1,TRUE,4.1})</f>
        <v>#VALUE!</v>
      </c>
      <c r="Z27" s="6" t="e">
        <f>MATCH(K27,{FALSE,2.1,TRUE,4.1})</f>
        <v>#N/A</v>
      </c>
      <c r="AA27" s="6" t="e">
        <f>MATCH(L27,{FALSE,2.1,TRUE,4.1})</f>
        <v>#DIV/0!</v>
      </c>
      <c r="AB27" s="6" t="e">
        <f>MATCH(M27,{FALSE,2.1,TRUE,4.1})</f>
        <v>#NAME?</v>
      </c>
      <c r="AC27" s="6" t="e">
        <f>MATCH(N27,{FALSE,2.1,TRUE,4.1})</f>
        <v>#NULL!</v>
      </c>
      <c r="AD27" s="6" t="e">
        <f>MATCH(O27,{FALSE,2.1,TRUE,4.1})</f>
        <v>#NUM!</v>
      </c>
      <c r="AE27" s="6" t="e">
        <f>MATCH(P27,{FALSE,2.1,TRUE,4.1})</f>
        <v>#REF!</v>
      </c>
      <c r="AF27" s="6"/>
      <c r="AG27" s="6"/>
    </row>
    <row r="28" spans="1:48" x14ac:dyDescent="0.15">
      <c r="A28" s="27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MATCH(B28,{4.1,3.1,2.1,1.1})</f>
        <v>#N/A</v>
      </c>
      <c r="R28" s="6" t="e">
        <f>MATCH(C28,{4.1,3.1,2.1,1.1})</f>
        <v>#N/A</v>
      </c>
      <c r="S28" s="6" t="e">
        <f>MATCH(D28,{4.1,3.1,2.1,1.1})</f>
        <v>#N/A</v>
      </c>
      <c r="T28" s="6">
        <f>MATCH(E28,{4.1,3.1,2.1,1.1})</f>
        <v>4</v>
      </c>
      <c r="U28" s="6">
        <f>MATCH(F28,{4.1,3.1,2.1,1.1})</f>
        <v>4</v>
      </c>
      <c r="V28" s="6" t="e">
        <f>MATCH(G28,{4.1,3.1,2.1,1.1})</f>
        <v>#N/A</v>
      </c>
      <c r="W28" s="6" t="e">
        <f>MATCH(H28,{4.1,3.1,2.1,1.1})</f>
        <v>#N/A</v>
      </c>
      <c r="X28" s="6" t="e">
        <f>MATCH(I28,{4.1,3.1,2.1,1.1})</f>
        <v>#N/A</v>
      </c>
      <c r="Y28" s="6" t="e">
        <f>MATCH(J28,{4.1,3.1,2.1,1.1})</f>
        <v>#VALUE!</v>
      </c>
      <c r="Z28" s="6" t="e">
        <f>MATCH(K28,{4.1,3.1,2.1,1.1})</f>
        <v>#N/A</v>
      </c>
      <c r="AA28" s="6" t="e">
        <f>MATCH(L28,{4.1,3.1,2.1,1.1})</f>
        <v>#DIV/0!</v>
      </c>
      <c r="AB28" s="6" t="e">
        <f>MATCH(M28,{4.1,3.1,2.1,1.1})</f>
        <v>#NAME?</v>
      </c>
      <c r="AC28" s="6" t="e">
        <f>MATCH(N28,{4.1,3.1,2.1,1.1})</f>
        <v>#NULL!</v>
      </c>
      <c r="AD28" s="6" t="e">
        <f>MATCH(O28,{4.1,3.1,2.1,1.1})</f>
        <v>#NUM!</v>
      </c>
      <c r="AE28" s="6" t="e">
        <f>MATCH(P28,{4.1,3.1,2.1,1.1})</f>
        <v>#REF!</v>
      </c>
      <c r="AF28" s="6"/>
      <c r="AG28" s="6"/>
    </row>
    <row r="29" spans="1:48" x14ac:dyDescent="0.15">
      <c r="A29" s="27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MATCH(B29,{"c bau c",4.1,"a",1.1})</f>
        <v>#N/A</v>
      </c>
      <c r="R29" s="6" t="e">
        <f>MATCH(C29,{"c bau c",4.1,"a",1.1})</f>
        <v>#N/A</v>
      </c>
      <c r="S29" s="6" t="e">
        <f>MATCH(D29,{"c bau c",4.1,"a",1.1})</f>
        <v>#N/A</v>
      </c>
      <c r="T29" s="6" t="e">
        <f>MATCH(E29,{"c bau c",4.1,"a",1.1})</f>
        <v>#N/A</v>
      </c>
      <c r="U29" s="6">
        <f>MATCH(F29,{"c bau c",4.1,"a",1.1})</f>
        <v>2</v>
      </c>
      <c r="V29" s="6" t="e">
        <f>MATCH(G29,{"c bau c",4.1,"a",1.1})</f>
        <v>#N/A</v>
      </c>
      <c r="W29" s="6" t="e">
        <f>MATCH(H29,{"c bau c",4.1,"a",1.1})</f>
        <v>#N/A</v>
      </c>
      <c r="X29" s="6" t="e">
        <f>MATCH(I29,{"c bau c",4.1,"a",1.1})</f>
        <v>#N/A</v>
      </c>
      <c r="Y29" s="6" t="e">
        <f>MATCH(J29,{"c bau c",4.1,"a",1.1})</f>
        <v>#VALUE!</v>
      </c>
      <c r="Z29" s="6" t="e">
        <f>MATCH(K29,{"c bau c",4.1,"a",1.1})</f>
        <v>#N/A</v>
      </c>
      <c r="AA29" s="6" t="e">
        <f>MATCH(L29,{"c bau c",4.1,"a",1.1})</f>
        <v>#DIV/0!</v>
      </c>
      <c r="AB29" s="6" t="e">
        <f>MATCH(M29,{"c bau c",4.1,"a",1.1})</f>
        <v>#NAME?</v>
      </c>
      <c r="AC29" s="6" t="e">
        <f>MATCH(N29,{"c bau c",4.1,"a",1.1})</f>
        <v>#NULL!</v>
      </c>
      <c r="AD29" s="6" t="e">
        <f>MATCH(O29,{"c bau c",4.1,"a",1.1})</f>
        <v>#NUM!</v>
      </c>
      <c r="AE29" s="6" t="e">
        <f>MATCH(P29,{"c bau c",4.1,"a",1.1})</f>
        <v>#REF!</v>
      </c>
      <c r="AF29" s="6"/>
      <c r="AG29" s="6"/>
    </row>
    <row r="30" spans="1:48" x14ac:dyDescent="0.15">
      <c r="A30" s="27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MATCH(B30,{"",4.1,"a",1.1})</f>
        <v>#N/A</v>
      </c>
      <c r="R30" s="6" t="e">
        <f>MATCH(C30,{"",4.1,"a",1.1})</f>
        <v>#N/A</v>
      </c>
      <c r="S30" s="6" t="e">
        <f>MATCH(D30,{"",4.1,"a",1.1})</f>
        <v>#N/A</v>
      </c>
      <c r="T30" s="6" t="e">
        <f>MATCH(E30,{"",4.1,"a",1.1})</f>
        <v>#N/A</v>
      </c>
      <c r="U30" s="6">
        <f>MATCH(F30,{"",4.1,"a",1.1})</f>
        <v>2</v>
      </c>
      <c r="V30" s="6" t="e">
        <f>MATCH(G30,{"",4.1,"a",1.1})</f>
        <v>#N/A</v>
      </c>
      <c r="W30" s="6">
        <f>MATCH(H30,{"",4.1,"a",1.1})</f>
        <v>1</v>
      </c>
      <c r="X30" s="6" t="e">
        <f>MATCH(I30,{"",4.1,"a",1.1})</f>
        <v>#N/A</v>
      </c>
      <c r="Y30" s="6" t="e">
        <f>MATCH(J30,{"",4.1,"a",1.1})</f>
        <v>#VALUE!</v>
      </c>
      <c r="Z30" s="6" t="e">
        <f>MATCH(K30,{"",4.1,"a",1.1})</f>
        <v>#N/A</v>
      </c>
      <c r="AA30" s="6" t="e">
        <f>MATCH(L30,{"",4.1,"a",1.1})</f>
        <v>#DIV/0!</v>
      </c>
      <c r="AB30" s="6" t="e">
        <f>MATCH(M30,{"",4.1,"a",1.1})</f>
        <v>#NAME?</v>
      </c>
      <c r="AC30" s="6" t="e">
        <f>MATCH(N30,{"",4.1,"a",1.1})</f>
        <v>#NULL!</v>
      </c>
      <c r="AD30" s="6" t="e">
        <f>MATCH(O30,{"",4.1,"a",1.1})</f>
        <v>#NUM!</v>
      </c>
      <c r="AE30" s="6" t="e">
        <f>MATCH(P30,{"",4.1,"a",1.1})</f>
        <v>#REF!</v>
      </c>
      <c r="AF30" s="6"/>
      <c r="AG30" s="6"/>
    </row>
    <row r="31" spans="1:48" x14ac:dyDescent="0.15">
      <c r="A31" s="27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MATCH(B31,{TRUE,4.1,FALSE,1.1})</f>
        <v>#N/A</v>
      </c>
      <c r="R31" s="6" t="e">
        <f>MATCH(C31,{TRUE,4.1,FALSE,1.1})</f>
        <v>#N/A</v>
      </c>
      <c r="S31" s="6" t="e">
        <f>MATCH(D31,{TRUE,4.1,FALSE,1.1})</f>
        <v>#N/A</v>
      </c>
      <c r="T31" s="6" t="e">
        <f>MATCH(E31,{TRUE,4.1,FALSE,1.1})</f>
        <v>#N/A</v>
      </c>
      <c r="U31" s="6">
        <f>MATCH(F31,{TRUE,4.1,FALSE,1.1})</f>
        <v>2</v>
      </c>
      <c r="V31" s="6" t="e">
        <f>MATCH(G31,{TRUE,4.1,FALSE,1.1})</f>
        <v>#N/A</v>
      </c>
      <c r="W31" s="6" t="e">
        <f>MATCH(H31,{TRUE,4.1,FALSE,1.1})</f>
        <v>#N/A</v>
      </c>
      <c r="X31" s="6">
        <f>MATCH(I31,{TRUE,4.1,FALSE,1.1})</f>
        <v>3</v>
      </c>
      <c r="Y31" s="6" t="e">
        <f>MATCH(J31,{TRUE,4.1,FALSE,1.1})</f>
        <v>#VALUE!</v>
      </c>
      <c r="Z31" s="6" t="e">
        <f>MATCH(K31,{TRUE,4.1,FALSE,1.1})</f>
        <v>#N/A</v>
      </c>
      <c r="AA31" s="6" t="e">
        <f>MATCH(L31,{TRUE,4.1,FALSE,1.1})</f>
        <v>#DIV/0!</v>
      </c>
      <c r="AB31" s="6" t="e">
        <f>MATCH(M31,{TRUE,4.1,FALSE,1.1})</f>
        <v>#NAME?</v>
      </c>
      <c r="AC31" s="6" t="e">
        <f>MATCH(N31,{TRUE,4.1,FALSE,1.1})</f>
        <v>#NULL!</v>
      </c>
      <c r="AD31" s="6" t="e">
        <f>MATCH(O31,{TRUE,4.1,FALSE,1.1})</f>
        <v>#NUM!</v>
      </c>
      <c r="AE31" s="6" t="e">
        <f>MATCH(P31,{TRUE,4.1,FALSE,1.1})</f>
        <v>#REF!</v>
      </c>
      <c r="AF31" s="6"/>
      <c r="AG31" s="6"/>
    </row>
    <row r="32" spans="1:48" x14ac:dyDescent="0.15">
      <c r="A32" s="27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MATCH(B32,{TRUE,4.1,FALSE,"c bau c"})</f>
        <v>#N/A</v>
      </c>
      <c r="R32" s="6" t="e">
        <f>MATCH(C32,{TRUE,4.1,FALSE,"c bau c"})</f>
        <v>#N/A</v>
      </c>
      <c r="S32" s="6" t="e">
        <f>MATCH(D32,{TRUE,4.1,FALSE,"c bau c"})</f>
        <v>#N/A</v>
      </c>
      <c r="T32" s="6" t="e">
        <f>MATCH(E32,{TRUE,4.1,FALSE,"c bau c"})</f>
        <v>#N/A</v>
      </c>
      <c r="U32" s="6">
        <f>MATCH(F32,{TRUE,4.1,FALSE,"c bau c"})</f>
        <v>2</v>
      </c>
      <c r="V32" s="6" t="e">
        <f>MATCH(G32,{TRUE,4.1,FALSE,"c bau c"})</f>
        <v>#N/A</v>
      </c>
      <c r="W32" s="6" t="e">
        <f>MATCH(H32,{TRUE,4.1,FALSE,"c bau c"})</f>
        <v>#N/A</v>
      </c>
      <c r="X32" s="6">
        <f>MATCH(I32,{TRUE,4.1,FALSE,"c bau c"})</f>
        <v>3</v>
      </c>
      <c r="Y32" s="6" t="e">
        <f>MATCH(J32,{TRUE,4.1,FALSE,"c bau c"})</f>
        <v>#VALUE!</v>
      </c>
      <c r="Z32" s="6" t="e">
        <f>MATCH(K32,{TRUE,4.1,FALSE,"c bau c"})</f>
        <v>#N/A</v>
      </c>
      <c r="AA32" s="6" t="e">
        <f>MATCH(L32,{TRUE,4.1,FALSE,"c bau c"})</f>
        <v>#DIV/0!</v>
      </c>
      <c r="AB32" s="6" t="e">
        <f>MATCH(M32,{TRUE,4.1,FALSE,"c bau c"})</f>
        <v>#NAME?</v>
      </c>
      <c r="AC32" s="6" t="e">
        <f>MATCH(N32,{TRUE,4.1,FALSE,"c bau c"})</f>
        <v>#NULL!</v>
      </c>
      <c r="AD32" s="6" t="e">
        <f>MATCH(O32,{TRUE,4.1,FALSE,"c bau c"})</f>
        <v>#NUM!</v>
      </c>
      <c r="AE32" s="6" t="e">
        <f>MATCH(P32,{TRUE,4.1,FALSE,"c bau c"})</f>
        <v>#REF!</v>
      </c>
      <c r="AF32" s="6"/>
      <c r="AG32" s="6"/>
    </row>
    <row r="33" spans="1:47" x14ac:dyDescent="0.15">
      <c r="A33" s="27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MATCH(B33,{TRUE,FALSE,"a","c bau c"})</f>
        <v>#N/A</v>
      </c>
      <c r="R33" s="6" t="e">
        <f>MATCH(C33,{TRUE,FALSE,"a","c bau c"})</f>
        <v>#N/A</v>
      </c>
      <c r="S33" s="6" t="e">
        <f>MATCH(D33,{TRUE,FALSE,"a","c bau c"})</f>
        <v>#N/A</v>
      </c>
      <c r="T33" s="6" t="e">
        <f>MATCH(E33,{TRUE,FALSE,"a","c bau c"})</f>
        <v>#N/A</v>
      </c>
      <c r="U33" s="6" t="e">
        <f>MATCH(F33,{TRUE,FALSE,"a","c bau c"})</f>
        <v>#N/A</v>
      </c>
      <c r="V33" s="6" t="e">
        <f>MATCH(G33,{TRUE,FALSE,"a","c bau c"})</f>
        <v>#N/A</v>
      </c>
      <c r="W33" s="6" t="e">
        <f>MATCH(H33,{TRUE,FALSE,"a","c bau c"})</f>
        <v>#N/A</v>
      </c>
      <c r="X33" s="6">
        <f>MATCH(I33,{TRUE,FALSE,"a","c bau c"})</f>
        <v>2</v>
      </c>
      <c r="Y33" s="6" t="e">
        <f>MATCH(J33,{TRUE,FALSE,"a","c bau c"})</f>
        <v>#VALUE!</v>
      </c>
      <c r="Z33" s="6" t="e">
        <f>MATCH(K33,{TRUE,FALSE,"a","c bau c"})</f>
        <v>#N/A</v>
      </c>
      <c r="AA33" s="6" t="e">
        <f>MATCH(L33,{TRUE,FALSE,"a","c bau c"})</f>
        <v>#DIV/0!</v>
      </c>
      <c r="AB33" s="6" t="e">
        <f>MATCH(M33,{TRUE,FALSE,"a","c bau c"})</f>
        <v>#NAME?</v>
      </c>
      <c r="AC33" s="6" t="e">
        <f>MATCH(N33,{TRUE,FALSE,"a","c bau c"})</f>
        <v>#NULL!</v>
      </c>
      <c r="AD33" s="6" t="e">
        <f>MATCH(O33,{TRUE,FALSE,"a","c bau c"})</f>
        <v>#NUM!</v>
      </c>
      <c r="AE33" s="6" t="e">
        <f>MATCH(P33,{TRUE,FALSE,"a","c bau c"})</f>
        <v>#REF!</v>
      </c>
      <c r="AF33" s="6"/>
      <c r="AG33" s="6"/>
    </row>
    <row r="34" spans="1:47" x14ac:dyDescent="0.15">
      <c r="A34" s="27" t="s">
        <v>351</v>
      </c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MATCH(B34,{-1.1,2.1,3.1,4.1},0)</f>
        <v>#N/A</v>
      </c>
      <c r="R34" s="6" t="e">
        <f>MATCH(C34,{-1.1,2.1,3.1,4.1},0)</f>
        <v>#N/A</v>
      </c>
      <c r="S34" s="6" t="e">
        <f>MATCH(D34,{-1.1,2.1,3.1,4.1},0)</f>
        <v>#N/A</v>
      </c>
      <c r="T34" s="6" t="e">
        <f>MATCH(E34,{-1.1,2.1,3.1,4.1},0)</f>
        <v>#N/A</v>
      </c>
      <c r="U34" s="6">
        <f>MATCH(F34,{-1.1,2.1,3.1,4.1},0)</f>
        <v>4</v>
      </c>
      <c r="V34" s="6" t="e">
        <f>MATCH(G34,{-1.1,2.1,3.1,4.1},0)</f>
        <v>#N/A</v>
      </c>
      <c r="W34" s="6" t="e">
        <f>MATCH(H34,{-1.1,2.1,3.1,4.1},0)</f>
        <v>#N/A</v>
      </c>
      <c r="X34" s="6" t="e">
        <f>MATCH(I34,{-1.1,2.1,3.1,4.1},0)</f>
        <v>#N/A</v>
      </c>
      <c r="Y34" s="6" t="e">
        <f>MATCH(J34,{-1.1,2.1,3.1,4.1},0)</f>
        <v>#VALUE!</v>
      </c>
      <c r="Z34" s="6" t="e">
        <f>MATCH(K34,{-1.1,2.1,3.1,4.1},0)</f>
        <v>#N/A</v>
      </c>
      <c r="AA34" s="6" t="e">
        <f>MATCH(L34,{-1.1,2.1,3.1,4.1},0)</f>
        <v>#DIV/0!</v>
      </c>
      <c r="AB34" s="6" t="e">
        <f>MATCH(M34,{-1.1,2.1,3.1,4.1},0)</f>
        <v>#NAME?</v>
      </c>
      <c r="AC34" s="6" t="e">
        <f>MATCH(N34,{-1.1,2.1,3.1,4.1},0)</f>
        <v>#NULL!</v>
      </c>
      <c r="AD34" s="6" t="e">
        <f>MATCH(O34,{-1.1,2.1,3.1,4.1},0)</f>
        <v>#NUM!</v>
      </c>
      <c r="AE34" s="6" t="e">
        <f>MATCH(P34,{-1.1,2.1,3.1,4.1},0)</f>
        <v>#REF!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x14ac:dyDescent="0.15">
      <c r="A35" s="27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MATCH(B35,{"a",2.1,"c bau c",4.1},0)</f>
        <v>#N/A</v>
      </c>
      <c r="R35" s="6" t="e">
        <f>MATCH(C35,{"a",2.1,"c bau c",4.1},0)</f>
        <v>#N/A</v>
      </c>
      <c r="S35" s="6" t="e">
        <f>MATCH(D35,{"a",2.1,"c bau c",4.1},0)</f>
        <v>#N/A</v>
      </c>
      <c r="T35" s="6" t="e">
        <f>MATCH(E35,{"a",2.1,"c bau c",4.1},0)</f>
        <v>#N/A</v>
      </c>
      <c r="U35" s="6">
        <f>MATCH(F35,{"a",2.1,"c bau c",4.1},0)</f>
        <v>4</v>
      </c>
      <c r="V35" s="6" t="e">
        <f>MATCH(G35,{"a",2.1,"c bau c",4.1},0)</f>
        <v>#N/A</v>
      </c>
      <c r="W35" s="6">
        <f>MATCH(H35,{"a",2.1,"c bau c",4.1},0)</f>
        <v>3</v>
      </c>
      <c r="X35" s="6" t="e">
        <f>MATCH(I35,{"a",2.1,"c bau c",4.1},0)</f>
        <v>#N/A</v>
      </c>
      <c r="Y35" s="6" t="e">
        <f>MATCH(J35,{"a",2.1,"c bau c",4.1},0)</f>
        <v>#VALUE!</v>
      </c>
      <c r="Z35" s="6" t="e">
        <f>MATCH(K35,{"a",2.1,"c bau c",4.1},0)</f>
        <v>#N/A</v>
      </c>
      <c r="AA35" s="6" t="e">
        <f>MATCH(L35,{"a",2.1,"c bau c",4.1},0)</f>
        <v>#DIV/0!</v>
      </c>
      <c r="AB35" s="6" t="e">
        <f>MATCH(M35,{"a",2.1,"c bau c",4.1},0)</f>
        <v>#NAME?</v>
      </c>
      <c r="AC35" s="6" t="e">
        <f>MATCH(N35,{"a",2.1,"c bau c",4.1},0)</f>
        <v>#NULL!</v>
      </c>
      <c r="AD35" s="6" t="e">
        <f>MATCH(O35,{"a",2.1,"c bau c",4.1},0)</f>
        <v>#NUM!</v>
      </c>
      <c r="AE35" s="6" t="e">
        <f>MATCH(P35,{"a",2.1,"c bau c",4.1},0)</f>
        <v>#REF!</v>
      </c>
      <c r="AF35" s="6"/>
      <c r="AG35" s="6"/>
    </row>
    <row r="36" spans="1:47" x14ac:dyDescent="0.15">
      <c r="A36" s="27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MATCH(B36,{FALSE,2.1,TRUE,4.1},0)</f>
        <v>#N/A</v>
      </c>
      <c r="R36" s="6" t="e">
        <f>MATCH(C36,{FALSE,2.1,TRUE,4.1},0)</f>
        <v>#N/A</v>
      </c>
      <c r="S36" s="6" t="e">
        <f>MATCH(D36,{FALSE,2.1,TRUE,4.1},0)</f>
        <v>#N/A</v>
      </c>
      <c r="T36" s="6" t="e">
        <f>MATCH(E36,{FALSE,2.1,TRUE,4.1},0)</f>
        <v>#N/A</v>
      </c>
      <c r="U36" s="6">
        <f>MATCH(F36,{FALSE,2.1,TRUE,4.1},0)</f>
        <v>4</v>
      </c>
      <c r="V36" s="6" t="e">
        <f>MATCH(G36,{FALSE,2.1,TRUE,4.1},0)</f>
        <v>#N/A</v>
      </c>
      <c r="W36" s="6" t="e">
        <f>MATCH(H36,{FALSE,2.1,TRUE,4.1},0)</f>
        <v>#N/A</v>
      </c>
      <c r="X36" s="6">
        <f>MATCH(I36,{FALSE,2.1,TRUE,4.1},0)</f>
        <v>3</v>
      </c>
      <c r="Y36" s="6" t="e">
        <f>MATCH(J36,{FALSE,2.1,TRUE,4.1},0)</f>
        <v>#VALUE!</v>
      </c>
      <c r="Z36" s="6" t="e">
        <f>MATCH(K36,{FALSE,2.1,TRUE,4.1},0)</f>
        <v>#N/A</v>
      </c>
      <c r="AA36" s="6" t="e">
        <f>MATCH(L36,{FALSE,2.1,TRUE,4.1},0)</f>
        <v>#DIV/0!</v>
      </c>
      <c r="AB36" s="6" t="e">
        <f>MATCH(M36,{FALSE,2.1,TRUE,4.1},0)</f>
        <v>#NAME?</v>
      </c>
      <c r="AC36" s="6" t="e">
        <f>MATCH(N36,{FALSE,2.1,TRUE,4.1},0)</f>
        <v>#NULL!</v>
      </c>
      <c r="AD36" s="6" t="e">
        <f>MATCH(O36,{FALSE,2.1,TRUE,4.1},0)</f>
        <v>#NUM!</v>
      </c>
      <c r="AE36" s="6" t="e">
        <f>MATCH(P36,{FALSE,2.1,TRUE,4.1},0)</f>
        <v>#REF!</v>
      </c>
      <c r="AF36" s="6"/>
      <c r="AG36" s="6"/>
    </row>
    <row r="37" spans="1:47" x14ac:dyDescent="0.15">
      <c r="A37" s="27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MATCH(B37,{4.1,3.1,2.1,1.1},0)</f>
        <v>#N/A</v>
      </c>
      <c r="R37" s="6">
        <f>MATCH(C37,{4.1,3.1,2.1,1.1},0)</f>
        <v>4</v>
      </c>
      <c r="S37" s="6" t="e">
        <f>MATCH(D37,{4.1,3.1,2.1,1.1},0)</f>
        <v>#N/A</v>
      </c>
      <c r="T37" s="6" t="e">
        <f>MATCH(E37,{4.1,3.1,2.1,1.1},0)</f>
        <v>#N/A</v>
      </c>
      <c r="U37" s="6">
        <f>MATCH(F37,{4.1,3.1,2.1,1.1},0)</f>
        <v>1</v>
      </c>
      <c r="V37" s="6" t="e">
        <f>MATCH(G37,{4.1,3.1,2.1,1.1},0)</f>
        <v>#N/A</v>
      </c>
      <c r="W37" s="6" t="e">
        <f>MATCH(H37,{4.1,3.1,2.1,1.1},0)</f>
        <v>#N/A</v>
      </c>
      <c r="X37" s="6" t="e">
        <f>MATCH(I37,{4.1,3.1,2.1,1.1},0)</f>
        <v>#N/A</v>
      </c>
      <c r="Y37" s="6" t="e">
        <f>MATCH(J37,{4.1,3.1,2.1,1.1},0)</f>
        <v>#VALUE!</v>
      </c>
      <c r="Z37" s="6" t="e">
        <f>MATCH(K37,{4.1,3.1,2.1,1.1},0)</f>
        <v>#N/A</v>
      </c>
      <c r="AA37" s="6" t="e">
        <f>MATCH(L37,{4.1,3.1,2.1,1.1},0)</f>
        <v>#DIV/0!</v>
      </c>
      <c r="AB37" s="6" t="e">
        <f>MATCH(M37,{4.1,3.1,2.1,1.1},0)</f>
        <v>#NAME?</v>
      </c>
      <c r="AC37" s="6" t="e">
        <f>MATCH(N37,{4.1,3.1,2.1,1.1},0)</f>
        <v>#NULL!</v>
      </c>
      <c r="AD37" s="6" t="e">
        <f>MATCH(O37,{4.1,3.1,2.1,1.1},0)</f>
        <v>#NUM!</v>
      </c>
      <c r="AE37" s="6" t="e">
        <f>MATCH(P37,{4.1,3.1,2.1,1.1},0)</f>
        <v>#REF!</v>
      </c>
      <c r="AF37" s="6"/>
      <c r="AG37" s="6"/>
    </row>
    <row r="38" spans="1:47" x14ac:dyDescent="0.15">
      <c r="A38" s="27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MATCH(B38,{"c bau c",4.1,"a",1.1},0)</f>
        <v>#N/A</v>
      </c>
      <c r="R38" s="6">
        <f>MATCH(C38,{"c bau c",4.1,"a",1.1},0)</f>
        <v>4</v>
      </c>
      <c r="S38" s="6" t="e">
        <f>MATCH(D38,{"c bau c",4.1,"a",1.1},0)</f>
        <v>#N/A</v>
      </c>
      <c r="T38" s="6" t="e">
        <f>MATCH(E38,{"c bau c",4.1,"a",1.1},0)</f>
        <v>#N/A</v>
      </c>
      <c r="U38" s="6">
        <f>MATCH(F38,{"c bau c",4.1,"a",1.1},0)</f>
        <v>2</v>
      </c>
      <c r="V38" s="6" t="e">
        <f>MATCH(G38,{"c bau c",4.1,"a",1.1},0)</f>
        <v>#N/A</v>
      </c>
      <c r="W38" s="6">
        <f>MATCH(H38,{"c bau c",4.1,"a",1.1},0)</f>
        <v>1</v>
      </c>
      <c r="X38" s="6" t="e">
        <f>MATCH(I38,{"c bau c",4.1,"a",1.1},0)</f>
        <v>#N/A</v>
      </c>
      <c r="Y38" s="6" t="e">
        <f>MATCH(J38,{"c bau c",4.1,"a",1.1},0)</f>
        <v>#VALUE!</v>
      </c>
      <c r="Z38" s="6" t="e">
        <f>MATCH(K38,{"c bau c",4.1,"a",1.1},0)</f>
        <v>#N/A</v>
      </c>
      <c r="AA38" s="6" t="e">
        <f>MATCH(L38,{"c bau c",4.1,"a",1.1},0)</f>
        <v>#DIV/0!</v>
      </c>
      <c r="AB38" s="6" t="e">
        <f>MATCH(M38,{"c bau c",4.1,"a",1.1},0)</f>
        <v>#NAME?</v>
      </c>
      <c r="AC38" s="6" t="e">
        <f>MATCH(N38,{"c bau c",4.1,"a",1.1},0)</f>
        <v>#NULL!</v>
      </c>
      <c r="AD38" s="6" t="e">
        <f>MATCH(O38,{"c bau c",4.1,"a",1.1},0)</f>
        <v>#NUM!</v>
      </c>
      <c r="AE38" s="6" t="e">
        <f>MATCH(P38,{"c bau c",4.1,"a",1.1},0)</f>
        <v>#REF!</v>
      </c>
      <c r="AF38" s="6"/>
      <c r="AG38" s="6"/>
    </row>
    <row r="39" spans="1:47" x14ac:dyDescent="0.15">
      <c r="A39" s="27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MATCH(B39,{"",4.1,"a",1.1},0)</f>
        <v>#N/A</v>
      </c>
      <c r="R39" s="6">
        <f>MATCH(C39,{"",4.1,"a",1.1},0)</f>
        <v>4</v>
      </c>
      <c r="S39" s="6" t="e">
        <f>MATCH(D39,{"",4.1,"a",1.1},0)</f>
        <v>#N/A</v>
      </c>
      <c r="T39" s="6" t="e">
        <f>MATCH(E39,{"",4.1,"a",1.1},0)</f>
        <v>#N/A</v>
      </c>
      <c r="U39" s="6">
        <f>MATCH(F39,{"",4.1,"a",1.1},0)</f>
        <v>2</v>
      </c>
      <c r="V39" s="6" t="e">
        <f>MATCH(G39,{"",4.1,"a",1.1},0)</f>
        <v>#N/A</v>
      </c>
      <c r="W39" s="6" t="e">
        <f>MATCH(H39,{"",4.1,"a",1.1},0)</f>
        <v>#N/A</v>
      </c>
      <c r="X39" s="6" t="e">
        <f>MATCH(I39,{"",4.1,"a",1.1},0)</f>
        <v>#N/A</v>
      </c>
      <c r="Y39" s="6" t="e">
        <f>MATCH(J39,{"",4.1,"a",1.1},0)</f>
        <v>#VALUE!</v>
      </c>
      <c r="Z39" s="6" t="e">
        <f>MATCH(K39,{"",4.1,"a",1.1},0)</f>
        <v>#N/A</v>
      </c>
      <c r="AA39" s="6" t="e">
        <f>MATCH(L39,{"",4.1,"a",1.1},0)</f>
        <v>#DIV/0!</v>
      </c>
      <c r="AB39" s="6" t="e">
        <f>MATCH(M39,{"",4.1,"a",1.1},0)</f>
        <v>#NAME?</v>
      </c>
      <c r="AC39" s="6" t="e">
        <f>MATCH(N39,{"",4.1,"a",1.1},0)</f>
        <v>#NULL!</v>
      </c>
      <c r="AD39" s="6" t="e">
        <f>MATCH(O39,{"",4.1,"a",1.1},0)</f>
        <v>#NUM!</v>
      </c>
      <c r="AE39" s="6" t="e">
        <f>MATCH(P39,{"",4.1,"a",1.1},0)</f>
        <v>#REF!</v>
      </c>
      <c r="AF39" s="6"/>
      <c r="AG39" s="6"/>
    </row>
    <row r="40" spans="1:47" x14ac:dyDescent="0.15">
      <c r="A40" s="27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MATCH(B40,{TRUE,4.1,FALSE,1.1},0)</f>
        <v>#N/A</v>
      </c>
      <c r="R40" s="6">
        <f>MATCH(C40,{TRUE,4.1,FALSE,1.1},0)</f>
        <v>4</v>
      </c>
      <c r="S40" s="6" t="e">
        <f>MATCH(D40,{TRUE,4.1,FALSE,1.1},0)</f>
        <v>#N/A</v>
      </c>
      <c r="T40" s="6" t="e">
        <f>MATCH(E40,{TRUE,4.1,FALSE,1.1},0)</f>
        <v>#N/A</v>
      </c>
      <c r="U40" s="6">
        <f>MATCH(F40,{TRUE,4.1,FALSE,1.1},0)</f>
        <v>2</v>
      </c>
      <c r="V40" s="6" t="e">
        <f>MATCH(G40,{TRUE,4.1,FALSE,1.1},0)</f>
        <v>#N/A</v>
      </c>
      <c r="W40" s="6" t="e">
        <f>MATCH(H40,{TRUE,4.1,FALSE,1.1},0)</f>
        <v>#N/A</v>
      </c>
      <c r="X40" s="6">
        <f>MATCH(I40,{TRUE,4.1,FALSE,1.1},0)</f>
        <v>1</v>
      </c>
      <c r="Y40" s="6" t="e">
        <f>MATCH(J40,{TRUE,4.1,FALSE,1.1},0)</f>
        <v>#VALUE!</v>
      </c>
      <c r="Z40" s="6" t="e">
        <f>MATCH(K40,{TRUE,4.1,FALSE,1.1},0)</f>
        <v>#N/A</v>
      </c>
      <c r="AA40" s="6" t="e">
        <f>MATCH(L40,{TRUE,4.1,FALSE,1.1},0)</f>
        <v>#DIV/0!</v>
      </c>
      <c r="AB40" s="6" t="e">
        <f>MATCH(M40,{TRUE,4.1,FALSE,1.1},0)</f>
        <v>#NAME?</v>
      </c>
      <c r="AC40" s="6" t="e">
        <f>MATCH(N40,{TRUE,4.1,FALSE,1.1},0)</f>
        <v>#NULL!</v>
      </c>
      <c r="AD40" s="6" t="e">
        <f>MATCH(O40,{TRUE,4.1,FALSE,1.1},0)</f>
        <v>#NUM!</v>
      </c>
      <c r="AE40" s="6" t="e">
        <f>MATCH(P40,{TRUE,4.1,FALSE,1.1},0)</f>
        <v>#REF!</v>
      </c>
      <c r="AF40" s="6"/>
      <c r="AG40" s="6"/>
    </row>
    <row r="41" spans="1:47" x14ac:dyDescent="0.15">
      <c r="A41" s="27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MATCH(B41,{TRUE,4.1,FALSE,"c bau c"},0)</f>
        <v>#N/A</v>
      </c>
      <c r="R41" s="6" t="e">
        <f>MATCH(C41,{TRUE,4.1,FALSE,"c bau c"},0)</f>
        <v>#N/A</v>
      </c>
      <c r="S41" s="6" t="e">
        <f>MATCH(D41,{TRUE,4.1,FALSE,"c bau c"},0)</f>
        <v>#N/A</v>
      </c>
      <c r="T41" s="6" t="e">
        <f>MATCH(E41,{TRUE,4.1,FALSE,"c bau c"},0)</f>
        <v>#N/A</v>
      </c>
      <c r="U41" s="6">
        <f>MATCH(F41,{TRUE,4.1,FALSE,"c bau c"},0)</f>
        <v>2</v>
      </c>
      <c r="V41" s="6" t="e">
        <f>MATCH(G41,{TRUE,4.1,FALSE,"c bau c"},0)</f>
        <v>#N/A</v>
      </c>
      <c r="W41" s="6">
        <f>MATCH(H41,{TRUE,4.1,FALSE,"c bau c"},0)</f>
        <v>4</v>
      </c>
      <c r="X41" s="6">
        <f>MATCH(I41,{TRUE,4.1,FALSE,"c bau c"},0)</f>
        <v>1</v>
      </c>
      <c r="Y41" s="6" t="e">
        <f>MATCH(J41,{TRUE,4.1,FALSE,"c bau c"},0)</f>
        <v>#VALUE!</v>
      </c>
      <c r="Z41" s="6" t="e">
        <f>MATCH(K41,{TRUE,4.1,FALSE,"c bau c"},0)</f>
        <v>#N/A</v>
      </c>
      <c r="AA41" s="6" t="e">
        <f>MATCH(L41,{TRUE,4.1,FALSE,"c bau c"},0)</f>
        <v>#DIV/0!</v>
      </c>
      <c r="AB41" s="6" t="e">
        <f>MATCH(M41,{TRUE,4.1,FALSE,"c bau c"},0)</f>
        <v>#NAME?</v>
      </c>
      <c r="AC41" s="6" t="e">
        <f>MATCH(N41,{TRUE,4.1,FALSE,"c bau c"},0)</f>
        <v>#NULL!</v>
      </c>
      <c r="AD41" s="6" t="e">
        <f>MATCH(O41,{TRUE,4.1,FALSE,"c bau c"},0)</f>
        <v>#NUM!</v>
      </c>
      <c r="AE41" s="6" t="e">
        <f>MATCH(P41,{TRUE,4.1,FALSE,"c bau c"},0)</f>
        <v>#REF!</v>
      </c>
      <c r="AF41" s="6"/>
      <c r="AG41" s="6"/>
    </row>
    <row r="42" spans="1:47" x14ac:dyDescent="0.15">
      <c r="A42" s="27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MATCH(B42,{TRUE,FALSE,"a","c bau c"},0)</f>
        <v>#N/A</v>
      </c>
      <c r="R42" s="6" t="e">
        <f>MATCH(C42,{TRUE,FALSE,"a","c bau c"},0)</f>
        <v>#N/A</v>
      </c>
      <c r="S42" s="6" t="e">
        <f>MATCH(D42,{TRUE,FALSE,"a","c bau c"},0)</f>
        <v>#N/A</v>
      </c>
      <c r="T42" s="6" t="e">
        <f>MATCH(E42,{TRUE,FALSE,"a","c bau c"},0)</f>
        <v>#N/A</v>
      </c>
      <c r="U42" s="6" t="e">
        <f>MATCH(F42,{TRUE,FALSE,"a","c bau c"},0)</f>
        <v>#N/A</v>
      </c>
      <c r="V42" s="6" t="e">
        <f>MATCH(G42,{TRUE,FALSE,"a","c bau c"},0)</f>
        <v>#N/A</v>
      </c>
      <c r="W42" s="6">
        <f>MATCH(H42,{TRUE,FALSE,"a","c bau c"},0)</f>
        <v>4</v>
      </c>
      <c r="X42" s="6">
        <f>MATCH(I42,{TRUE,FALSE,"a","c bau c"},0)</f>
        <v>1</v>
      </c>
      <c r="Y42" s="6" t="e">
        <f>MATCH(J42,{TRUE,FALSE,"a","c bau c"},0)</f>
        <v>#VALUE!</v>
      </c>
      <c r="Z42" s="6" t="e">
        <f>MATCH(K42,{TRUE,FALSE,"a","c bau c"},0)</f>
        <v>#N/A</v>
      </c>
      <c r="AA42" s="6" t="e">
        <f>MATCH(L42,{TRUE,FALSE,"a","c bau c"},0)</f>
        <v>#DIV/0!</v>
      </c>
      <c r="AB42" s="6" t="e">
        <f>MATCH(M42,{TRUE,FALSE,"a","c bau c"},0)</f>
        <v>#NAME?</v>
      </c>
      <c r="AC42" s="6" t="e">
        <f>MATCH(N42,{TRUE,FALSE,"a","c bau c"},0)</f>
        <v>#NULL!</v>
      </c>
      <c r="AD42" s="6" t="e">
        <f>MATCH(O42,{TRUE,FALSE,"a","c bau c"},0)</f>
        <v>#NUM!</v>
      </c>
      <c r="AE42" s="6" t="e">
        <f>MATCH(P42,{TRUE,FALSE,"a","c bau c"},0)</f>
        <v>#REF!</v>
      </c>
      <c r="AF42" s="6"/>
      <c r="AG42" s="6"/>
    </row>
    <row r="43" spans="1:47" x14ac:dyDescent="0.15">
      <c r="A43" s="27" t="s">
        <v>353</v>
      </c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>
        <f>MATCH(B43,{-1.1,2.1,3.1,4.1},-1)</f>
        <v>4</v>
      </c>
      <c r="R43" s="6" t="e">
        <f>MATCH(C43,{-1.1,2.1,3.1,4.1},-1)</f>
        <v>#N/A</v>
      </c>
      <c r="S43" s="6" t="e">
        <f>MATCH(D43,{-1.1,2.1,3.1,4.1},-1)</f>
        <v>#N/A</v>
      </c>
      <c r="T43" s="6" t="e">
        <f>MATCH(E43,{-1.1,2.1,3.1,4.1},-1)</f>
        <v>#N/A</v>
      </c>
      <c r="U43" s="6" t="e">
        <f>MATCH(F43,{-1.1,2.1,3.1,4.1},-1)</f>
        <v>#N/A</v>
      </c>
      <c r="V43" s="6" t="e">
        <f>MATCH(G43,{-1.1,2.1,3.1,4.1},-1)</f>
        <v>#N/A</v>
      </c>
      <c r="W43" s="6" t="e">
        <f>MATCH(H43,{-1.1,2.1,3.1,4.1},-1)</f>
        <v>#N/A</v>
      </c>
      <c r="X43" s="6" t="e">
        <f>MATCH(I43,{-1.1,2.1,3.1,4.1},-1)</f>
        <v>#N/A</v>
      </c>
      <c r="Y43" s="6" t="e">
        <f>MATCH(J43,{-1.1,2.1,3.1,4.1},-1)</f>
        <v>#VALUE!</v>
      </c>
      <c r="Z43" s="6" t="e">
        <f>MATCH(K43,{-1.1,2.1,3.1,4.1},-1)</f>
        <v>#N/A</v>
      </c>
      <c r="AA43" s="6" t="e">
        <f>MATCH(L43,{-1.1,2.1,3.1,4.1},-1)</f>
        <v>#DIV/0!</v>
      </c>
      <c r="AB43" s="6" t="e">
        <f>MATCH(M43,{-1.1,2.1,3.1,4.1},-1)</f>
        <v>#NAME?</v>
      </c>
      <c r="AC43" s="6" t="e">
        <f>MATCH(N43,{-1.1,2.1,3.1,4.1},-1)</f>
        <v>#NULL!</v>
      </c>
      <c r="AD43" s="6" t="e">
        <f>MATCH(O43,{-1.1,2.1,3.1,4.1},-1)</f>
        <v>#NUM!</v>
      </c>
      <c r="AE43" s="6" t="e">
        <f>MATCH(P43,{-1.1,2.1,3.1,4.1},-1)</f>
        <v>#REF!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x14ac:dyDescent="0.15">
      <c r="A44" s="27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>
        <f>MATCH(B44,{"a",2.1,"c bau c",4.1},-1)</f>
        <v>4</v>
      </c>
      <c r="R44" s="6">
        <f>MATCH(C44,{"a",2.1,"c bau c",4.1},-1)</f>
        <v>4</v>
      </c>
      <c r="S44" s="6" t="e">
        <f>MATCH(D44,{"a",2.1,"c bau c",4.1},-1)</f>
        <v>#N/A</v>
      </c>
      <c r="T44" s="6" t="e">
        <f>MATCH(E44,{"a",2.1,"c bau c",4.1},-1)</f>
        <v>#N/A</v>
      </c>
      <c r="U44" s="6" t="e">
        <f>MATCH(F44,{"a",2.1,"c bau c",4.1},-1)</f>
        <v>#N/A</v>
      </c>
      <c r="V44" s="6">
        <f>MATCH(G44,{"a",2.1,"c bau c",4.1},-1)</f>
        <v>4</v>
      </c>
      <c r="W44" s="6">
        <f>MATCH(H44,{"a",2.1,"c bau c",4.1},-1)</f>
        <v>3</v>
      </c>
      <c r="X44" s="6" t="e">
        <f>MATCH(I44,{"a",2.1,"c bau c",4.1},-1)</f>
        <v>#N/A</v>
      </c>
      <c r="Y44" s="6" t="e">
        <f>MATCH(J44,{"a",2.1,"c bau c",4.1},-1)</f>
        <v>#VALUE!</v>
      </c>
      <c r="Z44" s="6" t="e">
        <f>MATCH(K44,{"a",2.1,"c bau c",4.1},-1)</f>
        <v>#N/A</v>
      </c>
      <c r="AA44" s="6" t="e">
        <f>MATCH(L44,{"a",2.1,"c bau c",4.1},-1)</f>
        <v>#DIV/0!</v>
      </c>
      <c r="AB44" s="6" t="e">
        <f>MATCH(M44,{"a",2.1,"c bau c",4.1},-1)</f>
        <v>#NAME?</v>
      </c>
      <c r="AC44" s="6" t="e">
        <f>MATCH(N44,{"a",2.1,"c bau c",4.1},-1)</f>
        <v>#NULL!</v>
      </c>
      <c r="AD44" s="6" t="e">
        <f>MATCH(O44,{"a",2.1,"c bau c",4.1},-1)</f>
        <v>#NUM!</v>
      </c>
      <c r="AE44" s="6" t="e">
        <f>MATCH(P44,{"a",2.1,"c bau c",4.1},-1)</f>
        <v>#REF!</v>
      </c>
      <c r="AF44" s="6"/>
      <c r="AG44" s="6"/>
    </row>
    <row r="45" spans="1:47" x14ac:dyDescent="0.15">
      <c r="A45" s="27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MATCH(B45,{FALSE,2.1,TRUE,4.1},-1)</f>
        <v>4</v>
      </c>
      <c r="R45" s="6">
        <f>MATCH(C45,{FALSE,2.1,TRUE,4.1},-1)</f>
        <v>4</v>
      </c>
      <c r="S45" s="6" t="e">
        <f>MATCH(D45,{FALSE,2.1,TRUE,4.1},-1)</f>
        <v>#N/A</v>
      </c>
      <c r="T45" s="6" t="e">
        <f>MATCH(E45,{FALSE,2.1,TRUE,4.1},-1)</f>
        <v>#N/A</v>
      </c>
      <c r="U45" s="6" t="e">
        <f>MATCH(F45,{FALSE,2.1,TRUE,4.1},-1)</f>
        <v>#N/A</v>
      </c>
      <c r="V45" s="6">
        <f>MATCH(G45,{FALSE,2.1,TRUE,4.1},-1)</f>
        <v>4</v>
      </c>
      <c r="W45" s="6" t="e">
        <f>MATCH(H45,{FALSE,2.1,TRUE,4.1},-1)</f>
        <v>#N/A</v>
      </c>
      <c r="X45" s="6" t="e">
        <f>MATCH(I45,{FALSE,2.1,TRUE,4.1},-1)</f>
        <v>#N/A</v>
      </c>
      <c r="Y45" s="6" t="e">
        <f>MATCH(J45,{FALSE,2.1,TRUE,4.1},-1)</f>
        <v>#VALUE!</v>
      </c>
      <c r="Z45" s="6" t="e">
        <f>MATCH(K45,{FALSE,2.1,TRUE,4.1},-1)</f>
        <v>#N/A</v>
      </c>
      <c r="AA45" s="6" t="e">
        <f>MATCH(L45,{FALSE,2.1,TRUE,4.1},-1)</f>
        <v>#DIV/0!</v>
      </c>
      <c r="AB45" s="6" t="e">
        <f>MATCH(M45,{FALSE,2.1,TRUE,4.1},-1)</f>
        <v>#NAME?</v>
      </c>
      <c r="AC45" s="6" t="e">
        <f>MATCH(N45,{FALSE,2.1,TRUE,4.1},-1)</f>
        <v>#NULL!</v>
      </c>
      <c r="AD45" s="6" t="e">
        <f>MATCH(O45,{FALSE,2.1,TRUE,4.1},-1)</f>
        <v>#NUM!</v>
      </c>
      <c r="AE45" s="6" t="e">
        <f>MATCH(P45,{FALSE,2.1,TRUE,4.1},-1)</f>
        <v>#REF!</v>
      </c>
      <c r="AF45" s="6"/>
      <c r="AG45" s="6"/>
    </row>
    <row r="46" spans="1:47" x14ac:dyDescent="0.15">
      <c r="A46" s="27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MATCH(B46,{4.1,3.1,2.1,1.1},-1)</f>
        <v>4</v>
      </c>
      <c r="R46" s="6">
        <f>MATCH(C46,{4.1,3.1,2.1,1.1},-1)</f>
        <v>4</v>
      </c>
      <c r="S46" s="6">
        <f>MATCH(D46,{4.1,3.1,2.1,1.1},-1)</f>
        <v>2</v>
      </c>
      <c r="T46" s="6">
        <f>MATCH(E46,{4.1,3.1,2.1,1.1},-1)</f>
        <v>1</v>
      </c>
      <c r="U46" s="6">
        <f>MATCH(F46,{4.1,3.1,2.1,1.1},-1)</f>
        <v>1</v>
      </c>
      <c r="V46" s="6">
        <f>MATCH(G46,{4.1,3.1,2.1,1.1},-1)</f>
        <v>4</v>
      </c>
      <c r="W46" s="6" t="e">
        <f>MATCH(H46,{4.1,3.1,2.1,1.1},-1)</f>
        <v>#N/A</v>
      </c>
      <c r="X46" s="6" t="e">
        <f>MATCH(I46,{4.1,3.1,2.1,1.1},-1)</f>
        <v>#N/A</v>
      </c>
      <c r="Y46" s="6" t="e">
        <f>MATCH(J46,{4.1,3.1,2.1,1.1},-1)</f>
        <v>#VALUE!</v>
      </c>
      <c r="Z46" s="6" t="e">
        <f>MATCH(K46,{4.1,3.1,2.1,1.1},-1)</f>
        <v>#N/A</v>
      </c>
      <c r="AA46" s="6" t="e">
        <f>MATCH(L46,{4.1,3.1,2.1,1.1},-1)</f>
        <v>#DIV/0!</v>
      </c>
      <c r="AB46" s="6" t="e">
        <f>MATCH(M46,{4.1,3.1,2.1,1.1},-1)</f>
        <v>#NAME?</v>
      </c>
      <c r="AC46" s="6" t="e">
        <f>MATCH(N46,{4.1,3.1,2.1,1.1},-1)</f>
        <v>#NULL!</v>
      </c>
      <c r="AD46" s="6" t="e">
        <f>MATCH(O46,{4.1,3.1,2.1,1.1},-1)</f>
        <v>#NUM!</v>
      </c>
      <c r="AE46" s="6" t="e">
        <f>MATCH(P46,{4.1,3.1,2.1,1.1},-1)</f>
        <v>#REF!</v>
      </c>
      <c r="AF46" s="6"/>
      <c r="AG46" s="6"/>
    </row>
    <row r="47" spans="1:47" x14ac:dyDescent="0.15">
      <c r="A47" s="27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MATCH(B47,{"c bau c",4.1,"a",1.1},-1)</f>
        <v>4</v>
      </c>
      <c r="R47" s="6">
        <f>MATCH(C47,{"c bau c",4.1,"a",1.1},-1)</f>
        <v>4</v>
      </c>
      <c r="S47" s="6">
        <f>MATCH(D47,{"c bau c",4.1,"a",1.1},-1)</f>
        <v>2</v>
      </c>
      <c r="T47" s="6">
        <f>MATCH(E47,{"c bau c",4.1,"a",1.1},-1)</f>
        <v>2</v>
      </c>
      <c r="U47" s="6">
        <f>MATCH(F47,{"c bau c",4.1,"a",1.1},-1)</f>
        <v>2</v>
      </c>
      <c r="V47" s="6">
        <f>MATCH(G47,{"c bau c",4.1,"a",1.1},-1)</f>
        <v>4</v>
      </c>
      <c r="W47" s="6">
        <f>MATCH(H47,{"c bau c",4.1,"a",1.1},-1)</f>
        <v>3</v>
      </c>
      <c r="X47" s="6" t="e">
        <f>MATCH(I47,{"c bau c",4.1,"a",1.1},-1)</f>
        <v>#N/A</v>
      </c>
      <c r="Y47" s="6" t="e">
        <f>MATCH(J47,{"c bau c",4.1,"a",1.1},-1)</f>
        <v>#VALUE!</v>
      </c>
      <c r="Z47" s="6" t="e">
        <f>MATCH(K47,{"c bau c",4.1,"a",1.1},-1)</f>
        <v>#N/A</v>
      </c>
      <c r="AA47" s="6" t="e">
        <f>MATCH(L47,{"c bau c",4.1,"a",1.1},-1)</f>
        <v>#DIV/0!</v>
      </c>
      <c r="AB47" s="6" t="e">
        <f>MATCH(M47,{"c bau c",4.1,"a",1.1},-1)</f>
        <v>#NAME?</v>
      </c>
      <c r="AC47" s="6" t="e">
        <f>MATCH(N47,{"c bau c",4.1,"a",1.1},-1)</f>
        <v>#NULL!</v>
      </c>
      <c r="AD47" s="6" t="e">
        <f>MATCH(O47,{"c bau c",4.1,"a",1.1},-1)</f>
        <v>#NUM!</v>
      </c>
      <c r="AE47" s="6" t="e">
        <f>MATCH(P47,{"c bau c",4.1,"a",1.1},-1)</f>
        <v>#REF!</v>
      </c>
      <c r="AF47" s="6"/>
      <c r="AG47" s="6"/>
    </row>
    <row r="48" spans="1:47" x14ac:dyDescent="0.15">
      <c r="A48" s="27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MATCH(B48,{"",4.1,"a",1.1},-1)</f>
        <v>4</v>
      </c>
      <c r="R48" s="6">
        <f>MATCH(C48,{"",4.1,"a",1.1},-1)</f>
        <v>4</v>
      </c>
      <c r="S48" s="6">
        <f>MATCH(D48,{"",4.1,"a",1.1},-1)</f>
        <v>2</v>
      </c>
      <c r="T48" s="6">
        <f>MATCH(E48,{"",4.1,"a",1.1},-1)</f>
        <v>2</v>
      </c>
      <c r="U48" s="6">
        <f>MATCH(F48,{"",4.1,"a",1.1},-1)</f>
        <v>2</v>
      </c>
      <c r="V48" s="6">
        <f>MATCH(G48,{"",4.1,"a",1.1},-1)</f>
        <v>4</v>
      </c>
      <c r="W48" s="6" t="e">
        <f>MATCH(H48,{"",4.1,"a",1.1},-1)</f>
        <v>#N/A</v>
      </c>
      <c r="X48" s="6" t="e">
        <f>MATCH(I48,{"",4.1,"a",1.1},-1)</f>
        <v>#N/A</v>
      </c>
      <c r="Y48" s="6" t="e">
        <f>MATCH(J48,{"",4.1,"a",1.1},-1)</f>
        <v>#VALUE!</v>
      </c>
      <c r="Z48" s="6" t="e">
        <f>MATCH(K48,{"",4.1,"a",1.1},-1)</f>
        <v>#N/A</v>
      </c>
      <c r="AA48" s="6" t="e">
        <f>MATCH(L48,{"",4.1,"a",1.1},-1)</f>
        <v>#DIV/0!</v>
      </c>
      <c r="AB48" s="6" t="e">
        <f>MATCH(M48,{"",4.1,"a",1.1},-1)</f>
        <v>#NAME?</v>
      </c>
      <c r="AC48" s="6" t="e">
        <f>MATCH(N48,{"",4.1,"a",1.1},-1)</f>
        <v>#NULL!</v>
      </c>
      <c r="AD48" s="6" t="e">
        <f>MATCH(O48,{"",4.1,"a",1.1},-1)</f>
        <v>#NUM!</v>
      </c>
      <c r="AE48" s="6" t="e">
        <f>MATCH(P48,{"",4.1,"a",1.1},-1)</f>
        <v>#REF!</v>
      </c>
      <c r="AF48" s="6"/>
      <c r="AG48" s="6"/>
    </row>
    <row r="49" spans="1:33" x14ac:dyDescent="0.15">
      <c r="A49" s="27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MATCH(B49,{TRUE,4.1,FALSE,1.1},-1)</f>
        <v>4</v>
      </c>
      <c r="R49" s="6">
        <f>MATCH(C49,{TRUE,4.1,FALSE,1.1},-1)</f>
        <v>4</v>
      </c>
      <c r="S49" s="6">
        <f>MATCH(D49,{TRUE,4.1,FALSE,1.1},-1)</f>
        <v>2</v>
      </c>
      <c r="T49" s="6">
        <f>MATCH(E49,{TRUE,4.1,FALSE,1.1},-1)</f>
        <v>2</v>
      </c>
      <c r="U49" s="6">
        <f>MATCH(F49,{TRUE,4.1,FALSE,1.1},-1)</f>
        <v>2</v>
      </c>
      <c r="V49" s="6">
        <f>MATCH(G49,{TRUE,4.1,FALSE,1.1},-1)</f>
        <v>4</v>
      </c>
      <c r="W49" s="6" t="e">
        <f>MATCH(H49,{TRUE,4.1,FALSE,1.1},-1)</f>
        <v>#N/A</v>
      </c>
      <c r="X49" s="6">
        <f>MATCH(I49,{TRUE,4.1,FALSE,1.1},-1)</f>
        <v>1</v>
      </c>
      <c r="Y49" s="6" t="e">
        <f>MATCH(J49,{TRUE,4.1,FALSE,1.1},-1)</f>
        <v>#VALUE!</v>
      </c>
      <c r="Z49" s="6" t="e">
        <f>MATCH(K49,{TRUE,4.1,FALSE,1.1},-1)</f>
        <v>#N/A</v>
      </c>
      <c r="AA49" s="6" t="e">
        <f>MATCH(L49,{TRUE,4.1,FALSE,1.1},-1)</f>
        <v>#DIV/0!</v>
      </c>
      <c r="AB49" s="6" t="e">
        <f>MATCH(M49,{TRUE,4.1,FALSE,1.1},-1)</f>
        <v>#NAME?</v>
      </c>
      <c r="AC49" s="6" t="e">
        <f>MATCH(N49,{TRUE,4.1,FALSE,1.1},-1)</f>
        <v>#NULL!</v>
      </c>
      <c r="AD49" s="6" t="e">
        <f>MATCH(O49,{TRUE,4.1,FALSE,1.1},-1)</f>
        <v>#NUM!</v>
      </c>
      <c r="AE49" s="6" t="e">
        <f>MATCH(P49,{TRUE,4.1,FALSE,1.1},-1)</f>
        <v>#REF!</v>
      </c>
      <c r="AF49" s="6"/>
      <c r="AG49" s="6"/>
    </row>
    <row r="50" spans="1:33" x14ac:dyDescent="0.15">
      <c r="A50" s="27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MATCH(B50,{TRUE,4.1,FALSE,"c bau c"},-1)</f>
        <v>2</v>
      </c>
      <c r="R50" s="6">
        <f>MATCH(C50,{TRUE,4.1,FALSE,"c bau c"},-1)</f>
        <v>2</v>
      </c>
      <c r="S50" s="6">
        <f>MATCH(D50,{TRUE,4.1,FALSE,"c bau c"},-1)</f>
        <v>2</v>
      </c>
      <c r="T50" s="6">
        <f>MATCH(E50,{TRUE,4.1,FALSE,"c bau c"},-1)</f>
        <v>2</v>
      </c>
      <c r="U50" s="6">
        <f>MATCH(F50,{TRUE,4.1,FALSE,"c bau c"},-1)</f>
        <v>2</v>
      </c>
      <c r="V50" s="6">
        <f>MATCH(G50,{TRUE,4.1,FALSE,"c bau c"},-1)</f>
        <v>2</v>
      </c>
      <c r="W50" s="6">
        <f>MATCH(H50,{TRUE,4.1,FALSE,"c bau c"},-1)</f>
        <v>4</v>
      </c>
      <c r="X50" s="6">
        <f>MATCH(I50,{TRUE,4.1,FALSE,"c bau c"},-1)</f>
        <v>1</v>
      </c>
      <c r="Y50" s="6" t="e">
        <f>MATCH(J50,{TRUE,4.1,FALSE,"c bau c"},-1)</f>
        <v>#VALUE!</v>
      </c>
      <c r="Z50" s="6" t="e">
        <f>MATCH(K50,{TRUE,4.1,FALSE,"c bau c"},-1)</f>
        <v>#N/A</v>
      </c>
      <c r="AA50" s="6" t="e">
        <f>MATCH(L50,{TRUE,4.1,FALSE,"c bau c"},-1)</f>
        <v>#DIV/0!</v>
      </c>
      <c r="AB50" s="6" t="e">
        <f>MATCH(M50,{TRUE,4.1,FALSE,"c bau c"},-1)</f>
        <v>#NAME?</v>
      </c>
      <c r="AC50" s="6" t="e">
        <f>MATCH(N50,{TRUE,4.1,FALSE,"c bau c"},-1)</f>
        <v>#NULL!</v>
      </c>
      <c r="AD50" s="6" t="e">
        <f>MATCH(O50,{TRUE,4.1,FALSE,"c bau c"},-1)</f>
        <v>#NUM!</v>
      </c>
      <c r="AE50" s="6" t="e">
        <f>MATCH(P50,{TRUE,4.1,FALSE,"c bau c"},-1)</f>
        <v>#REF!</v>
      </c>
      <c r="AF50" s="6"/>
      <c r="AG50" s="6"/>
    </row>
    <row r="51" spans="1:33" x14ac:dyDescent="0.15">
      <c r="A51" s="27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 t="e">
        <f>MATCH(B51,{TRUE,FALSE,"a","c bau c"},-1)</f>
        <v>#N/A</v>
      </c>
      <c r="R51" s="6" t="e">
        <f>MATCH(C51,{TRUE,FALSE,"a","c bau c"},-1)</f>
        <v>#N/A</v>
      </c>
      <c r="S51" s="6" t="e">
        <f>MATCH(D51,{TRUE,FALSE,"a","c bau c"},-1)</f>
        <v>#N/A</v>
      </c>
      <c r="T51" s="6" t="e">
        <f>MATCH(E51,{TRUE,FALSE,"a","c bau c"},-1)</f>
        <v>#N/A</v>
      </c>
      <c r="U51" s="6" t="e">
        <f>MATCH(F51,{TRUE,FALSE,"a","c bau c"},-1)</f>
        <v>#N/A</v>
      </c>
      <c r="V51" s="6" t="e">
        <f>MATCH(G51,{TRUE,FALSE,"a","c bau c"},-1)</f>
        <v>#N/A</v>
      </c>
      <c r="W51" s="6">
        <f>MATCH(H51,{TRUE,FALSE,"a","c bau c"},-1)</f>
        <v>4</v>
      </c>
      <c r="X51" s="6">
        <f>MATCH(I51,{TRUE,FALSE,"a","c bau c"},-1)</f>
        <v>1</v>
      </c>
      <c r="Y51" s="6" t="e">
        <f>MATCH(J51,{TRUE,FALSE,"a","c bau c"},-1)</f>
        <v>#VALUE!</v>
      </c>
      <c r="Z51" s="6" t="e">
        <f>MATCH(K51,{TRUE,FALSE,"a","c bau c"},-1)</f>
        <v>#N/A</v>
      </c>
      <c r="AA51" s="6" t="e">
        <f>MATCH(L51,{TRUE,FALSE,"a","c bau c"},-1)</f>
        <v>#DIV/0!</v>
      </c>
      <c r="AB51" s="6" t="e">
        <f>MATCH(M51,{TRUE,FALSE,"a","c bau c"},-1)</f>
        <v>#NAME?</v>
      </c>
      <c r="AC51" s="6" t="e">
        <f>MATCH(N51,{TRUE,FALSE,"a","c bau c"},-1)</f>
        <v>#NULL!</v>
      </c>
      <c r="AD51" s="6" t="e">
        <f>MATCH(O51,{TRUE,FALSE,"a","c bau c"},-1)</f>
        <v>#NUM!</v>
      </c>
      <c r="AE51" s="6" t="e">
        <f>MATCH(P51,{TRUE,FALSE,"a","c bau c"},-1)</f>
        <v>#REF!</v>
      </c>
      <c r="AF51" s="6"/>
      <c r="AG51" s="6"/>
    </row>
    <row r="52" spans="1:33" x14ac:dyDescent="0.15">
      <c r="A52" s="16" t="s">
        <v>343</v>
      </c>
      <c r="B52" s="22"/>
      <c r="C52" s="22"/>
      <c r="D52" s="22"/>
      <c r="E52" s="23"/>
      <c r="F52" s="23"/>
      <c r="G52" s="24"/>
      <c r="H52" s="24"/>
      <c r="I52" s="24"/>
      <c r="J52" s="24"/>
      <c r="K52" s="24"/>
      <c r="L52" s="25"/>
      <c r="M52" s="25"/>
      <c r="N52" s="25"/>
      <c r="O52" s="25"/>
      <c r="P52" s="25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3" x14ac:dyDescent="0.15">
      <c r="A53" s="16" t="s">
        <v>344</v>
      </c>
      <c r="B53" s="22"/>
      <c r="C53" s="22"/>
      <c r="D53" s="22"/>
      <c r="E53" s="23"/>
      <c r="F53" s="23"/>
      <c r="G53" s="24"/>
      <c r="H53" s="24"/>
      <c r="I53" s="24"/>
      <c r="J53" s="24"/>
      <c r="K53" s="24"/>
      <c r="L53" s="25"/>
      <c r="M53" s="25"/>
      <c r="N53" s="25"/>
      <c r="O53" s="25"/>
      <c r="P53" s="25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3" x14ac:dyDescent="0.15">
      <c r="A54" s="16" t="s">
        <v>345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3" x14ac:dyDescent="0.15">
      <c r="A55" s="16" t="s">
        <v>346</v>
      </c>
      <c r="B55" s="22"/>
      <c r="C55" s="22"/>
      <c r="D55" s="22"/>
      <c r="E55" s="23"/>
      <c r="F55" s="23"/>
      <c r="G55" s="24"/>
      <c r="H55" s="24"/>
      <c r="I55" s="24"/>
      <c r="J55" s="24"/>
      <c r="K55" s="24"/>
      <c r="L55" s="25"/>
      <c r="M55" s="25"/>
      <c r="N55" s="25"/>
      <c r="O55" s="25"/>
      <c r="P55" s="25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3" x14ac:dyDescent="0.15">
      <c r="A56" s="16" t="s">
        <v>347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3" x14ac:dyDescent="0.15">
      <c r="A57" s="27" t="s">
        <v>348</v>
      </c>
      <c r="B57" s="22">
        <v>-1.1000000000000001</v>
      </c>
      <c r="C57" s="22">
        <v>2.1</v>
      </c>
      <c r="D57" s="22">
        <v>3</v>
      </c>
      <c r="E57" s="23">
        <v>4</v>
      </c>
      <c r="F57" s="23">
        <v>4.0999999999999996</v>
      </c>
      <c r="G57" s="24"/>
      <c r="H57" s="24" t="s">
        <v>349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4">
        <f>VLOOKUP(B57,{-1.1,5;2.1,6;3.1,7;4.1,8},2,0)</f>
        <v>5</v>
      </c>
      <c r="R57" s="4">
        <f>VLOOKUP(C57,{-1.1,5;2.1,6;3.1,7;4.1,8},2,0)</f>
        <v>6</v>
      </c>
      <c r="S57" s="4" t="e">
        <f>VLOOKUP(D57,{-1.1,5;2.1,6;3.1,7;4.1,8},2,0)</f>
        <v>#N/A</v>
      </c>
      <c r="T57" s="4" t="e">
        <f>VLOOKUP(E57,{-1.1,5;2.1,6;3.1,7;4.1,8},2,0)</f>
        <v>#N/A</v>
      </c>
      <c r="U57" s="4">
        <f>VLOOKUP(F57,{-1.1,5;2.1,6;3.1,7;4.1,8},2,0)</f>
        <v>8</v>
      </c>
      <c r="V57" s="4" t="e">
        <f>VLOOKUP(G57,{-1.1,5;2.1,6;3.1,7;4.1,8},2,0)</f>
        <v>#N/A</v>
      </c>
      <c r="W57" s="4" t="e">
        <f>VLOOKUP(H57,{-1.1,5;2.1,6;3.1,7;4.1,8},2,0)</f>
        <v>#N/A</v>
      </c>
      <c r="X57" s="4" t="e">
        <f>VLOOKUP(I57,{-1.1,5;2.1,6;3.1,7;4.1,8},2,0)</f>
        <v>#N/A</v>
      </c>
      <c r="Y57" s="4" t="e">
        <f>VLOOKUP(J57,{-1.1,5;2.1,6;3.1,7;4.1,8},2,0)</f>
        <v>#VALUE!</v>
      </c>
      <c r="Z57" s="4" t="e">
        <f>VLOOKUP(K57,{-1.1,5;2.1,6;3.1,7;4.1,8},2,0)</f>
        <v>#N/A</v>
      </c>
      <c r="AA57" s="4" t="e">
        <f>VLOOKUP(L57,{-1.1,5;2.1,6;3.1,7;4.1,8},2,0)</f>
        <v>#DIV/0!</v>
      </c>
      <c r="AB57" s="4" t="e">
        <f>VLOOKUP(M57,{-1.1,5;2.1,6;3.1,7;4.1,8},2,0)</f>
        <v>#NAME?</v>
      </c>
      <c r="AC57" s="4" t="e">
        <f>VLOOKUP(N57,{-1.1,5;2.1,6;3.1,7;4.1,8},2,0)</f>
        <v>#NULL!</v>
      </c>
      <c r="AD57" s="4" t="e">
        <f>VLOOKUP(O57,{-1.1,5;2.1,6;3.1,7;4.1,8},2,0)</f>
        <v>#NUM!</v>
      </c>
      <c r="AE57" s="4" t="e">
        <f>VLOOKUP(P57,{-1.1,5;2.1,6;3.1,7;4.1,8},2,0)</f>
        <v>#REF!</v>
      </c>
    </row>
    <row r="58" spans="1:33" x14ac:dyDescent="0.15">
      <c r="A58" s="27"/>
      <c r="B58" s="22">
        <v>-1.1000000000000001</v>
      </c>
      <c r="C58" s="22">
        <v>2.1</v>
      </c>
      <c r="D58" s="22">
        <v>3</v>
      </c>
      <c r="E58" s="23">
        <v>4</v>
      </c>
      <c r="F58" s="23">
        <v>4.0999999999999996</v>
      </c>
      <c r="G58" s="24"/>
      <c r="H58" s="24" t="s">
        <v>349</v>
      </c>
      <c r="I58" s="24" t="b">
        <v>1</v>
      </c>
      <c r="J58" s="24" t="e">
        <f>#VALUE!</f>
        <v>#VALUE!</v>
      </c>
      <c r="K58" s="24" t="e">
        <v>#N/A</v>
      </c>
      <c r="L58" s="25" t="e">
        <v>#DIV/0!</v>
      </c>
      <c r="M58" s="25" t="e">
        <v>#NAME?</v>
      </c>
      <c r="N58" s="25" t="e">
        <v>#NULL!</v>
      </c>
      <c r="O58" s="25" t="e">
        <v>#NUM!</v>
      </c>
      <c r="P58" s="25" t="e">
        <v>#REF!</v>
      </c>
      <c r="Q58" s="4">
        <f>VLOOKUP(B58,{-1.1,5;2.1,6;3.1,7;4.1,8},2,-2)</f>
        <v>5</v>
      </c>
      <c r="R58" s="4">
        <f>VLOOKUP(C58,{-1.1,5;2.1,6;3.1,7;4.1,8},2,-2)</f>
        <v>6</v>
      </c>
      <c r="S58" s="4">
        <f>VLOOKUP(D58,{-1.1,5;2.1,6;3.1,7;4.1,8},2,-2)</f>
        <v>6</v>
      </c>
      <c r="T58" s="4">
        <f>VLOOKUP(E58,{-1.1,5;2.1,6;3.1,7;4.1,8},2,-2)</f>
        <v>7</v>
      </c>
      <c r="U58" s="4">
        <f>VLOOKUP(F58,{-1.1,5;2.1,6;3.1,7;4.1,8},2,-2)</f>
        <v>8</v>
      </c>
      <c r="V58" s="4">
        <f>VLOOKUP(G58,{-1.1,5;2.1,6;3.1,7;4.1,8},2,-2)</f>
        <v>5</v>
      </c>
      <c r="W58" s="4" t="e">
        <f>VLOOKUP(H58,{-1.1,5;2.1,6;3.1,7;4.1,8},2,-2)</f>
        <v>#N/A</v>
      </c>
      <c r="X58" s="4" t="e">
        <f>VLOOKUP(I58,{-1.1,5;2.1,6;3.1,7;4.1,8},2,-2)</f>
        <v>#N/A</v>
      </c>
      <c r="Y58" s="4" t="e">
        <f>VLOOKUP(J58,{-1.1,5;2.1,6;3.1,7;4.1,8},2,-2)</f>
        <v>#VALUE!</v>
      </c>
      <c r="Z58" s="4" t="e">
        <f>VLOOKUP(K58,{-1.1,5;2.1,6;3.1,7;4.1,8},2,-2)</f>
        <v>#N/A</v>
      </c>
      <c r="AA58" s="4" t="e">
        <f>VLOOKUP(L58,{-1.1,5;2.1,6;3.1,7;4.1,8},2,-2)</f>
        <v>#DIV/0!</v>
      </c>
      <c r="AB58" s="4" t="e">
        <f>VLOOKUP(M58,{-1.1,5;2.1,6;3.1,7;4.1,8},2,-2)</f>
        <v>#NAME?</v>
      </c>
      <c r="AC58" s="4" t="e">
        <f>VLOOKUP(N58,{-1.1,5;2.1,6;3.1,7;4.1,8},2,-2)</f>
        <v>#NULL!</v>
      </c>
      <c r="AD58" s="4" t="e">
        <f>VLOOKUP(O58,{-1.1,5;2.1,6;3.1,7;4.1,8},2,-2)</f>
        <v>#NUM!</v>
      </c>
      <c r="AE58" s="4" t="e">
        <f>VLOOKUP(P58,{-1.1,5;2.1,6;3.1,7;4.1,8},2,-2)</f>
        <v>#REF!</v>
      </c>
    </row>
    <row r="59" spans="1:33" x14ac:dyDescent="0.15">
      <c r="A59" s="27"/>
      <c r="B59" s="22">
        <v>-1.1000000000000001</v>
      </c>
      <c r="C59" s="22">
        <v>2.1</v>
      </c>
      <c r="D59" s="22">
        <v>3</v>
      </c>
      <c r="E59" s="23">
        <v>4</v>
      </c>
      <c r="F59" s="23">
        <v>4.0999999999999996</v>
      </c>
      <c r="G59" s="24"/>
      <c r="H59" s="24" t="s">
        <v>349</v>
      </c>
      <c r="I59" s="24" t="b">
        <v>1</v>
      </c>
      <c r="J59" s="24" t="e">
        <f>#VALUE!</f>
        <v>#VALUE!</v>
      </c>
      <c r="K59" s="24" t="e">
        <v>#N/A</v>
      </c>
      <c r="L59" s="25" t="e">
        <v>#DIV/0!</v>
      </c>
      <c r="M59" s="25" t="e">
        <v>#NAME?</v>
      </c>
      <c r="N59" s="25" t="e">
        <v>#NULL!</v>
      </c>
      <c r="O59" s="25" t="e">
        <v>#NUM!</v>
      </c>
      <c r="P59" s="25" t="e">
        <v>#REF!</v>
      </c>
      <c r="Q59" s="4">
        <f>VLOOKUP(B59,{-1.1,5;2.1,6;3.1,7;4.1,8},{2,3},-2)</f>
        <v>5</v>
      </c>
      <c r="R59" s="4">
        <f>VLOOKUP(C59,{-1.1,5;2.1,6;3.1,7;4.1,8},{2,3},-2)</f>
        <v>6</v>
      </c>
      <c r="S59" s="4">
        <f>VLOOKUP(D59,{-1.1,5;2.1,6;3.1,7;4.1,8},{2,3},-2)</f>
        <v>6</v>
      </c>
      <c r="T59" s="4">
        <f>VLOOKUP(E59,{-1.1,5;2.1,6;3.1,7;4.1,8},{2,3},-2)</f>
        <v>7</v>
      </c>
      <c r="U59" s="4">
        <f>VLOOKUP(F59,{-1.1,5;2.1,6;3.1,7;4.1,8},{2,3},-2)</f>
        <v>8</v>
      </c>
      <c r="V59" s="4">
        <f>VLOOKUP(G59,{-1.1,5;2.1,6;3.1,7;4.1,8},{2,3},-2)</f>
        <v>5</v>
      </c>
      <c r="W59" s="4" t="e">
        <f>VLOOKUP(H59,{-1.1,5;2.1,6;3.1,7;4.1,8},{2,3},-2)</f>
        <v>#N/A</v>
      </c>
      <c r="X59" s="4" t="e">
        <f>VLOOKUP(I59,{-1.1,5;2.1,6;3.1,7;4.1,8},{2,3},-2)</f>
        <v>#N/A</v>
      </c>
      <c r="Y59" s="4" t="e">
        <f>VLOOKUP(J59,{-1.1,5;2.1,6;3.1,7;4.1,8},{2,3},-2)</f>
        <v>#VALUE!</v>
      </c>
      <c r="Z59" s="4" t="e">
        <f>VLOOKUP(K59,{-1.1,5;2.1,6;3.1,7;4.1,8},{2,3},-2)</f>
        <v>#N/A</v>
      </c>
      <c r="AA59" s="4" t="e">
        <f>VLOOKUP(L59,{-1.1,5;2.1,6;3.1,7;4.1,8},{2,3},-2)</f>
        <v>#DIV/0!</v>
      </c>
      <c r="AB59" s="4" t="e">
        <f>VLOOKUP(M59,{-1.1,5;2.1,6;3.1,7;4.1,8},{2,3},-2)</f>
        <v>#NAME?</v>
      </c>
      <c r="AC59" s="4" t="e">
        <f>VLOOKUP(N59,{-1.1,5;2.1,6;3.1,7;4.1,8},{2,3},-2)</f>
        <v>#NULL!</v>
      </c>
      <c r="AD59" s="4" t="e">
        <f>VLOOKUP(O59,{-1.1,5;2.1,6;3.1,7;4.1,8},{2,3},-2)</f>
        <v>#NUM!</v>
      </c>
      <c r="AE59" s="4" t="e">
        <f>VLOOKUP(P59,{-1.1,5;2.1,6;3.1,7;4.1,8},{2,3},-2)</f>
        <v>#REF!</v>
      </c>
    </row>
    <row r="60" spans="1:33" x14ac:dyDescent="0.15"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3" x14ac:dyDescent="0.15"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3" x14ac:dyDescent="0.15"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3" x14ac:dyDescent="0.15">
      <c r="B63" s="22"/>
      <c r="C63" s="22"/>
      <c r="D63" s="22"/>
      <c r="E63" s="23"/>
      <c r="F63" s="23"/>
      <c r="G63" s="24"/>
      <c r="H63" s="24"/>
      <c r="I63" s="24"/>
      <c r="J63" s="24"/>
      <c r="K63" s="24"/>
      <c r="L63" s="25"/>
      <c r="M63" s="25"/>
      <c r="N63" s="25"/>
      <c r="O63" s="25"/>
      <c r="P63" s="25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3" x14ac:dyDescent="0.15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</sheetData>
  <mergeCells count="14">
    <mergeCell ref="A1:A2"/>
    <mergeCell ref="B1:P1"/>
    <mergeCell ref="Q1:AV1"/>
    <mergeCell ref="B2:F2"/>
    <mergeCell ref="J2:P2"/>
    <mergeCell ref="Q2:U2"/>
    <mergeCell ref="Y2:AE2"/>
    <mergeCell ref="AG2:AV2"/>
    <mergeCell ref="A25:A33"/>
    <mergeCell ref="A34:A42"/>
    <mergeCell ref="A43:A51"/>
    <mergeCell ref="A10:A12"/>
    <mergeCell ref="A57:A59"/>
    <mergeCell ref="A16:A2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26" t="s">
        <v>26</v>
      </c>
      <c r="B1" s="26" t="s">
        <v>33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34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62" x14ac:dyDescent="0.15">
      <c r="A2" s="26"/>
      <c r="B2" s="26" t="s">
        <v>27</v>
      </c>
      <c r="C2" s="26"/>
      <c r="D2" s="26"/>
      <c r="E2" s="26"/>
      <c r="F2" s="26"/>
      <c r="G2" s="18" t="s">
        <v>38</v>
      </c>
      <c r="H2" s="18" t="s">
        <v>28</v>
      </c>
      <c r="I2" s="18" t="s">
        <v>94</v>
      </c>
      <c r="J2" s="26" t="s">
        <v>29</v>
      </c>
      <c r="K2" s="26"/>
      <c r="L2" s="26"/>
      <c r="M2" s="26"/>
      <c r="N2" s="26"/>
      <c r="O2" s="26"/>
      <c r="P2" s="26"/>
      <c r="Q2" s="26" t="s">
        <v>27</v>
      </c>
      <c r="R2" s="26"/>
      <c r="S2" s="26"/>
      <c r="T2" s="26"/>
      <c r="U2" s="26"/>
      <c r="V2" s="18" t="s">
        <v>38</v>
      </c>
      <c r="W2" s="18" t="s">
        <v>28</v>
      </c>
      <c r="X2" s="18" t="s">
        <v>94</v>
      </c>
      <c r="Y2" s="26" t="s">
        <v>29</v>
      </c>
      <c r="Z2" s="26"/>
      <c r="AA2" s="26"/>
      <c r="AB2" s="26"/>
      <c r="AC2" s="26"/>
      <c r="AD2" s="26"/>
      <c r="AE2" s="26"/>
      <c r="AF2" s="18" t="s">
        <v>30</v>
      </c>
      <c r="AG2" s="26" t="s">
        <v>31</v>
      </c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B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2018-05-23T11:14:29Z</dcterms:modified>
</cp:coreProperties>
</file>