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E0DC866F-E404-6247-93D7-C41DC5991C1B}" xr6:coauthVersionLast="43" xr6:coauthVersionMax="43" xr10:uidLastSave="{00000000-0000-0000-0000-000000000000}"/>
  <bookViews>
    <workbookView xWindow="0" yWindow="460" windowWidth="28800" windowHeight="16100" tabRatio="77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  <sheet name="OPERATORS" sheetId="13" r:id="rId10"/>
    <sheet name="ENGINEERING" sheetId="15" r:id="rId11"/>
  </sheets>
  <externalReferences>
    <externalReference r:id="rId12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8" i="6" l="1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AR8" i="6" l="1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7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7" i="12"/>
  <c r="V56" i="12"/>
  <c r="V55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5" i="12" a="1"/>
  <c r="AS55" i="12" s="1"/>
  <c r="AP55" i="12" a="1"/>
  <c r="AP55" i="12" s="1"/>
  <c r="AM55" i="12" a="1"/>
  <c r="AN55" i="12" s="1"/>
  <c r="AJ55" i="12" a="1"/>
  <c r="AJ55" i="12" s="1"/>
  <c r="AK57" i="12"/>
  <c r="AG55" i="12" a="1"/>
  <c r="AG55" i="12" s="1"/>
  <c r="AF56" i="12"/>
  <c r="AF55" i="12"/>
  <c r="Q56" i="12"/>
  <c r="R56" i="12"/>
  <c r="S56" i="12"/>
  <c r="T56" i="12"/>
  <c r="U56" i="12"/>
  <c r="W56" i="12"/>
  <c r="X56" i="12"/>
  <c r="Y56" i="12"/>
  <c r="Z56" i="12"/>
  <c r="AA56" i="12"/>
  <c r="AB56" i="12"/>
  <c r="AC56" i="12"/>
  <c r="AD56" i="12"/>
  <c r="AE56" i="12"/>
  <c r="Q57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R55" i="12"/>
  <c r="S55" i="12"/>
  <c r="T55" i="12"/>
  <c r="U55" i="12"/>
  <c r="W55" i="12"/>
  <c r="X55" i="12"/>
  <c r="Y55" i="12"/>
  <c r="Z55" i="12"/>
  <c r="AA55" i="12"/>
  <c r="AB55" i="12"/>
  <c r="AC55" i="12"/>
  <c r="AD55" i="12"/>
  <c r="AE55" i="12"/>
  <c r="Q55" i="12"/>
  <c r="J55" i="12"/>
  <c r="AH8" i="12" l="1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7" i="12"/>
  <c r="AJ56" i="12"/>
  <c r="AL55" i="12"/>
  <c r="AU57" i="12"/>
  <c r="AU55" i="12"/>
  <c r="AT57" i="12"/>
  <c r="AT56" i="12"/>
  <c r="AT55" i="12"/>
  <c r="AV57" i="12"/>
  <c r="AV56" i="12"/>
  <c r="AV55" i="12"/>
  <c r="AU56" i="12"/>
  <c r="AS57" i="12"/>
  <c r="AS56" i="12"/>
  <c r="AQ57" i="12"/>
  <c r="AP56" i="12"/>
  <c r="AR55" i="12"/>
  <c r="AR56" i="12"/>
  <c r="AQ55" i="12"/>
  <c r="AP57" i="12"/>
  <c r="AR57" i="12"/>
  <c r="AQ56" i="12"/>
  <c r="AO57" i="12"/>
  <c r="AN56" i="12"/>
  <c r="AM55" i="12"/>
  <c r="AN57" i="12"/>
  <c r="AM56" i="12"/>
  <c r="AM57" i="12"/>
  <c r="AO55" i="12"/>
  <c r="AO56" i="12"/>
  <c r="AL56" i="12"/>
  <c r="AK55" i="12"/>
  <c r="AL57" i="12"/>
  <c r="AK56" i="12"/>
  <c r="AG56" i="12"/>
  <c r="AG57" i="12"/>
  <c r="AI55" i="12"/>
  <c r="AI56" i="12"/>
  <c r="AH55" i="12"/>
  <c r="AH57" i="12"/>
  <c r="AI57" i="12"/>
  <c r="AH56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1" i="12"/>
  <c r="S61" i="12"/>
  <c r="T61" i="12"/>
  <c r="U61" i="12"/>
  <c r="V61" i="12"/>
  <c r="W61" i="12"/>
  <c r="X61" i="12"/>
  <c r="Z61" i="12"/>
  <c r="AA61" i="12"/>
  <c r="AB61" i="12"/>
  <c r="AC61" i="12"/>
  <c r="AD61" i="12"/>
  <c r="AE61" i="12"/>
  <c r="R62" i="12"/>
  <c r="S62" i="12"/>
  <c r="T62" i="12"/>
  <c r="U62" i="12"/>
  <c r="V62" i="12"/>
  <c r="W62" i="12"/>
  <c r="X62" i="12"/>
  <c r="Z62" i="12"/>
  <c r="AA62" i="12"/>
  <c r="AB62" i="12"/>
  <c r="AC62" i="12"/>
  <c r="AD62" i="12"/>
  <c r="AE62" i="12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Q63" i="12"/>
  <c r="Q62" i="12"/>
  <c r="Q61" i="12"/>
  <c r="J63" i="12"/>
  <c r="Y63" i="12" s="1"/>
  <c r="J62" i="12"/>
  <c r="Y62" i="12" s="1"/>
  <c r="J61" i="12"/>
  <c r="Y61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18" i="12"/>
  <c r="AF18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5" i="12"/>
  <c r="R27" i="12"/>
  <c r="S27" i="12"/>
  <c r="T27" i="12"/>
  <c r="U27" i="12"/>
  <c r="V27" i="12"/>
  <c r="W27" i="12"/>
  <c r="X27" i="12"/>
  <c r="Z27" i="12"/>
  <c r="AA27" i="12"/>
  <c r="AB27" i="12"/>
  <c r="AC27" i="12"/>
  <c r="AD27" i="12"/>
  <c r="AE27" i="12"/>
  <c r="R28" i="12"/>
  <c r="S28" i="12"/>
  <c r="T28" i="12"/>
  <c r="U28" i="12"/>
  <c r="V28" i="12"/>
  <c r="W28" i="12"/>
  <c r="X28" i="12"/>
  <c r="Z28" i="12"/>
  <c r="AA28" i="12"/>
  <c r="AB28" i="12"/>
  <c r="AC28" i="12"/>
  <c r="AD28" i="12"/>
  <c r="AE28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Q48" i="12"/>
  <c r="Q39" i="12"/>
  <c r="Q30" i="12"/>
  <c r="Q53" i="12"/>
  <c r="Q52" i="12"/>
  <c r="Q51" i="12"/>
  <c r="Q50" i="12"/>
  <c r="Q49" i="12"/>
  <c r="Q47" i="12"/>
  <c r="Q46" i="12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J46" i="12"/>
  <c r="Y46" i="12" s="1"/>
  <c r="J45" i="12"/>
  <c r="Q44" i="12"/>
  <c r="Q43" i="12"/>
  <c r="Q40" i="12"/>
  <c r="Q37" i="12"/>
  <c r="Q35" i="12"/>
  <c r="Q34" i="12"/>
  <c r="Q31" i="12"/>
  <c r="Q28" i="12"/>
  <c r="Q42" i="12"/>
  <c r="Q41" i="12"/>
  <c r="Q38" i="12"/>
  <c r="Q36" i="12"/>
  <c r="Q27" i="12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J37" i="12"/>
  <c r="Y37" i="12" s="1"/>
  <c r="J36" i="12"/>
  <c r="Y36" i="12" s="1"/>
  <c r="Q32" i="12"/>
  <c r="Q29" i="12"/>
  <c r="Q33" i="12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J29" i="12"/>
  <c r="Y29" i="12" s="1"/>
  <c r="J28" i="12"/>
  <c r="Y28" i="12" s="1"/>
  <c r="Q26" i="12"/>
  <c r="Q25" i="12"/>
  <c r="Q24" i="12"/>
  <c r="Q23" i="12"/>
  <c r="Q22" i="12"/>
  <c r="Q21" i="12"/>
  <c r="Q20" i="12"/>
  <c r="Q19" i="12"/>
  <c r="R26" i="12"/>
  <c r="R25" i="12"/>
  <c r="R24" i="12"/>
  <c r="R23" i="12"/>
  <c r="R22" i="12"/>
  <c r="R21" i="12"/>
  <c r="R20" i="12"/>
  <c r="R19" i="12"/>
  <c r="J27" i="12"/>
  <c r="Y27" i="12" s="1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AE19" i="12"/>
  <c r="AD19" i="12"/>
  <c r="AC19" i="12"/>
  <c r="AB19" i="12"/>
  <c r="AA19" i="12"/>
  <c r="Z19" i="12"/>
  <c r="X19" i="12"/>
  <c r="W19" i="12"/>
  <c r="V19" i="12"/>
  <c r="U19" i="12"/>
  <c r="T19" i="12"/>
  <c r="S19" i="12"/>
  <c r="AE18" i="12"/>
  <c r="AD18" i="12"/>
  <c r="AC18" i="12"/>
  <c r="AB18" i="12"/>
  <c r="AA18" i="12"/>
  <c r="Z18" i="12"/>
  <c r="X18" i="12"/>
  <c r="W18" i="12"/>
  <c r="V18" i="12"/>
  <c r="U18" i="12"/>
  <c r="T18" i="12"/>
  <c r="S18" i="12"/>
  <c r="R18" i="12"/>
  <c r="AF23" i="12" l="1"/>
  <c r="AF26" i="12"/>
  <c r="AF25" i="12"/>
  <c r="AF24" i="12"/>
  <c r="AF22" i="12"/>
  <c r="AF21" i="12"/>
  <c r="AF20" i="12"/>
  <c r="AF19" i="12"/>
  <c r="J18" i="12"/>
  <c r="Y24" i="12" l="1"/>
  <c r="AG24" i="12" a="1"/>
  <c r="Y19" i="12"/>
  <c r="AG23" i="12" a="1"/>
  <c r="AG21" i="12" a="1"/>
  <c r="Y22" i="12"/>
  <c r="AG20" i="12" a="1"/>
  <c r="AG26" i="12" a="1"/>
  <c r="Y25" i="12"/>
  <c r="AG19" i="12" a="1"/>
  <c r="Y20" i="12"/>
  <c r="AG25" i="12" a="1"/>
  <c r="AG18" i="12" a="1"/>
  <c r="AG22" i="12" a="1"/>
  <c r="Y23" i="12"/>
  <c r="Y26" i="12"/>
  <c r="Y18" i="12"/>
  <c r="Y21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6" i="12"/>
  <c r="AP26" i="12"/>
  <c r="AI26" i="12"/>
  <c r="AQ26" i="12"/>
  <c r="AG26" i="12"/>
  <c r="AJ26" i="12"/>
  <c r="AR26" i="12"/>
  <c r="AL26" i="12"/>
  <c r="AT26" i="12"/>
  <c r="AK26" i="12"/>
  <c r="AS26" i="12"/>
  <c r="AN26" i="12"/>
  <c r="AV26" i="12"/>
  <c r="AO26" i="12"/>
  <c r="AM26" i="12"/>
  <c r="AU26" i="12"/>
  <c r="AN21" i="12"/>
  <c r="AV21" i="12"/>
  <c r="AG21" i="12"/>
  <c r="AO21" i="12"/>
  <c r="AQ21" i="12"/>
  <c r="AH21" i="12"/>
  <c r="AP21" i="12"/>
  <c r="AK21" i="12"/>
  <c r="AS21" i="12"/>
  <c r="AI21" i="12"/>
  <c r="AJ21" i="12"/>
  <c r="AR21" i="12"/>
  <c r="AL21" i="12"/>
  <c r="AU21" i="12"/>
  <c r="AT21" i="12"/>
  <c r="AM21" i="12"/>
  <c r="AM20" i="12"/>
  <c r="AU20" i="12"/>
  <c r="AR20" i="12"/>
  <c r="AK20" i="12"/>
  <c r="AL20" i="12"/>
  <c r="AN20" i="12"/>
  <c r="AV20" i="12"/>
  <c r="AG20" i="12"/>
  <c r="AO20" i="12"/>
  <c r="AH20" i="12"/>
  <c r="AP20" i="12"/>
  <c r="AS20" i="12"/>
  <c r="AI20" i="12"/>
  <c r="AQ20" i="12"/>
  <c r="AJ20" i="12"/>
  <c r="AT20" i="12"/>
  <c r="AG23" i="12"/>
  <c r="AP23" i="12"/>
  <c r="AH23" i="12"/>
  <c r="AQ23" i="12"/>
  <c r="AJ23" i="12"/>
  <c r="AS23" i="12"/>
  <c r="AI23" i="12"/>
  <c r="AR23" i="12"/>
  <c r="AL23" i="12"/>
  <c r="AV23" i="12"/>
  <c r="AK23" i="12"/>
  <c r="AT23" i="12"/>
  <c r="AU23" i="12"/>
  <c r="AM23" i="12"/>
  <c r="AN23" i="12"/>
  <c r="AO23" i="12"/>
  <c r="AK18" i="12"/>
  <c r="AS18" i="12"/>
  <c r="AH18" i="12"/>
  <c r="AL18" i="12"/>
  <c r="AT18" i="12"/>
  <c r="AM18" i="12"/>
  <c r="AU18" i="12"/>
  <c r="AN18" i="12"/>
  <c r="AV18" i="12"/>
  <c r="AP18" i="12"/>
  <c r="AQ18" i="12"/>
  <c r="AG18" i="12"/>
  <c r="AO18" i="12"/>
  <c r="AR18" i="12"/>
  <c r="AI18" i="12"/>
  <c r="AJ18" i="12"/>
  <c r="AG24" i="12"/>
  <c r="AO24" i="12"/>
  <c r="AM24" i="12"/>
  <c r="AV24" i="12"/>
  <c r="AH24" i="12"/>
  <c r="AP24" i="12"/>
  <c r="AJ24" i="12"/>
  <c r="AI24" i="12"/>
  <c r="AQ24" i="12"/>
  <c r="AL24" i="12"/>
  <c r="AR24" i="12"/>
  <c r="AK24" i="12"/>
  <c r="AS24" i="12"/>
  <c r="AN24" i="12"/>
  <c r="AT24" i="12"/>
  <c r="AU24" i="12"/>
  <c r="AG22" i="12"/>
  <c r="AO22" i="12"/>
  <c r="AT22" i="12"/>
  <c r="AM22" i="12"/>
  <c r="AV22" i="12"/>
  <c r="AH22" i="12"/>
  <c r="AP22" i="12"/>
  <c r="AR22" i="12"/>
  <c r="AI22" i="12"/>
  <c r="AQ22" i="12"/>
  <c r="AJ22" i="12"/>
  <c r="AL22" i="12"/>
  <c r="AU22" i="12"/>
  <c r="AK22" i="12"/>
  <c r="AS22" i="12"/>
  <c r="AN22" i="12"/>
  <c r="AG25" i="12"/>
  <c r="AO25" i="12"/>
  <c r="AH25" i="12"/>
  <c r="AP25" i="12"/>
  <c r="AU25" i="12"/>
  <c r="AI25" i="12"/>
  <c r="AQ25" i="12"/>
  <c r="AK25" i="12"/>
  <c r="AS25" i="12"/>
  <c r="AJ25" i="12"/>
  <c r="AR25" i="12"/>
  <c r="AM25" i="12"/>
  <c r="AV25" i="12"/>
  <c r="AL25" i="12"/>
  <c r="AT25" i="12"/>
  <c r="AN25" i="12"/>
  <c r="AL19" i="12"/>
  <c r="AT19" i="12"/>
  <c r="AR19" i="12"/>
  <c r="AS19" i="12"/>
  <c r="AM19" i="12"/>
  <c r="AU19" i="12"/>
  <c r="AN19" i="12"/>
  <c r="AV19" i="12"/>
  <c r="AG19" i="12"/>
  <c r="AO19" i="12"/>
  <c r="AI19" i="12"/>
  <c r="AH19" i="12"/>
  <c r="AP19" i="12"/>
  <c r="AQ19" i="12"/>
  <c r="AJ19" i="12"/>
  <c r="AK19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AK6" i="8" s="1" a="1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T30" i="3" l="1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Q6" i="8"/>
  <c r="AR6" i="8"/>
  <c r="AK6" i="8"/>
  <c r="AS6" i="8"/>
  <c r="AL6" i="8"/>
  <c r="AT6" i="8"/>
  <c r="AM6" i="8"/>
  <c r="AU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F6" i="8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O5" i="8" l="1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<sst xmlns="http://schemas.openxmlformats.org/spreadsheetml/2006/main" count="683" uniqueCount="427">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</sst>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V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H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>LCM(J39)</f>
        <v>#VALUE!</v>
      </c>
      <c r="Z39" s="6" t="e">
        <f>LCM(K39)</f>
        <v>#N/A</v>
      </c>
      <c r="AA39" s="6" t="e">
        <f>LCM(L39)</f>
        <v>#DIV/0!</v>
      </c>
      <c r="AB39" s="6" t="e">
        <f>LCM(M39)</f>
        <v>#NAME?</v>
      </c>
      <c r="AC39" s="6" t="e">
        <f>LCM(N39)</f>
        <v>#NULL!</v>
      </c>
      <c r="AD39" s="6" t="e">
        <f>LCM(O39)</f>
        <v>#NUM!</v>
      </c>
      <c r="AE39" s="6" t="e">
        <f>LCM(P39)</f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3">LN(B40)</f>
        <v>#NUM!</v>
      </c>
      <c r="R40" s="6">
        <f t="shared" si="43"/>
        <v>0</v>
      </c>
      <c r="S40" s="6">
        <f t="shared" si="43"/>
        <v>0.83290912293510388</v>
      </c>
      <c r="T40" s="6">
        <f t="shared" si="43"/>
        <v>2.3025850929940459</v>
      </c>
      <c r="U40" s="6" t="e">
        <f t="shared" si="43"/>
        <v>#NUM!</v>
      </c>
      <c r="V40" s="6" t="e">
        <f t="shared" si="43"/>
        <v>#NUM!</v>
      </c>
      <c r="W40" s="6" t="e">
        <f t="shared" si="43"/>
        <v>#VALUE!</v>
      </c>
      <c r="X40" s="6">
        <f t="shared" si="43"/>
        <v>0</v>
      </c>
      <c r="Y40" s="6" t="e">
        <f t="shared" si="43"/>
        <v>#VALUE!</v>
      </c>
      <c r="Z40" s="6" t="e">
        <f t="shared" si="43"/>
        <v>#N/A</v>
      </c>
      <c r="AA40" s="6" t="e">
        <f t="shared" si="43"/>
        <v>#DIV/0!</v>
      </c>
      <c r="AB40" s="6" t="e">
        <f t="shared" si="43"/>
        <v>#NAME?</v>
      </c>
      <c r="AC40" s="6" t="e">
        <f t="shared" si="43"/>
        <v>#NULL!</v>
      </c>
      <c r="AD40" s="6" t="e">
        <f t="shared" si="43"/>
        <v>#NUM!</v>
      </c>
      <c r="AE40" s="6" t="e">
        <f t="shared" si="43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4">LOG(J41,3)</f>
        <v>#VALUE!</v>
      </c>
      <c r="Z41" s="6" t="e">
        <f t="shared" si="44"/>
        <v>#N/A</v>
      </c>
      <c r="AA41" s="6" t="e">
        <f t="shared" si="44"/>
        <v>#DIV/0!</v>
      </c>
      <c r="AB41" s="6" t="e">
        <f t="shared" si="44"/>
        <v>#NAME?</v>
      </c>
      <c r="AC41" s="6" t="e">
        <f t="shared" si="44"/>
        <v>#NULL!</v>
      </c>
      <c r="AD41" s="6" t="e">
        <f t="shared" si="44"/>
        <v>#NUM!</v>
      </c>
      <c r="AE41" s="6" t="e">
        <f t="shared" si="44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5">LOG10(B42)</f>
        <v>#NUM!</v>
      </c>
      <c r="R42" s="6">
        <f t="shared" si="45"/>
        <v>0</v>
      </c>
      <c r="S42" s="6">
        <f t="shared" si="45"/>
        <v>0.36172783601759284</v>
      </c>
      <c r="T42" s="6">
        <f t="shared" si="45"/>
        <v>1</v>
      </c>
      <c r="U42" s="6" t="e">
        <f t="shared" si="45"/>
        <v>#NUM!</v>
      </c>
      <c r="V42" s="6" t="e">
        <f t="shared" si="45"/>
        <v>#NUM!</v>
      </c>
      <c r="W42" s="6" t="e">
        <f t="shared" si="45"/>
        <v>#VALUE!</v>
      </c>
      <c r="X42" s="6">
        <f t="shared" si="45"/>
        <v>0</v>
      </c>
      <c r="Y42" s="6" t="e">
        <f t="shared" ref="Y42:AE42" si="46">LOG10(J42)</f>
        <v>#VALUE!</v>
      </c>
      <c r="Z42" s="6" t="e">
        <f t="shared" si="46"/>
        <v>#N/A</v>
      </c>
      <c r="AA42" s="6" t="e">
        <f t="shared" si="46"/>
        <v>#DIV/0!</v>
      </c>
      <c r="AB42" s="6" t="e">
        <f t="shared" si="46"/>
        <v>#NAME?</v>
      </c>
      <c r="AC42" s="6" t="e">
        <f t="shared" si="46"/>
        <v>#NULL!</v>
      </c>
      <c r="AD42" s="6" t="e">
        <f t="shared" si="46"/>
        <v>#NUM!</v>
      </c>
      <c r="AE42" s="6" t="e">
        <f t="shared" si="46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7">MOD(J46,K46)</f>
        <v>#VALUE!</v>
      </c>
      <c r="Z46" s="6" t="e">
        <f t="shared" si="47"/>
        <v>#N/A</v>
      </c>
      <c r="AA46" s="6" t="e">
        <f t="shared" si="47"/>
        <v>#DIV/0!</v>
      </c>
      <c r="AB46" s="6" t="e">
        <f t="shared" si="47"/>
        <v>#NAME?</v>
      </c>
      <c r="AC46" s="6" t="e">
        <f t="shared" si="47"/>
        <v>#NULL!</v>
      </c>
      <c r="AD46" s="6" t="e">
        <f t="shared" si="47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8">MROUND(K47,J47)</f>
        <v>#N/A</v>
      </c>
      <c r="AA47" s="6" t="e">
        <f t="shared" si="48"/>
        <v>#DIV/0!</v>
      </c>
      <c r="AB47" s="6" t="e">
        <f t="shared" si="48"/>
        <v>#NAME?</v>
      </c>
      <c r="AC47" s="6" t="e">
        <f t="shared" si="48"/>
        <v>#NULL!</v>
      </c>
      <c r="AD47" s="6" t="e">
        <f t="shared" si="48"/>
        <v>#NUM!</v>
      </c>
      <c r="AE47" s="6" t="e">
        <f t="shared" si="48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49">ODD(C50)</f>
        <v>3</v>
      </c>
      <c r="S50" s="6">
        <f t="shared" si="49"/>
        <v>3</v>
      </c>
      <c r="T50" s="6">
        <f t="shared" si="49"/>
        <v>-1</v>
      </c>
      <c r="U50" s="6">
        <f t="shared" si="49"/>
        <v>-3</v>
      </c>
      <c r="V50" s="6">
        <f t="shared" si="49"/>
        <v>1</v>
      </c>
      <c r="W50" s="6" t="e">
        <f t="shared" si="49"/>
        <v>#VALUE!</v>
      </c>
      <c r="X50" s="6">
        <f t="shared" si="49"/>
        <v>1</v>
      </c>
      <c r="Y50" s="6" t="e">
        <f t="shared" si="49"/>
        <v>#VALUE!</v>
      </c>
      <c r="Z50" s="6" t="e">
        <f t="shared" si="49"/>
        <v>#N/A</v>
      </c>
      <c r="AA50" s="6" t="e">
        <f t="shared" si="49"/>
        <v>#DIV/0!</v>
      </c>
      <c r="AB50" s="6" t="e">
        <f t="shared" si="49"/>
        <v>#NAME?</v>
      </c>
      <c r="AC50" s="6" t="e">
        <f t="shared" si="49"/>
        <v>#NULL!</v>
      </c>
      <c r="AD50" s="6" t="e">
        <f t="shared" si="49"/>
        <v>#NUM!</v>
      </c>
      <c r="AE50" s="6" t="e">
        <f t="shared" si="49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0">POWER(J52,K52)</f>
        <v>#VALUE!</v>
      </c>
      <c r="Z52" s="6" t="e">
        <f t="shared" si="50"/>
        <v>#N/A</v>
      </c>
      <c r="AA52" s="6" t="e">
        <f t="shared" si="50"/>
        <v>#DIV/0!</v>
      </c>
      <c r="AB52" s="6" t="e">
        <f t="shared" si="50"/>
        <v>#NAME?</v>
      </c>
      <c r="AC52" s="6" t="e">
        <f t="shared" si="50"/>
        <v>#NULL!</v>
      </c>
      <c r="AD52" s="6" t="e">
        <f t="shared" si="50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1">RADIANS(B55)</f>
        <v>0</v>
      </c>
      <c r="R55" s="6">
        <f t="shared" si="51"/>
        <v>1.7453292519943295E-2</v>
      </c>
      <c r="S55" s="6">
        <f t="shared" si="51"/>
        <v>4.014257279586958E-2</v>
      </c>
      <c r="T55" s="6">
        <f t="shared" si="51"/>
        <v>0.17453292519943295</v>
      </c>
      <c r="U55" s="6">
        <f t="shared" si="51"/>
        <v>-1.7453292519943295E-2</v>
      </c>
      <c r="V55" s="6">
        <f t="shared" si="51"/>
        <v>0</v>
      </c>
      <c r="W55" s="6" t="e">
        <f t="shared" si="51"/>
        <v>#VALUE!</v>
      </c>
      <c r="X55" s="6">
        <f t="shared" si="51"/>
        <v>1.7453292519943295E-2</v>
      </c>
      <c r="Y55" s="6" t="e">
        <f t="shared" si="51"/>
        <v>#VALUE!</v>
      </c>
      <c r="Z55" s="6" t="e">
        <f t="shared" si="51"/>
        <v>#N/A</v>
      </c>
      <c r="AA55" s="6" t="e">
        <f t="shared" si="51"/>
        <v>#DIV/0!</v>
      </c>
      <c r="AB55" s="6" t="e">
        <f t="shared" si="51"/>
        <v>#NAME?</v>
      </c>
      <c r="AC55" s="6" t="e">
        <f t="shared" si="51"/>
        <v>#NULL!</v>
      </c>
      <c r="AD55" s="6" t="e">
        <f t="shared" si="51"/>
        <v>#NUM!</v>
      </c>
      <c r="AE55" s="6" t="e">
        <f t="shared" si="51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2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2"/>
        <v>#NULL!</v>
      </c>
      <c r="AC57" s="6" t="e">
        <f t="shared" ca="1" si="52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3">ROMAN(999.9,D58)</f>
        <v>XMIX</v>
      </c>
      <c r="T58" s="6" t="str">
        <f t="shared" si="53"/>
        <v>VMIV</v>
      </c>
      <c r="U58" s="6" t="str">
        <f t="shared" si="53"/>
        <v>IM</v>
      </c>
      <c r="V58" s="6" t="str">
        <f>ROMAN(999.9,G58)</f>
        <v>CMXCIX</v>
      </c>
      <c r="W58" s="6" t="e">
        <f t="shared" si="53"/>
        <v>#VALUE!</v>
      </c>
      <c r="X58" s="6" t="str">
        <f>ROMAN(999.9,I58)</f>
        <v>CMXCIX</v>
      </c>
      <c r="Y58" s="6" t="e">
        <f t="shared" si="53"/>
        <v>#VALUE!</v>
      </c>
      <c r="Z58" s="6" t="e">
        <f t="shared" si="53"/>
        <v>#N/A</v>
      </c>
      <c r="AA58" s="6" t="e">
        <f t="shared" si="53"/>
        <v>#DIV/0!</v>
      </c>
      <c r="AB58" s="6" t="e">
        <f t="shared" si="53"/>
        <v>#NAME?</v>
      </c>
      <c r="AC58" s="6" t="e">
        <f t="shared" si="53"/>
        <v>#NULL!</v>
      </c>
      <c r="AD58" s="6" t="e">
        <f t="shared" si="53"/>
        <v>#NUM!</v>
      </c>
      <c r="AE58" s="6" t="e">
        <f t="shared" si="53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4">ROUND(K59,J59)</f>
        <v>#N/A</v>
      </c>
      <c r="AA59" s="6" t="e">
        <f t="shared" si="54"/>
        <v>#DIV/0!</v>
      </c>
      <c r="AB59" s="6" t="e">
        <f t="shared" si="54"/>
        <v>#NAME?</v>
      </c>
      <c r="AC59" s="6" t="e">
        <f t="shared" si="54"/>
        <v>#NULL!</v>
      </c>
      <c r="AD59" s="6" t="e">
        <f t="shared" si="54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5">ROUNDDOWN(J60,I60)</f>
        <v>#VALUE!</v>
      </c>
      <c r="Z60" s="6" t="e">
        <f t="shared" si="55"/>
        <v>#N/A</v>
      </c>
      <c r="AA60" s="6" t="e">
        <f t="shared" si="55"/>
        <v>#DIV/0!</v>
      </c>
      <c r="AB60" s="6" t="e">
        <f t="shared" si="55"/>
        <v>#NAME?</v>
      </c>
      <c r="AC60" s="6" t="e">
        <f t="shared" si="55"/>
        <v>#NULL!</v>
      </c>
      <c r="AD60" s="6" t="e">
        <f t="shared" si="55"/>
        <v>#NUM!</v>
      </c>
      <c r="AE60" s="6" t="e">
        <f t="shared" si="55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6">ROUNDUP(J61,I61)</f>
        <v>#VALUE!</v>
      </c>
      <c r="Z61" s="6" t="e">
        <f t="shared" si="56"/>
        <v>#N/A</v>
      </c>
      <c r="AA61" s="6" t="e">
        <f t="shared" si="56"/>
        <v>#DIV/0!</v>
      </c>
      <c r="AB61" s="6" t="e">
        <f t="shared" si="56"/>
        <v>#NAME?</v>
      </c>
      <c r="AC61" s="6" t="e">
        <f t="shared" si="56"/>
        <v>#NULL!</v>
      </c>
      <c r="AD61" s="6" t="e">
        <f t="shared" si="56"/>
        <v>#NUM!</v>
      </c>
      <c r="AE61" s="6" t="e">
        <f t="shared" si="56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7">_xlfn.SEC(C62)</f>
        <v>1.8508157176809255</v>
      </c>
      <c r="S62" s="6">
        <f t="shared" si="57"/>
        <v>-1.500879467460255</v>
      </c>
      <c r="T62" s="6">
        <f t="shared" si="57"/>
        <v>-1.1917935066878957</v>
      </c>
      <c r="U62" s="6">
        <f t="shared" si="57"/>
        <v>1.8508157176809255</v>
      </c>
      <c r="V62" s="6">
        <f t="shared" si="57"/>
        <v>1</v>
      </c>
      <c r="W62" s="6" t="e">
        <f t="shared" si="57"/>
        <v>#VALUE!</v>
      </c>
      <c r="X62" s="6">
        <f t="shared" si="57"/>
        <v>1.8508157176809255</v>
      </c>
      <c r="Y62" s="6" t="e">
        <f t="shared" si="57"/>
        <v>#VALUE!</v>
      </c>
      <c r="Z62" s="6" t="e">
        <f t="shared" si="57"/>
        <v>#N/A</v>
      </c>
      <c r="AA62" s="6" t="e">
        <f t="shared" si="57"/>
        <v>#DIV/0!</v>
      </c>
      <c r="AB62" s="6" t="e">
        <f t="shared" si="57"/>
        <v>#NAME?</v>
      </c>
      <c r="AC62" s="6" t="e">
        <f t="shared" si="57"/>
        <v>#NULL!</v>
      </c>
      <c r="AD62" s="6" t="e">
        <f t="shared" si="57"/>
        <v>#NUM!</v>
      </c>
      <c r="AE62" s="6" t="e">
        <f t="shared" si="57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8">_xlfn.SECH(C63)</f>
        <v>0.64805427366388546</v>
      </c>
      <c r="S63" s="6">
        <f t="shared" si="58"/>
        <v>0.19852217514933898</v>
      </c>
      <c r="T63" s="6">
        <f t="shared" si="58"/>
        <v>9.0799859337817237E-5</v>
      </c>
      <c r="U63" s="6">
        <f t="shared" si="58"/>
        <v>0.64805427366388546</v>
      </c>
      <c r="V63" s="6">
        <f t="shared" si="58"/>
        <v>1</v>
      </c>
      <c r="W63" s="6" t="e">
        <f t="shared" si="58"/>
        <v>#VALUE!</v>
      </c>
      <c r="X63" s="6">
        <f t="shared" si="58"/>
        <v>0.64805427366388546</v>
      </c>
      <c r="Y63" s="6" t="e">
        <f t="shared" si="58"/>
        <v>#VALUE!</v>
      </c>
      <c r="Z63" s="6" t="e">
        <f t="shared" si="58"/>
        <v>#N/A</v>
      </c>
      <c r="AA63" s="6" t="e">
        <f t="shared" si="58"/>
        <v>#DIV/0!</v>
      </c>
      <c r="AB63" s="6" t="e">
        <f t="shared" si="58"/>
        <v>#NAME?</v>
      </c>
      <c r="AC63" s="6" t="e">
        <f t="shared" si="58"/>
        <v>#NULL!</v>
      </c>
      <c r="AD63" s="6" t="e">
        <f t="shared" si="58"/>
        <v>#NUM!</v>
      </c>
      <c r="AE63" s="6" t="e">
        <f t="shared" si="58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59">SIGN(C65)</f>
        <v>1</v>
      </c>
      <c r="S65" s="6">
        <f t="shared" si="59"/>
        <v>1</v>
      </c>
      <c r="T65" s="6">
        <f t="shared" si="59"/>
        <v>1</v>
      </c>
      <c r="U65" s="6">
        <f t="shared" si="59"/>
        <v>-1</v>
      </c>
      <c r="V65" s="6">
        <f t="shared" si="59"/>
        <v>0</v>
      </c>
      <c r="W65" s="6" t="e">
        <f>SIGN(H65)</f>
        <v>#VALUE!</v>
      </c>
      <c r="X65" s="6">
        <f t="shared" si="59"/>
        <v>1</v>
      </c>
      <c r="Y65" s="6" t="e">
        <f t="shared" si="59"/>
        <v>#VALUE!</v>
      </c>
      <c r="Z65" s="6" t="e">
        <f t="shared" si="59"/>
        <v>#N/A</v>
      </c>
      <c r="AA65" s="6" t="e">
        <f t="shared" si="59"/>
        <v>#DIV/0!</v>
      </c>
      <c r="AB65" s="6" t="e">
        <f t="shared" si="59"/>
        <v>#NAME?</v>
      </c>
      <c r="AC65" s="6" t="e">
        <f t="shared" si="59"/>
        <v>#NULL!</v>
      </c>
      <c r="AD65" s="6" t="e">
        <f t="shared" si="59"/>
        <v>#NUM!</v>
      </c>
      <c r="AE65" s="6" t="e">
        <f t="shared" si="59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0">SIN(B66)</f>
        <v>0</v>
      </c>
      <c r="R66" s="6">
        <f t="shared" si="60"/>
        <v>0.8414709848078965</v>
      </c>
      <c r="S66" s="6">
        <f t="shared" si="60"/>
        <v>0.74570521217672026</v>
      </c>
      <c r="T66" s="6">
        <f t="shared" si="60"/>
        <v>-0.54402111088936977</v>
      </c>
      <c r="U66" s="6">
        <f t="shared" si="60"/>
        <v>-0.8414709848078965</v>
      </c>
      <c r="V66" s="6">
        <f t="shared" si="60"/>
        <v>0</v>
      </c>
      <c r="W66" s="6" t="e">
        <f t="shared" si="60"/>
        <v>#VALUE!</v>
      </c>
      <c r="X66" s="6">
        <f t="shared" si="60"/>
        <v>0.8414709848078965</v>
      </c>
      <c r="Y66" s="6" t="e">
        <f t="shared" si="60"/>
        <v>#VALUE!</v>
      </c>
      <c r="Z66" s="6" t="e">
        <f t="shared" si="60"/>
        <v>#N/A</v>
      </c>
      <c r="AA66" s="6" t="e">
        <f t="shared" si="60"/>
        <v>#DIV/0!</v>
      </c>
      <c r="AB66" s="6" t="e">
        <f t="shared" si="60"/>
        <v>#NAME?</v>
      </c>
      <c r="AC66" s="6" t="e">
        <f t="shared" si="60"/>
        <v>#NULL!</v>
      </c>
      <c r="AD66" s="6" t="e">
        <f t="shared" si="60"/>
        <v>#NUM!</v>
      </c>
      <c r="AE66" s="6" t="e">
        <f t="shared" si="60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1">SINH(B67)</f>
        <v>0</v>
      </c>
      <c r="R67" s="6">
        <f t="shared" si="61"/>
        <v>1.1752011936438014</v>
      </c>
      <c r="S67" s="6">
        <f t="shared" si="61"/>
        <v>4.9369618055459572</v>
      </c>
      <c r="T67" s="6">
        <f t="shared" si="61"/>
        <v>11013.232874703393</v>
      </c>
      <c r="U67" s="6">
        <f t="shared" si="61"/>
        <v>-1.1752011936438014</v>
      </c>
      <c r="V67" s="6">
        <f t="shared" si="61"/>
        <v>0</v>
      </c>
      <c r="W67" s="6" t="e">
        <f t="shared" si="61"/>
        <v>#VALUE!</v>
      </c>
      <c r="X67" s="6">
        <f t="shared" si="61"/>
        <v>1.1752011936438014</v>
      </c>
      <c r="Y67" s="6" t="e">
        <f t="shared" si="61"/>
        <v>#VALUE!</v>
      </c>
      <c r="Z67" s="6" t="e">
        <f t="shared" si="61"/>
        <v>#N/A</v>
      </c>
      <c r="AA67" s="6" t="e">
        <f t="shared" si="61"/>
        <v>#DIV/0!</v>
      </c>
      <c r="AB67" s="6" t="e">
        <f t="shared" si="61"/>
        <v>#NAME?</v>
      </c>
      <c r="AC67" s="6" t="e">
        <f t="shared" si="61"/>
        <v>#NULL!</v>
      </c>
      <c r="AD67" s="6" t="e">
        <f t="shared" si="61"/>
        <v>#NUM!</v>
      </c>
      <c r="AE67" s="6" t="e">
        <f t="shared" si="61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2">SQRT(B68)</f>
        <v>0</v>
      </c>
      <c r="R68" s="6">
        <f t="shared" si="62"/>
        <v>1</v>
      </c>
      <c r="S68" s="6">
        <f t="shared" si="62"/>
        <v>1.51657508881031</v>
      </c>
      <c r="T68" s="6">
        <f t="shared" si="62"/>
        <v>3.1622776601683795</v>
      </c>
      <c r="U68" s="6" t="e">
        <f t="shared" si="62"/>
        <v>#NUM!</v>
      </c>
      <c r="V68" s="6">
        <f t="shared" si="62"/>
        <v>0</v>
      </c>
      <c r="W68" s="6" t="e">
        <f t="shared" si="62"/>
        <v>#VALUE!</v>
      </c>
      <c r="X68" s="6">
        <f t="shared" si="62"/>
        <v>1</v>
      </c>
      <c r="Y68" s="6" t="e">
        <f t="shared" si="62"/>
        <v>#VALUE!</v>
      </c>
      <c r="Z68" s="6" t="e">
        <f t="shared" si="62"/>
        <v>#N/A</v>
      </c>
      <c r="AA68" s="6" t="e">
        <f t="shared" si="62"/>
        <v>#DIV/0!</v>
      </c>
      <c r="AB68" s="6" t="e">
        <f t="shared" si="62"/>
        <v>#NAME?</v>
      </c>
      <c r="AC68" s="6" t="e">
        <f t="shared" si="62"/>
        <v>#NULL!</v>
      </c>
      <c r="AD68" s="6" t="e">
        <f t="shared" si="62"/>
        <v>#NUM!</v>
      </c>
      <c r="AE68" s="6" t="e">
        <f t="shared" si="62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3">SQRTPI(C69)</f>
        <v>1.7724538509055159</v>
      </c>
      <c r="S69" s="6">
        <f t="shared" si="63"/>
        <v>2.6880593563492088</v>
      </c>
      <c r="T69" s="6">
        <f t="shared" si="63"/>
        <v>5.604991216397929</v>
      </c>
      <c r="U69" s="6" t="e">
        <f t="shared" si="63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3"/>
        <v>#VALUE!</v>
      </c>
      <c r="Z69" s="6" t="e">
        <f t="shared" si="63"/>
        <v>#N/A</v>
      </c>
      <c r="AA69" s="6" t="e">
        <f t="shared" si="63"/>
        <v>#DIV/0!</v>
      </c>
      <c r="AB69" s="6" t="e">
        <f t="shared" si="63"/>
        <v>#NAME?</v>
      </c>
      <c r="AC69" s="6" t="e">
        <f t="shared" si="63"/>
        <v>#NULL!</v>
      </c>
      <c r="AD69" s="6" t="e">
        <f t="shared" si="63"/>
        <v>#NUM!</v>
      </c>
      <c r="AE69" s="6" t="e">
        <f t="shared" si="63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4">TAN(B79)</f>
        <v>0</v>
      </c>
      <c r="R79" s="6">
        <f t="shared" si="64"/>
        <v>1.5574077246549023</v>
      </c>
      <c r="S79" s="6">
        <f t="shared" si="64"/>
        <v>-1.1192136417341325</v>
      </c>
      <c r="T79" s="6">
        <f t="shared" si="64"/>
        <v>0.64836082745908663</v>
      </c>
      <c r="U79" s="6">
        <f t="shared" si="64"/>
        <v>-1.5574077246549023</v>
      </c>
      <c r="V79" s="6">
        <f t="shared" si="64"/>
        <v>0</v>
      </c>
      <c r="W79" s="6" t="e">
        <f t="shared" si="64"/>
        <v>#VALUE!</v>
      </c>
      <c r="X79" s="6">
        <f t="shared" si="64"/>
        <v>1.5574077246549023</v>
      </c>
      <c r="Y79" s="6" t="e">
        <f t="shared" si="64"/>
        <v>#VALUE!</v>
      </c>
      <c r="Z79" s="6" t="e">
        <f t="shared" si="64"/>
        <v>#N/A</v>
      </c>
      <c r="AA79" s="6" t="e">
        <f t="shared" si="64"/>
        <v>#DIV/0!</v>
      </c>
      <c r="AB79" s="6" t="e">
        <f t="shared" si="64"/>
        <v>#NAME?</v>
      </c>
      <c r="AC79" s="6" t="e">
        <f t="shared" si="64"/>
        <v>#NULL!</v>
      </c>
      <c r="AD79" s="6" t="e">
        <f t="shared" si="64"/>
        <v>#NUM!</v>
      </c>
      <c r="AE79" s="6" t="e">
        <f t="shared" si="64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5">TANH(B80)</f>
        <v>0</v>
      </c>
      <c r="R80" s="6">
        <f t="shared" si="65"/>
        <v>0.76159415595576485</v>
      </c>
      <c r="S80" s="6">
        <f t="shared" si="65"/>
        <v>0.98009639626619138</v>
      </c>
      <c r="T80" s="6">
        <f t="shared" si="65"/>
        <v>0.99999999587769262</v>
      </c>
      <c r="U80" s="6">
        <f t="shared" si="65"/>
        <v>-0.76159415595576485</v>
      </c>
      <c r="V80" s="6">
        <f t="shared" si="65"/>
        <v>0</v>
      </c>
      <c r="W80" s="6" t="e">
        <f t="shared" si="65"/>
        <v>#VALUE!</v>
      </c>
      <c r="X80" s="6">
        <f t="shared" si="65"/>
        <v>0.76159415595576485</v>
      </c>
      <c r="Y80" s="6" t="e">
        <f t="shared" si="65"/>
        <v>#VALUE!</v>
      </c>
      <c r="Z80" s="6" t="e">
        <f t="shared" si="65"/>
        <v>#N/A</v>
      </c>
      <c r="AA80" s="6" t="e">
        <f t="shared" si="65"/>
        <v>#DIV/0!</v>
      </c>
      <c r="AB80" s="6" t="e">
        <f t="shared" si="65"/>
        <v>#NAME?</v>
      </c>
      <c r="AC80" s="6" t="e">
        <f t="shared" si="65"/>
        <v>#NULL!</v>
      </c>
      <c r="AD80" s="6" t="e">
        <f t="shared" si="65"/>
        <v>#NUM!</v>
      </c>
      <c r="AE80" s="6" t="e">
        <f t="shared" si="65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6">TRUNC(J81,I81)</f>
        <v>#VALUE!</v>
      </c>
      <c r="Z81" s="6" t="e">
        <f t="shared" si="66"/>
        <v>#N/A</v>
      </c>
      <c r="AA81" s="6" t="e">
        <f t="shared" si="66"/>
        <v>#DIV/0!</v>
      </c>
      <c r="AB81" s="6" t="e">
        <f t="shared" si="66"/>
        <v>#NAME?</v>
      </c>
      <c r="AC81" s="6" t="e">
        <f t="shared" si="66"/>
        <v>#NULL!</v>
      </c>
      <c r="AD81" s="6" t="e">
        <f t="shared" si="66"/>
        <v>#NUM!</v>
      </c>
      <c r="AE81" s="6" t="e">
        <f t="shared" si="66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2.832031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1" width="3.6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6" width="3.83203125" style="4" bestFit="1" customWidth="1"/>
    <col min="37" max="37" width="3.6640625" style="4" bestFit="1" customWidth="1"/>
    <col min="38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9" t="s">
        <v>38</v>
      </c>
      <c r="H2" s="19" t="s">
        <v>28</v>
      </c>
      <c r="I2" s="19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9" t="s">
        <v>38</v>
      </c>
      <c r="W2" s="19" t="s">
        <v>28</v>
      </c>
      <c r="X2" s="19" t="s">
        <v>94</v>
      </c>
      <c r="Y2" s="32" t="s">
        <v>29</v>
      </c>
      <c r="Z2" s="32"/>
      <c r="AA2" s="32"/>
      <c r="AB2" s="32"/>
      <c r="AC2" s="32"/>
      <c r="AD2" s="32"/>
      <c r="AE2" s="32"/>
      <c r="AF2" s="19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33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3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3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33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3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3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16" t="s">
        <v>340</v>
      </c>
    </row>
    <row r="17" spans="1:48" x14ac:dyDescent="0.15">
      <c r="A17" s="16" t="s">
        <v>341</v>
      </c>
      <c r="Q17" s="6"/>
    </row>
    <row r="18" spans="1:48" x14ac:dyDescent="0.15">
      <c r="A18" s="33" t="s">
        <v>342</v>
      </c>
      <c r="B18" s="22">
        <v>-1.1000000000000001</v>
      </c>
      <c r="C18" s="22">
        <v>2.1</v>
      </c>
      <c r="D18" s="22">
        <v>3</v>
      </c>
      <c r="E18" s="23">
        <v>4</v>
      </c>
      <c r="F18" s="23">
        <v>4.0999999999999996</v>
      </c>
      <c r="G18" s="24"/>
      <c r="H18" s="24" t="s">
        <v>349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6" t="e">
        <f>LOOKUP(-2,{-1.1,2.1,3.1,4.1})</f>
        <v>#N/A</v>
      </c>
      <c r="R18" s="6">
        <f>LOOKUP(2,{-1.1,2.1,3.1,4.1})</f>
        <v>-1.1000000000000001</v>
      </c>
      <c r="S18" s="6">
        <f>LOOKUP(D18,{-1.1,2.1,3.1,4.1})</f>
        <v>2.1</v>
      </c>
      <c r="T18" s="6">
        <f>LOOKUP(E18,{-1.1,2.1,3.1,4.1})</f>
        <v>3.1</v>
      </c>
      <c r="U18" s="6">
        <f>LOOKUP(F18,{-1.1,2.1,3.1,4.1})</f>
        <v>4.0999999999999996</v>
      </c>
      <c r="V18" s="6">
        <f>LOOKUP(20,{-1.1,2.1,3.1,4.1})</f>
        <v>4.0999999999999996</v>
      </c>
      <c r="W18" s="6" t="e">
        <f>LOOKUP(H18,{-1.1,2.1,3.1,4.1})</f>
        <v>#N/A</v>
      </c>
      <c r="X18" s="6" t="e">
        <f>LOOKUP(I18,{-1.1,2.1,3.1,4.1})</f>
        <v>#N/A</v>
      </c>
      <c r="Y18" s="6" t="e">
        <f>LOOKUP(J18,{-1.1,2.1,3.1,4.1},{"L","ML","MR","R"})</f>
        <v>#VALUE!</v>
      </c>
      <c r="Z18" s="6" t="e">
        <f>LOOKUP(K18,{-1.1,2.1,3.1,4.1},{"L","ML","MR","R"})</f>
        <v>#N/A</v>
      </c>
      <c r="AA18" s="6" t="e">
        <f>LOOKUP(L18,{-1.1,2.1,3.1,4.1},{"L","ML","MR","R"})</f>
        <v>#DIV/0!</v>
      </c>
      <c r="AB18" s="6" t="e">
        <f>LOOKUP(M18,{-1.1,2.1,3.1,4.1},{"L","ML","MR","R"})</f>
        <v>#NAME?</v>
      </c>
      <c r="AC18" s="6" t="e">
        <f>LOOKUP(N18,{-1.1,2.1,3.1,4.1},{"L","ML","MR","R"})</f>
        <v>#NULL!</v>
      </c>
      <c r="AD18" s="6" t="e">
        <f>LOOKUP(O18,{-1.1,2.1,3.1,4.1},{"L","ML","MR","R"})</f>
        <v>#NUM!</v>
      </c>
      <c r="AE18" s="6" t="e">
        <f>LOOKUP(P18,{-1.1,2.1,3.1,4.1},{"L","ML","MR","R"})</f>
        <v>#REF!</v>
      </c>
      <c r="AF18" s="6" t="str">
        <f>LOOKUP(20,{-1.1,2.1,3.1,4.1},{"L","ML","MR","R"})</f>
        <v>R</v>
      </c>
      <c r="AG18" s="6" t="str">
        <f t="array" ref="AG18:AV18">LOOKUP(B18:P18,{-1.1,2.1,3.1,4.1},{"L","ML","MR","R"})</f>
        <v>L</v>
      </c>
      <c r="AH18" s="6" t="str">
        <v>ML</v>
      </c>
      <c r="AI18" s="6" t="str">
        <v>ML</v>
      </c>
      <c r="AJ18" s="6" t="str">
        <v>MR</v>
      </c>
      <c r="AK18" s="6" t="str">
        <v>R</v>
      </c>
      <c r="AL18" s="6" t="str">
        <v>L</v>
      </c>
      <c r="AM18" s="6" t="e">
        <v>#N/A</v>
      </c>
      <c r="AN18" s="6" t="e">
        <v>#N/A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33"/>
      <c r="B19" s="22"/>
      <c r="C19" s="22"/>
      <c r="D19" s="22"/>
      <c r="E19" s="23"/>
      <c r="F19" s="23"/>
      <c r="G19" s="24"/>
      <c r="H19" s="24"/>
      <c r="I19" s="24"/>
      <c r="J19" s="24"/>
      <c r="K19" s="24"/>
      <c r="L19" s="25"/>
      <c r="M19" s="25"/>
      <c r="N19" s="25"/>
      <c r="O19" s="25"/>
      <c r="P19" s="25"/>
      <c r="Q19" s="6" t="e">
        <f>LOOKUP(-2,{"a",2.1,"b",4.1})</f>
        <v>#N/A</v>
      </c>
      <c r="R19" s="6" t="e">
        <f>LOOKUP(2,{"a",2.1,"b",4.1})</f>
        <v>#N/A</v>
      </c>
      <c r="S19" s="6">
        <f>LOOKUP(D18,{"a",2.1,"b",4.1})</f>
        <v>2.1</v>
      </c>
      <c r="T19" s="6">
        <f>LOOKUP(E18,{"a",2.1,"b",4.1})</f>
        <v>2.1</v>
      </c>
      <c r="U19" s="6">
        <f>LOOKUP(F18,{"a",2.1,"b",4.1})</f>
        <v>4.0999999999999996</v>
      </c>
      <c r="V19" s="6" t="e">
        <f>LOOKUP(G18,{"a",2.1,"b",4.1})</f>
        <v>#N/A</v>
      </c>
      <c r="W19" s="6" t="str">
        <f>LOOKUP(H18,{"a",2.1,"b",4.1})</f>
        <v>b</v>
      </c>
      <c r="X19" s="6" t="e">
        <f>LOOKUP(I18,{"a",2.1,"b",4.1})</f>
        <v>#N/A</v>
      </c>
      <c r="Y19" s="6" t="e">
        <f>LOOKUP(J18,{"a",2.1,"b",4.1})</f>
        <v>#VALUE!</v>
      </c>
      <c r="Z19" s="6" t="e">
        <f>LOOKUP(K18,{"a",2.1,"b",4.1})</f>
        <v>#N/A</v>
      </c>
      <c r="AA19" s="6" t="e">
        <f>LOOKUP(L18,{"a",2.1,"b",4.1})</f>
        <v>#DIV/0!</v>
      </c>
      <c r="AB19" s="6" t="e">
        <f>LOOKUP(M18,{"a",2.1,"b",4.1})</f>
        <v>#NAME?</v>
      </c>
      <c r="AC19" s="6" t="e">
        <f>LOOKUP(N18,{"a",2.1,"b",4.1})</f>
        <v>#NULL!</v>
      </c>
      <c r="AD19" s="6" t="e">
        <f>LOOKUP(O18,{"a",2.1,"b",4.1})</f>
        <v>#NUM!</v>
      </c>
      <c r="AE19" s="6" t="e">
        <f>LOOKUP(P18,{"a",2.1,"b",4.1})</f>
        <v>#REF!</v>
      </c>
      <c r="AF19" s="6" t="str">
        <f>LOOKUP(20,{"a",2.1,"b",4.1},{"L","ML","MR","R"})</f>
        <v>R</v>
      </c>
      <c r="AG19" s="6" t="e">
        <f t="array" ref="AG19:AV19">LOOKUP(B18:P18,{"a",2.1,"b",4.1},{"L","ML","MR","R"})</f>
        <v>#N/A</v>
      </c>
      <c r="AH19" s="4" t="str">
        <v>ML</v>
      </c>
      <c r="AI19" s="4" t="str">
        <v>ML</v>
      </c>
      <c r="AJ19" s="4" t="str">
        <v>ML</v>
      </c>
      <c r="AK19" s="4" t="str">
        <v>R</v>
      </c>
      <c r="AL19" s="4" t="e">
        <v>#N/A</v>
      </c>
      <c r="AM19" s="4" t="str">
        <v>MR</v>
      </c>
      <c r="AN19" s="4" t="e">
        <v>#N/A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33"/>
      <c r="B20" s="22"/>
      <c r="C20" s="22"/>
      <c r="D20" s="22"/>
      <c r="E20" s="23"/>
      <c r="F20" s="23"/>
      <c r="G20" s="24"/>
      <c r="H20" s="24"/>
      <c r="I20" s="24"/>
      <c r="J20" s="24"/>
      <c r="K20" s="24"/>
      <c r="L20" s="25"/>
      <c r="M20" s="25"/>
      <c r="N20" s="25"/>
      <c r="O20" s="25"/>
      <c r="P20" s="25"/>
      <c r="Q20" s="6" t="e">
        <f>LOOKUP(-2,{FALSE,2.1,TRUE,4.1})</f>
        <v>#N/A</v>
      </c>
      <c r="R20" s="6" t="e">
        <f>LOOKUP(2,{FALSE,2.1,TRUE,4.1})</f>
        <v>#N/A</v>
      </c>
      <c r="S20" s="6">
        <f>LOOKUP(D18,{FALSE,2.1,TRUE,4.1})</f>
        <v>2.1</v>
      </c>
      <c r="T20" s="6">
        <f>LOOKUP(E18,{FALSE,2.1,TRUE,4.1})</f>
        <v>2.1</v>
      </c>
      <c r="U20" s="6">
        <f>LOOKUP(F18,{FALSE,2.1,TRUE,4.1})</f>
        <v>4.0999999999999996</v>
      </c>
      <c r="V20" s="6" t="e">
        <f>LOOKUP(G18,{FALSE,2.1,TRUE,4.1})</f>
        <v>#N/A</v>
      </c>
      <c r="W20" s="6" t="e">
        <f>LOOKUP(H18,{FALSE,2.1,TRUE,4.1})</f>
        <v>#N/A</v>
      </c>
      <c r="X20" s="6" t="b">
        <f>LOOKUP(I18,{FALSE,2.1,TRUE,4.1})</f>
        <v>1</v>
      </c>
      <c r="Y20" s="6" t="e">
        <f>LOOKUP(J18,{FALSE,2.1,TRUE,4.1})</f>
        <v>#VALUE!</v>
      </c>
      <c r="Z20" s="6" t="e">
        <f>LOOKUP(K18,{FALSE,2.1,TRUE,4.1})</f>
        <v>#N/A</v>
      </c>
      <c r="AA20" s="6" t="e">
        <f>LOOKUP(L18,{FALSE,2.1,TRUE,4.1})</f>
        <v>#DIV/0!</v>
      </c>
      <c r="AB20" s="6" t="e">
        <f>LOOKUP(M18,{FALSE,2.1,TRUE,4.1})</f>
        <v>#NAME?</v>
      </c>
      <c r="AC20" s="6" t="e">
        <f>LOOKUP(N18,{FALSE,2.1,TRUE,4.1})</f>
        <v>#NULL!</v>
      </c>
      <c r="AD20" s="6" t="e">
        <f>LOOKUP(O18,{FALSE,2.1,TRUE,4.1})</f>
        <v>#NUM!</v>
      </c>
      <c r="AE20" s="6" t="e">
        <f>LOOKUP(P18,{FALSE,2.1,TRUE,4.1})</f>
        <v>#REF!</v>
      </c>
      <c r="AF20" s="6" t="str">
        <f>LOOKUP(20,{FALSE,2.1,TRUE,4.1},{"L","ML","MR","R"})</f>
        <v>R</v>
      </c>
      <c r="AG20" s="6" t="e">
        <f t="array" ref="AG20:AV20">LOOKUP(B18:P18,{FALSE,2.1,TRUE,4.1},{"L","ML","MR","R"})</f>
        <v>#N/A</v>
      </c>
      <c r="AH20" s="4" t="str">
        <v>ML</v>
      </c>
      <c r="AI20" s="4" t="str">
        <v>ML</v>
      </c>
      <c r="AJ20" s="4" t="str">
        <v>ML</v>
      </c>
      <c r="AK20" s="4" t="str">
        <v>R</v>
      </c>
      <c r="AL20" s="4" t="e">
        <v>#N/A</v>
      </c>
      <c r="AM20" s="4" t="e">
        <v>#N/A</v>
      </c>
      <c r="AN20" s="4" t="str">
        <v>MR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33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LOOKUP(-2,{4.1,2.1,3.1,1.1})</f>
        <v>#N/A</v>
      </c>
      <c r="R21" s="6" t="e">
        <f>LOOKUP(2,{4.1,2.1,3.1,1.1})</f>
        <v>#N/A</v>
      </c>
      <c r="S21" s="6">
        <f>LOOKUP(D18,{4.1,2.1,3.1,1.1})</f>
        <v>2.1</v>
      </c>
      <c r="T21" s="6">
        <f>LOOKUP(E18,{4.1,2.1,3.1,1.1})</f>
        <v>1.1000000000000001</v>
      </c>
      <c r="U21" s="6">
        <f>LOOKUP(F18,{4.1,2.1,3.1,1.1})</f>
        <v>1.1000000000000001</v>
      </c>
      <c r="V21" s="6" t="e">
        <f>LOOKUP(G18,{4.1,2.1,3.1,1.1})</f>
        <v>#N/A</v>
      </c>
      <c r="W21" s="6" t="e">
        <f>LOOKUP(H18,{4.1,2.1,3.1,1.1})</f>
        <v>#N/A</v>
      </c>
      <c r="X21" s="6" t="e">
        <f>LOOKUP(I18,{4.1,2.1,3.1,1.1})</f>
        <v>#N/A</v>
      </c>
      <c r="Y21" s="6" t="e">
        <f>LOOKUP(J18,{4.1,2.1,3.1,1.1})</f>
        <v>#VALUE!</v>
      </c>
      <c r="Z21" s="6" t="e">
        <f>LOOKUP(K18,{4.1,2.1,3.1,1.1})</f>
        <v>#N/A</v>
      </c>
      <c r="AA21" s="6" t="e">
        <f>LOOKUP(L18,{4.1,2.1,3.1,1.1})</f>
        <v>#DIV/0!</v>
      </c>
      <c r="AB21" s="6" t="e">
        <f>LOOKUP(M18,{4.1,2.1,3.1,1.1})</f>
        <v>#NAME?</v>
      </c>
      <c r="AC21" s="6" t="e">
        <f>LOOKUP(N18,{4.1,2.1,3.1,1.1})</f>
        <v>#NULL!</v>
      </c>
      <c r="AD21" s="6" t="e">
        <f>LOOKUP(O18,{4.1,2.1,3.1,1.1})</f>
        <v>#NUM!</v>
      </c>
      <c r="AE21" s="6" t="e">
        <f>LOOKUP(P18,{4.1,2.1,3.1,1.1})</f>
        <v>#REF!</v>
      </c>
      <c r="AF21" s="6" t="str">
        <f>LOOKUP(20,{4.1,2.1,3.1,1.1},{"L","ML","MR","R"})</f>
        <v>R</v>
      </c>
      <c r="AG21" s="6" t="e">
        <f t="array" ref="AG21:AV21">LOOKUP(B18:P18,{4.1,2.1,3.1,1.1},{"L","ML","MR","R"})</f>
        <v>#N/A</v>
      </c>
      <c r="AH21" s="4" t="str">
        <v>ML</v>
      </c>
      <c r="AI21" s="4" t="str">
        <v>ML</v>
      </c>
      <c r="AJ21" s="4" t="str">
        <v>R</v>
      </c>
      <c r="AK21" s="4" t="str">
        <v>R</v>
      </c>
      <c r="AL21" s="4" t="e">
        <v>#N/A</v>
      </c>
      <c r="AM21" s="4" t="e">
        <v>#N/A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3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LOOKUP(-2,{"b",4.1,"a",1.1})</f>
        <v>#N/A</v>
      </c>
      <c r="R22" s="6" t="e">
        <f>LOOKUP(2,{"b",4.1,"a",1.1})</f>
        <v>#N/A</v>
      </c>
      <c r="S22" s="6" t="e">
        <f>LOOKUP(D18,{"b",4.1,"a",1.1})</f>
        <v>#N/A</v>
      </c>
      <c r="T22" s="6" t="e">
        <f>LOOKUP(E18,{"b",4.1,"a",1.1})</f>
        <v>#N/A</v>
      </c>
      <c r="U22" s="6">
        <f>LOOKUP(F18,{"b",4.1,"a",1.1})</f>
        <v>4.0999999999999996</v>
      </c>
      <c r="V22" s="6" t="e">
        <f>LOOKUP(G18,{"b",4.1,"a",1.1})</f>
        <v>#N/A</v>
      </c>
      <c r="W22" s="6" t="str">
        <f>LOOKUP(H18,{"b",4.1,"a",1.1})</f>
        <v>a</v>
      </c>
      <c r="X22" s="6" t="e">
        <f>LOOKUP(I18,{"b",4.1,"a",1.1})</f>
        <v>#N/A</v>
      </c>
      <c r="Y22" s="6" t="e">
        <f>LOOKUP(J18,{"b",4.1,"a",1.1})</f>
        <v>#VALUE!</v>
      </c>
      <c r="Z22" s="6" t="e">
        <f>LOOKUP(K18,{"b",4.1,"a",1.1})</f>
        <v>#N/A</v>
      </c>
      <c r="AA22" s="6" t="e">
        <f>LOOKUP(L18,{"b",4.1,"a",1.1})</f>
        <v>#DIV/0!</v>
      </c>
      <c r="AB22" s="6" t="e">
        <f>LOOKUP(M18,{"b",4.1,"a",1.1})</f>
        <v>#NAME?</v>
      </c>
      <c r="AC22" s="6" t="e">
        <f>LOOKUP(N18,{"b",4.1,"a",1.1})</f>
        <v>#NULL!</v>
      </c>
      <c r="AD22" s="6" t="e">
        <f>LOOKUP(O18,{"b",4.1,"a",1.1})</f>
        <v>#NUM!</v>
      </c>
      <c r="AE22" s="6" t="e">
        <f>LOOKUP(P18,{"b",4.1,"a",1.1})</f>
        <v>#REF!</v>
      </c>
      <c r="AF22" s="6" t="str">
        <f>LOOKUP(20,{"b",4.1,"a",1.1},{"L","ML","MR","R"})</f>
        <v>R</v>
      </c>
      <c r="AG22" s="6" t="e">
        <f t="array" ref="AG22:AV22">LOOKUP(B18:P18,{"b",4.1,"a",1.1},{"L","ML","MR","R"})</f>
        <v>#N/A</v>
      </c>
      <c r="AH22" s="4" t="e">
        <v>#N/A</v>
      </c>
      <c r="AI22" s="4" t="e">
        <v>#N/A</v>
      </c>
      <c r="AJ22" s="4" t="e">
        <v>#N/A</v>
      </c>
      <c r="AK22" s="4" t="str">
        <v>ML</v>
      </c>
      <c r="AL22" s="4" t="e">
        <v>#N/A</v>
      </c>
      <c r="AM22" s="4" t="str">
        <v>MR</v>
      </c>
      <c r="AN22" s="4" t="e">
        <v>#N/A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3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LOOKUP(-2,{"",4.1,"a",1.1})</f>
        <v>#N/A</v>
      </c>
      <c r="R23" s="6" t="e">
        <f>LOOKUP(2,{"",4.1,"a",1.1})</f>
        <v>#N/A</v>
      </c>
      <c r="S23" s="6" t="e">
        <f>LOOKUP(D18,{"",4.1,"a",1.1})</f>
        <v>#N/A</v>
      </c>
      <c r="T23" s="6" t="e">
        <f>LOOKUP(E18,{"",4.1,"a",1.1})</f>
        <v>#N/A</v>
      </c>
      <c r="U23" s="6">
        <f>LOOKUP(F18,{"",4.1,"a",1.1})</f>
        <v>4.0999999999999996</v>
      </c>
      <c r="V23" s="6" t="e">
        <f>LOOKUP(G18,{"",4.1,"a",1.1})</f>
        <v>#N/A</v>
      </c>
      <c r="W23" s="6" t="str">
        <f>LOOKUP(H18,{"",4.1,"a",1.1})</f>
        <v>a</v>
      </c>
      <c r="X23" s="6" t="e">
        <f>LOOKUP(I18,{"",4.1,"a",1.1})</f>
        <v>#N/A</v>
      </c>
      <c r="Y23" s="6" t="e">
        <f>LOOKUP(J18,{"",4.1,"a",1.1})</f>
        <v>#VALUE!</v>
      </c>
      <c r="Z23" s="6" t="e">
        <f>LOOKUP(K18,{"",4.1,"a",1.1})</f>
        <v>#N/A</v>
      </c>
      <c r="AA23" s="6" t="e">
        <f>LOOKUP(L18,{"",4.1,"a",1.1})</f>
        <v>#DIV/0!</v>
      </c>
      <c r="AB23" s="6" t="e">
        <f>LOOKUP(M18,{"",4.1,"a",1.1})</f>
        <v>#NAME?</v>
      </c>
      <c r="AC23" s="6" t="e">
        <f>LOOKUP(N18,{"",4.1,"a",1.1})</f>
        <v>#NULL!</v>
      </c>
      <c r="AD23" s="6" t="e">
        <f>LOOKUP(O18,{"",4.1,"a",1.1})</f>
        <v>#NUM!</v>
      </c>
      <c r="AE23" s="6" t="e">
        <f>LOOKUP(P18,{"",4.1,"a",1.1})</f>
        <v>#REF!</v>
      </c>
      <c r="AF23" s="6" t="str">
        <f>LOOKUP(20,{"",4.1,"a",1.1},{"L","ML","MR","R"})</f>
        <v>R</v>
      </c>
      <c r="AG23" s="6" t="e">
        <f t="array" ref="AG23:AV23">LOOKUP(B18:P18,{"",4.1,"a",1.1},{"L","ML","MR","R"})</f>
        <v>#N/A</v>
      </c>
      <c r="AH23" s="4" t="e">
        <v>#N/A</v>
      </c>
      <c r="AI23" s="4" t="e">
        <v>#N/A</v>
      </c>
      <c r="AJ23" s="4" t="e">
        <v>#N/A</v>
      </c>
      <c r="AK23" s="4" t="str">
        <v>ML</v>
      </c>
      <c r="AL23" s="4" t="e">
        <v>#N/A</v>
      </c>
      <c r="AM23" s="4" t="str">
        <v>MR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3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LOOKUP(-2,{TRUE,4.1,FALSE,1.1})</f>
        <v>#N/A</v>
      </c>
      <c r="R24" s="6" t="e">
        <f>LOOKUP(2,{TRUE,4.1,FALSE,1.1})</f>
        <v>#N/A</v>
      </c>
      <c r="S24" s="6" t="e">
        <f>LOOKUP(D18,{TRUE,4.1,FALSE,1.1})</f>
        <v>#N/A</v>
      </c>
      <c r="T24" s="6" t="e">
        <f>LOOKUP(E18,{TRUE,4.1,FALSE,1.1})</f>
        <v>#N/A</v>
      </c>
      <c r="U24" s="6">
        <f>LOOKUP(F18,{TRUE,4.1,FALSE,1.1})</f>
        <v>4.0999999999999996</v>
      </c>
      <c r="V24" s="6" t="e">
        <f>LOOKUP(G18,{TRUE,4.1,FALSE,1.1})</f>
        <v>#N/A</v>
      </c>
      <c r="W24" s="6" t="e">
        <f>LOOKUP(H18,{TRUE,4.1,FALSE,1.1})</f>
        <v>#N/A</v>
      </c>
      <c r="X24" s="6" t="b">
        <f>LOOKUP(I18,{TRUE,4.1,FALSE,1.1})</f>
        <v>0</v>
      </c>
      <c r="Y24" s="6" t="e">
        <f>LOOKUP(J18,{TRUE,4.1,FALSE,1.1})</f>
        <v>#VALUE!</v>
      </c>
      <c r="Z24" s="6" t="e">
        <f>LOOKUP(K18,{TRUE,4.1,FALSE,1.1})</f>
        <v>#N/A</v>
      </c>
      <c r="AA24" s="6" t="e">
        <f>LOOKUP(L18,{TRUE,4.1,FALSE,1.1})</f>
        <v>#DIV/0!</v>
      </c>
      <c r="AB24" s="6" t="e">
        <f>LOOKUP(M18,{TRUE,4.1,FALSE,1.1})</f>
        <v>#NAME?</v>
      </c>
      <c r="AC24" s="6" t="e">
        <f>LOOKUP(N18,{TRUE,4.1,FALSE,1.1})</f>
        <v>#NULL!</v>
      </c>
      <c r="AD24" s="6" t="e">
        <f>LOOKUP(O18,{TRUE,4.1,FALSE,1.1})</f>
        <v>#NUM!</v>
      </c>
      <c r="AE24" s="6" t="e">
        <f>LOOKUP(P18,{TRUE,4.1,FALSE,1.1})</f>
        <v>#REF!</v>
      </c>
      <c r="AF24" s="6" t="str">
        <f>LOOKUP(20,{TRUE,4.1,FALSE,1.1},{"L","ML","MR","R"})</f>
        <v>R</v>
      </c>
      <c r="AG24" s="6" t="e">
        <f t="array" ref="AG24:AV24">LOOKUP(B18:P18,{TRUE,4.1,FALSE,1.1},{"L","ML","MR","R"})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e">
        <v>#N/A</v>
      </c>
      <c r="AN24" s="4" t="str">
        <v>MR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3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LOOKUP(-2,{TRUE,4.1,FALSE,"b"})</f>
        <v>#N/A</v>
      </c>
      <c r="R25" s="6" t="e">
        <f>LOOKUP(2,{TRUE,4.1,FALSE,"b"})</f>
        <v>#N/A</v>
      </c>
      <c r="S25" s="6" t="e">
        <f>LOOKUP(D18,{TRUE,4.1,FALSE,"b"})</f>
        <v>#N/A</v>
      </c>
      <c r="T25" s="6" t="e">
        <f>LOOKUP(E18,{TRUE,4.1,FALSE,"b"})</f>
        <v>#N/A</v>
      </c>
      <c r="U25" s="6">
        <f>LOOKUP(F18,{TRUE,4.1,FALSE,"b"})</f>
        <v>4.0999999999999996</v>
      </c>
      <c r="V25" s="6" t="e">
        <f>LOOKUP(G18,{TRUE,4.1,FALSE,"b"})</f>
        <v>#N/A</v>
      </c>
      <c r="W25" s="6" t="str">
        <f>LOOKUP(H18,{TRUE,4.1,FALSE,"b"})</f>
        <v>b</v>
      </c>
      <c r="X25" s="6" t="b">
        <f>LOOKUP(I18,{TRUE,4.1,FALSE,"b"})</f>
        <v>0</v>
      </c>
      <c r="Y25" s="6" t="e">
        <f>LOOKUP(J18,{TRUE,4.1,FALSE,"b"})</f>
        <v>#VALUE!</v>
      </c>
      <c r="Z25" s="6" t="e">
        <f>LOOKUP(K18,{TRUE,4.1,FALSE,"b"})</f>
        <v>#N/A</v>
      </c>
      <c r="AA25" s="6" t="e">
        <f>LOOKUP(L18,{TRUE,4.1,FALSE,"b"})</f>
        <v>#DIV/0!</v>
      </c>
      <c r="AB25" s="6" t="e">
        <f>LOOKUP(M18,{TRUE,4.1,FALSE,"b"})</f>
        <v>#NAME?</v>
      </c>
      <c r="AC25" s="6" t="e">
        <f>LOOKUP(N18,{TRUE,4.1,FALSE,"b"})</f>
        <v>#NULL!</v>
      </c>
      <c r="AD25" s="6" t="e">
        <f>LOOKUP(O18,{TRUE,4.1,FALSE,"b"})</f>
        <v>#NUM!</v>
      </c>
      <c r="AE25" s="6" t="e">
        <f>LOOKUP(P18,{TRUE,4.1,FALSE,"b"})</f>
        <v>#REF!</v>
      </c>
      <c r="AF25" s="6" t="str">
        <f>LOOKUP(20,{TRUE,4.1,FALSE,"b"},{"L","ML","MR","R"})</f>
        <v>ML</v>
      </c>
      <c r="AG25" s="6" t="e">
        <f t="array" ref="AG25:AV25">LOOKUP(B18:P18,{TRUE,4.1,FALSE,"b"},{"L","ML","MR","R"})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R</v>
      </c>
      <c r="AN25" s="4" t="str">
        <v>MR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3"/>
      <c r="B26" s="6"/>
      <c r="C26" s="6"/>
      <c r="D26" s="6"/>
      <c r="E26" s="6"/>
      <c r="F26" s="6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LOOKUP(-2,{TRUE,FALSE,"a","b"})</f>
        <v>#N/A</v>
      </c>
      <c r="R26" s="6" t="e">
        <f>LOOKUP(2,{TRUE,FALSE,"a","b"})</f>
        <v>#N/A</v>
      </c>
      <c r="S26" s="6" t="e">
        <f>LOOKUP(D18,{TRUE,FALSE,"a","b"})</f>
        <v>#N/A</v>
      </c>
      <c r="T26" s="6" t="e">
        <f>LOOKUP(E18,{TRUE,FALSE,"a","b"})</f>
        <v>#N/A</v>
      </c>
      <c r="U26" s="6" t="e">
        <f>LOOKUP(F18,{TRUE,FALSE,"a","b"})</f>
        <v>#N/A</v>
      </c>
      <c r="V26" s="6" t="e">
        <f>LOOKUP(G18,{TRUE,FALSE,"a","b"})</f>
        <v>#N/A</v>
      </c>
      <c r="W26" s="6" t="str">
        <f>LOOKUP(H18,{TRUE,FALSE,"a","b"})</f>
        <v>b</v>
      </c>
      <c r="X26" s="6" t="b">
        <f>LOOKUP(I18,{TRUE,FALSE,"a","b"})</f>
        <v>0</v>
      </c>
      <c r="Y26" s="6" t="e">
        <f>LOOKUP(J18,{TRUE,FALSE,"a","b"})</f>
        <v>#VALUE!</v>
      </c>
      <c r="Z26" s="6" t="e">
        <f>LOOKUP(K18,{TRUE,FALSE,"a","b"})</f>
        <v>#N/A</v>
      </c>
      <c r="AA26" s="6" t="e">
        <f>LOOKUP(L18,{TRUE,FALSE,"a","b"})</f>
        <v>#DIV/0!</v>
      </c>
      <c r="AB26" s="6" t="e">
        <f>LOOKUP(M18,{TRUE,FALSE,"a","b"})</f>
        <v>#NAME?</v>
      </c>
      <c r="AC26" s="6" t="e">
        <f>LOOKUP(N18,{TRUE,FALSE,"a","b"})</f>
        <v>#NULL!</v>
      </c>
      <c r="AD26" s="6" t="e">
        <f>LOOKUP(O18,{TRUE,FALSE,"a","b"})</f>
        <v>#NUM!</v>
      </c>
      <c r="AE26" s="6" t="e">
        <f>LOOKUP(P18,{TRUE,FALSE,"a","b"})</f>
        <v>#REF!</v>
      </c>
      <c r="AF26" s="6" t="e">
        <f>LOOKUP(20,{TRUE,FALSE,"a","b"},{"L","ML","MR","R"})</f>
        <v>#N/A</v>
      </c>
      <c r="AG26" s="6" t="e">
        <f t="array" ref="AG26:AV26">LOOKUP(B18:P18,{TRUE,FALSE,"a","b"},{"L","ML","MR","R"})</f>
        <v>#N/A</v>
      </c>
      <c r="AH26" s="4" t="e">
        <v>#N/A</v>
      </c>
      <c r="AI26" s="4" t="e">
        <v>#N/A</v>
      </c>
      <c r="AJ26" s="4" t="e">
        <v>#N/A</v>
      </c>
      <c r="AK26" s="4" t="e">
        <v>#N/A</v>
      </c>
      <c r="AL26" s="4" t="e">
        <v>#N/A</v>
      </c>
      <c r="AM26" s="4" t="str">
        <v>R</v>
      </c>
      <c r="AN26" s="4" t="str">
        <v>ML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3" t="s">
        <v>352</v>
      </c>
      <c r="B27" s="22">
        <v>-2</v>
      </c>
      <c r="C27" s="22">
        <v>1.1000000000000001</v>
      </c>
      <c r="D27" s="22">
        <v>3</v>
      </c>
      <c r="E27" s="23">
        <v>4</v>
      </c>
      <c r="F27" s="23">
        <v>4.0999999999999996</v>
      </c>
      <c r="G27" s="24"/>
      <c r="H27" s="24" t="s">
        <v>350</v>
      </c>
      <c r="I27" s="24" t="b">
        <v>1</v>
      </c>
      <c r="J27" s="24" t="e">
        <f>#VALUE!</f>
        <v>#VALUE!</v>
      </c>
      <c r="K27" s="24" t="e">
        <v>#N/A</v>
      </c>
      <c r="L27" s="25" t="e">
        <v>#DIV/0!</v>
      </c>
      <c r="M27" s="25" t="e">
        <v>#NAME?</v>
      </c>
      <c r="N27" s="25" t="e">
        <v>#NULL!</v>
      </c>
      <c r="O27" s="25" t="e">
        <v>#NUM!</v>
      </c>
      <c r="P27" s="25" t="e">
        <v>#REF!</v>
      </c>
      <c r="Q27" s="6" t="e">
        <f>MATCH(B27,{-1.1,2.1,3.1,4.1})</f>
        <v>#N/A</v>
      </c>
      <c r="R27" s="6">
        <f>MATCH(C27,{-1.1,2.1,3.1,4.1})</f>
        <v>1</v>
      </c>
      <c r="S27" s="6">
        <f>MATCH(D27,{-1.1,2.1,3.1,4.1})</f>
        <v>2</v>
      </c>
      <c r="T27" s="6">
        <f>MATCH(E27,{-1.1,2.1,3.1,4.1})</f>
        <v>3</v>
      </c>
      <c r="U27" s="6">
        <f>MATCH(F27,{-1.1,2.1,3.1,4.1})</f>
        <v>4</v>
      </c>
      <c r="V27" s="6">
        <f>MATCH(G27,{-1.1,2.1,3.1,4.1})</f>
        <v>1</v>
      </c>
      <c r="W27" s="6" t="e">
        <f>MATCH(H27,{-1.1,2.1,3.1,4.1})</f>
        <v>#N/A</v>
      </c>
      <c r="X27" s="6" t="e">
        <f>MATCH(I27,{-1.1,2.1,3.1,4.1})</f>
        <v>#N/A</v>
      </c>
      <c r="Y27" s="6" t="e">
        <f>MATCH(J27,{-1.1,2.1,3.1,4.1})</f>
        <v>#VALUE!</v>
      </c>
      <c r="Z27" s="6" t="e">
        <f>MATCH(K27,{-1.1,2.1,3.1,4.1})</f>
        <v>#N/A</v>
      </c>
      <c r="AA27" s="6" t="e">
        <f>MATCH(L27,{-1.1,2.1,3.1,4.1})</f>
        <v>#DIV/0!</v>
      </c>
      <c r="AB27" s="6" t="e">
        <f>MATCH(M27,{-1.1,2.1,3.1,4.1})</f>
        <v>#NAME?</v>
      </c>
      <c r="AC27" s="6" t="e">
        <f>MATCH(N27,{-1.1,2.1,3.1,4.1})</f>
        <v>#NULL!</v>
      </c>
      <c r="AD27" s="6" t="e">
        <f>MATCH(O27,{-1.1,2.1,3.1,4.1})</f>
        <v>#NUM!</v>
      </c>
      <c r="AE27" s="6" t="e">
        <f>MATCH(P27,{-1.1,2.1,3.1,4.1})</f>
        <v>#REF!</v>
      </c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33"/>
      <c r="B28" s="22">
        <v>-2</v>
      </c>
      <c r="C28" s="22">
        <v>1.1000000000000001</v>
      </c>
      <c r="D28" s="22">
        <v>3</v>
      </c>
      <c r="E28" s="23">
        <v>4</v>
      </c>
      <c r="F28" s="23">
        <v>4.0999999999999996</v>
      </c>
      <c r="G28" s="24"/>
      <c r="H28" s="24" t="s">
        <v>350</v>
      </c>
      <c r="I28" s="24" t="b">
        <v>1</v>
      </c>
      <c r="J28" s="24" t="e">
        <f>#VALUE!</f>
        <v>#VALUE!</v>
      </c>
      <c r="K28" s="24" t="e">
        <v>#N/A</v>
      </c>
      <c r="L28" s="25" t="e">
        <v>#DIV/0!</v>
      </c>
      <c r="M28" s="25" t="e">
        <v>#NAME?</v>
      </c>
      <c r="N28" s="25" t="e">
        <v>#NULL!</v>
      </c>
      <c r="O28" s="25" t="e">
        <v>#NUM!</v>
      </c>
      <c r="P28" s="25" t="e">
        <v>#REF!</v>
      </c>
      <c r="Q28" s="6" t="e">
        <f>MATCH(B28,{"a",2.1,"c bau c",4.1})</f>
        <v>#N/A</v>
      </c>
      <c r="R28" s="6" t="e">
        <f>MATCH(C28,{"a",2.1,"c bau c",4.1})</f>
        <v>#N/A</v>
      </c>
      <c r="S28" s="6">
        <f>MATCH(D28,{"a",2.1,"c bau c",4.1})</f>
        <v>2</v>
      </c>
      <c r="T28" s="6">
        <f>MATCH(E28,{"a",2.1,"c bau c",4.1})</f>
        <v>2</v>
      </c>
      <c r="U28" s="6">
        <f>MATCH(F28,{"a",2.1,"c bau c",4.1})</f>
        <v>4</v>
      </c>
      <c r="V28" s="6" t="e">
        <f>MATCH(G28,{"a",2.1,"c bau c",4.1})</f>
        <v>#N/A</v>
      </c>
      <c r="W28" s="6" t="e">
        <f>MATCH(H28,{"a",2.1,"c bau c",4.1})</f>
        <v>#N/A</v>
      </c>
      <c r="X28" s="6" t="e">
        <f>MATCH(I28,{"a",2.1,"c bau c",4.1})</f>
        <v>#N/A</v>
      </c>
      <c r="Y28" s="6" t="e">
        <f>MATCH(J28,{"a",2.1,"c bau c",4.1})</f>
        <v>#VALUE!</v>
      </c>
      <c r="Z28" s="6" t="e">
        <f>MATCH(K28,{"a",2.1,"c bau c",4.1})</f>
        <v>#N/A</v>
      </c>
      <c r="AA28" s="6" t="e">
        <f>MATCH(L28,{"a",2.1,"c bau c",4.1})</f>
        <v>#DIV/0!</v>
      </c>
      <c r="AB28" s="6" t="e">
        <f>MATCH(M28,{"a",2.1,"c bau c",4.1})</f>
        <v>#NAME?</v>
      </c>
      <c r="AC28" s="6" t="e">
        <f>MATCH(N28,{"a",2.1,"c bau c",4.1})</f>
        <v>#NULL!</v>
      </c>
      <c r="AD28" s="6" t="e">
        <f>MATCH(O28,{"a",2.1,"c bau c",4.1})</f>
        <v>#NUM!</v>
      </c>
      <c r="AE28" s="6" t="e">
        <f>MATCH(P28,{"a",2.1,"c bau c",4.1})</f>
        <v>#REF!</v>
      </c>
      <c r="AF28" s="6"/>
      <c r="AG28" s="6"/>
    </row>
    <row r="29" spans="1:48" x14ac:dyDescent="0.15">
      <c r="A29" s="33"/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MATCH(B29,{FALSE,2.1,TRUE,4.1})</f>
        <v>#N/A</v>
      </c>
      <c r="R29" s="6" t="e">
        <f>MATCH(C29,{FALSE,2.1,TRUE,4.1})</f>
        <v>#N/A</v>
      </c>
      <c r="S29" s="6">
        <f>MATCH(D29,{FALSE,2.1,TRUE,4.1})</f>
        <v>2</v>
      </c>
      <c r="T29" s="6">
        <f>MATCH(E29,{FALSE,2.1,TRUE,4.1})</f>
        <v>2</v>
      </c>
      <c r="U29" s="6">
        <f>MATCH(F29,{FALSE,2.1,TRUE,4.1})</f>
        <v>4</v>
      </c>
      <c r="V29" s="6" t="e">
        <f>MATCH(G29,{FALSE,2.1,TRUE,4.1})</f>
        <v>#N/A</v>
      </c>
      <c r="W29" s="6" t="e">
        <f>MATCH(H29,{FALSE,2.1,TRUE,4.1})</f>
        <v>#N/A</v>
      </c>
      <c r="X29" s="6">
        <f>MATCH(I29,{FALSE,2.1,TRUE,4.1})</f>
        <v>3</v>
      </c>
      <c r="Y29" s="6" t="e">
        <f>MATCH(J29,{FALSE,2.1,TRUE,4.1})</f>
        <v>#VALUE!</v>
      </c>
      <c r="Z29" s="6" t="e">
        <f>MATCH(K29,{FALSE,2.1,TRUE,4.1})</f>
        <v>#N/A</v>
      </c>
      <c r="AA29" s="6" t="e">
        <f>MATCH(L29,{FALSE,2.1,TRUE,4.1})</f>
        <v>#DIV/0!</v>
      </c>
      <c r="AB29" s="6" t="e">
        <f>MATCH(M29,{FALSE,2.1,TRUE,4.1})</f>
        <v>#NAME?</v>
      </c>
      <c r="AC29" s="6" t="e">
        <f>MATCH(N29,{FALSE,2.1,TRUE,4.1})</f>
        <v>#NULL!</v>
      </c>
      <c r="AD29" s="6" t="e">
        <f>MATCH(O29,{FALSE,2.1,TRUE,4.1})</f>
        <v>#NUM!</v>
      </c>
      <c r="AE29" s="6" t="e">
        <f>MATCH(P29,{FALSE,2.1,TRUE,4.1})</f>
        <v>#REF!</v>
      </c>
      <c r="AF29" s="6"/>
      <c r="AG29" s="6"/>
    </row>
    <row r="30" spans="1:48" x14ac:dyDescent="0.15">
      <c r="A30" s="33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MATCH(B30,{4.1,3.1,2.1,1.1})</f>
        <v>#N/A</v>
      </c>
      <c r="R30" s="6" t="e">
        <f>MATCH(C30,{4.1,3.1,2.1,1.1})</f>
        <v>#N/A</v>
      </c>
      <c r="S30" s="6" t="e">
        <f>MATCH(D30,{4.1,3.1,2.1,1.1})</f>
        <v>#N/A</v>
      </c>
      <c r="T30" s="6">
        <f>MATCH(E30,{4.1,3.1,2.1,1.1})</f>
        <v>4</v>
      </c>
      <c r="U30" s="6">
        <f>MATCH(F30,{4.1,3.1,2.1,1.1})</f>
        <v>4</v>
      </c>
      <c r="V30" s="6" t="e">
        <f>MATCH(G30,{4.1,3.1,2.1,1.1})</f>
        <v>#N/A</v>
      </c>
      <c r="W30" s="6" t="e">
        <f>MATCH(H30,{4.1,3.1,2.1,1.1})</f>
        <v>#N/A</v>
      </c>
      <c r="X30" s="6" t="e">
        <f>MATCH(I30,{4.1,3.1,2.1,1.1})</f>
        <v>#N/A</v>
      </c>
      <c r="Y30" s="6" t="e">
        <f>MATCH(J30,{4.1,3.1,2.1,1.1})</f>
        <v>#VALUE!</v>
      </c>
      <c r="Z30" s="6" t="e">
        <f>MATCH(K30,{4.1,3.1,2.1,1.1})</f>
        <v>#N/A</v>
      </c>
      <c r="AA30" s="6" t="e">
        <f>MATCH(L30,{4.1,3.1,2.1,1.1})</f>
        <v>#DIV/0!</v>
      </c>
      <c r="AB30" s="6" t="e">
        <f>MATCH(M30,{4.1,3.1,2.1,1.1})</f>
        <v>#NAME?</v>
      </c>
      <c r="AC30" s="6" t="e">
        <f>MATCH(N30,{4.1,3.1,2.1,1.1})</f>
        <v>#NULL!</v>
      </c>
      <c r="AD30" s="6" t="e">
        <f>MATCH(O30,{4.1,3.1,2.1,1.1})</f>
        <v>#NUM!</v>
      </c>
      <c r="AE30" s="6" t="e">
        <f>MATCH(P30,{4.1,3.1,2.1,1.1})</f>
        <v>#REF!</v>
      </c>
      <c r="AF30" s="6"/>
      <c r="AG30" s="6"/>
    </row>
    <row r="31" spans="1:48" x14ac:dyDescent="0.15">
      <c r="A31" s="33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MATCH(B31,{"c bau c",4.1,"a",1.1})</f>
        <v>#N/A</v>
      </c>
      <c r="R31" s="6" t="e">
        <f>MATCH(C31,{"c bau c",4.1,"a",1.1})</f>
        <v>#N/A</v>
      </c>
      <c r="S31" s="6" t="e">
        <f>MATCH(D31,{"c bau c",4.1,"a",1.1})</f>
        <v>#N/A</v>
      </c>
      <c r="T31" s="6" t="e">
        <f>MATCH(E31,{"c bau c",4.1,"a",1.1})</f>
        <v>#N/A</v>
      </c>
      <c r="U31" s="6">
        <f>MATCH(F31,{"c bau c",4.1,"a",1.1})</f>
        <v>2</v>
      </c>
      <c r="V31" s="6" t="e">
        <f>MATCH(G31,{"c bau c",4.1,"a",1.1})</f>
        <v>#N/A</v>
      </c>
      <c r="W31" s="6" t="e">
        <f>MATCH(H31,{"c bau c",4.1,"a",1.1})</f>
        <v>#N/A</v>
      </c>
      <c r="X31" s="6" t="e">
        <f>MATCH(I31,{"c bau c",4.1,"a",1.1})</f>
        <v>#N/A</v>
      </c>
      <c r="Y31" s="6" t="e">
        <f>MATCH(J31,{"c bau c",4.1,"a",1.1})</f>
        <v>#VALUE!</v>
      </c>
      <c r="Z31" s="6" t="e">
        <f>MATCH(K31,{"c bau c",4.1,"a",1.1})</f>
        <v>#N/A</v>
      </c>
      <c r="AA31" s="6" t="e">
        <f>MATCH(L31,{"c bau c",4.1,"a",1.1})</f>
        <v>#DIV/0!</v>
      </c>
      <c r="AB31" s="6" t="e">
        <f>MATCH(M31,{"c bau c",4.1,"a",1.1})</f>
        <v>#NAME?</v>
      </c>
      <c r="AC31" s="6" t="e">
        <f>MATCH(N31,{"c bau c",4.1,"a",1.1})</f>
        <v>#NULL!</v>
      </c>
      <c r="AD31" s="6" t="e">
        <f>MATCH(O31,{"c bau c",4.1,"a",1.1})</f>
        <v>#NUM!</v>
      </c>
      <c r="AE31" s="6" t="e">
        <f>MATCH(P31,{"c bau c",4.1,"a",1.1})</f>
        <v>#REF!</v>
      </c>
      <c r="AF31" s="6"/>
      <c r="AG31" s="6"/>
    </row>
    <row r="32" spans="1:48" x14ac:dyDescent="0.15">
      <c r="A32" s="33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MATCH(B32,{"",4.1,"a",1.1})</f>
        <v>#N/A</v>
      </c>
      <c r="R32" s="6" t="e">
        <f>MATCH(C32,{"",4.1,"a",1.1})</f>
        <v>#N/A</v>
      </c>
      <c r="S32" s="6" t="e">
        <f>MATCH(D32,{"",4.1,"a",1.1})</f>
        <v>#N/A</v>
      </c>
      <c r="T32" s="6" t="e">
        <f>MATCH(E32,{"",4.1,"a",1.1})</f>
        <v>#N/A</v>
      </c>
      <c r="U32" s="6">
        <f>MATCH(F32,{"",4.1,"a",1.1})</f>
        <v>2</v>
      </c>
      <c r="V32" s="6" t="e">
        <f>MATCH(G32,{"",4.1,"a",1.1})</f>
        <v>#N/A</v>
      </c>
      <c r="W32" s="6">
        <f>MATCH(H32,{"",4.1,"a",1.1})</f>
        <v>1</v>
      </c>
      <c r="X32" s="6" t="e">
        <f>MATCH(I32,{"",4.1,"a",1.1})</f>
        <v>#N/A</v>
      </c>
      <c r="Y32" s="6" t="e">
        <f>MATCH(J32,{"",4.1,"a",1.1})</f>
        <v>#VALUE!</v>
      </c>
      <c r="Z32" s="6" t="e">
        <f>MATCH(K32,{"",4.1,"a",1.1})</f>
        <v>#N/A</v>
      </c>
      <c r="AA32" s="6" t="e">
        <f>MATCH(L32,{"",4.1,"a",1.1})</f>
        <v>#DIV/0!</v>
      </c>
      <c r="AB32" s="6" t="e">
        <f>MATCH(M32,{"",4.1,"a",1.1})</f>
        <v>#NAME?</v>
      </c>
      <c r="AC32" s="6" t="e">
        <f>MATCH(N32,{"",4.1,"a",1.1})</f>
        <v>#NULL!</v>
      </c>
      <c r="AD32" s="6" t="e">
        <f>MATCH(O32,{"",4.1,"a",1.1})</f>
        <v>#NUM!</v>
      </c>
      <c r="AE32" s="6" t="e">
        <f>MATCH(P32,{"",4.1,"a",1.1})</f>
        <v>#REF!</v>
      </c>
      <c r="AF32" s="6"/>
      <c r="AG32" s="6"/>
    </row>
    <row r="33" spans="1:47" x14ac:dyDescent="0.15">
      <c r="A33" s="33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MATCH(B33,{TRUE,4.1,FALSE,1.1})</f>
        <v>#N/A</v>
      </c>
      <c r="R33" s="6" t="e">
        <f>MATCH(C33,{TRUE,4.1,FALSE,1.1})</f>
        <v>#N/A</v>
      </c>
      <c r="S33" s="6" t="e">
        <f>MATCH(D33,{TRUE,4.1,FALSE,1.1})</f>
        <v>#N/A</v>
      </c>
      <c r="T33" s="6" t="e">
        <f>MATCH(E33,{TRUE,4.1,FALSE,1.1})</f>
        <v>#N/A</v>
      </c>
      <c r="U33" s="6">
        <f>MATCH(F33,{TRUE,4.1,FALSE,1.1})</f>
        <v>2</v>
      </c>
      <c r="V33" s="6" t="e">
        <f>MATCH(G33,{TRUE,4.1,FALSE,1.1})</f>
        <v>#N/A</v>
      </c>
      <c r="W33" s="6" t="e">
        <f>MATCH(H33,{TRUE,4.1,FALSE,1.1})</f>
        <v>#N/A</v>
      </c>
      <c r="X33" s="6">
        <f>MATCH(I33,{TRUE,4.1,FALSE,1.1})</f>
        <v>3</v>
      </c>
      <c r="Y33" s="6" t="e">
        <f>MATCH(J33,{TRUE,4.1,FALSE,1.1})</f>
        <v>#VALUE!</v>
      </c>
      <c r="Z33" s="6" t="e">
        <f>MATCH(K33,{TRUE,4.1,FALSE,1.1})</f>
        <v>#N/A</v>
      </c>
      <c r="AA33" s="6" t="e">
        <f>MATCH(L33,{TRUE,4.1,FALSE,1.1})</f>
        <v>#DIV/0!</v>
      </c>
      <c r="AB33" s="6" t="e">
        <f>MATCH(M33,{TRUE,4.1,FALSE,1.1})</f>
        <v>#NAME?</v>
      </c>
      <c r="AC33" s="6" t="e">
        <f>MATCH(N33,{TRUE,4.1,FALSE,1.1})</f>
        <v>#NULL!</v>
      </c>
      <c r="AD33" s="6" t="e">
        <f>MATCH(O33,{TRUE,4.1,FALSE,1.1})</f>
        <v>#NUM!</v>
      </c>
      <c r="AE33" s="6" t="e">
        <f>MATCH(P33,{TRUE,4.1,FALSE,1.1})</f>
        <v>#REF!</v>
      </c>
      <c r="AF33" s="6"/>
      <c r="AG33" s="6"/>
    </row>
    <row r="34" spans="1:47" x14ac:dyDescent="0.15">
      <c r="A34" s="33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MATCH(B34,{TRUE,4.1,FALSE,"c bau c"})</f>
        <v>#N/A</v>
      </c>
      <c r="R34" s="6" t="e">
        <f>MATCH(C34,{TRUE,4.1,FALSE,"c bau c"})</f>
        <v>#N/A</v>
      </c>
      <c r="S34" s="6" t="e">
        <f>MATCH(D34,{TRUE,4.1,FALSE,"c bau c"})</f>
        <v>#N/A</v>
      </c>
      <c r="T34" s="6" t="e">
        <f>MATCH(E34,{TRUE,4.1,FALSE,"c bau c"})</f>
        <v>#N/A</v>
      </c>
      <c r="U34" s="6">
        <f>MATCH(F34,{TRUE,4.1,FALSE,"c bau c"})</f>
        <v>2</v>
      </c>
      <c r="V34" s="6" t="e">
        <f>MATCH(G34,{TRUE,4.1,FALSE,"c bau c"})</f>
        <v>#N/A</v>
      </c>
      <c r="W34" s="6" t="e">
        <f>MATCH(H34,{TRUE,4.1,FALSE,"c bau c"})</f>
        <v>#N/A</v>
      </c>
      <c r="X34" s="6">
        <f>MATCH(I34,{TRUE,4.1,FALSE,"c bau c"})</f>
        <v>3</v>
      </c>
      <c r="Y34" s="6" t="e">
        <f>MATCH(J34,{TRUE,4.1,FALSE,"c bau c"})</f>
        <v>#VALUE!</v>
      </c>
      <c r="Z34" s="6" t="e">
        <f>MATCH(K34,{TRUE,4.1,FALSE,"c bau c"})</f>
        <v>#N/A</v>
      </c>
      <c r="AA34" s="6" t="e">
        <f>MATCH(L34,{TRUE,4.1,FALSE,"c bau c"})</f>
        <v>#DIV/0!</v>
      </c>
      <c r="AB34" s="6" t="e">
        <f>MATCH(M34,{TRUE,4.1,FALSE,"c bau c"})</f>
        <v>#NAME?</v>
      </c>
      <c r="AC34" s="6" t="e">
        <f>MATCH(N34,{TRUE,4.1,FALSE,"c bau c"})</f>
        <v>#NULL!</v>
      </c>
      <c r="AD34" s="6" t="e">
        <f>MATCH(O34,{TRUE,4.1,FALSE,"c bau c"})</f>
        <v>#NUM!</v>
      </c>
      <c r="AE34" s="6" t="e">
        <f>MATCH(P34,{TRUE,4.1,FALSE,"c bau c"})</f>
        <v>#REF!</v>
      </c>
      <c r="AF34" s="6"/>
      <c r="AG34" s="6"/>
    </row>
    <row r="35" spans="1:47" x14ac:dyDescent="0.15">
      <c r="A35" s="33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MATCH(B35,{TRUE,FALSE,"a","c bau c"})</f>
        <v>#N/A</v>
      </c>
      <c r="R35" s="6" t="e">
        <f>MATCH(C35,{TRUE,FALSE,"a","c bau c"})</f>
        <v>#N/A</v>
      </c>
      <c r="S35" s="6" t="e">
        <f>MATCH(D35,{TRUE,FALSE,"a","c bau c"})</f>
        <v>#N/A</v>
      </c>
      <c r="T35" s="6" t="e">
        <f>MATCH(E35,{TRUE,FALSE,"a","c bau c"})</f>
        <v>#N/A</v>
      </c>
      <c r="U35" s="6" t="e">
        <f>MATCH(F35,{TRUE,FALSE,"a","c bau c"})</f>
        <v>#N/A</v>
      </c>
      <c r="V35" s="6" t="e">
        <f>MATCH(G35,{TRUE,FALSE,"a","c bau c"})</f>
        <v>#N/A</v>
      </c>
      <c r="W35" s="6" t="e">
        <f>MATCH(H35,{TRUE,FALSE,"a","c bau c"})</f>
        <v>#N/A</v>
      </c>
      <c r="X35" s="6">
        <f>MATCH(I35,{TRUE,FALSE,"a","c bau c"})</f>
        <v>2</v>
      </c>
      <c r="Y35" s="6" t="e">
        <f>MATCH(J35,{TRUE,FALSE,"a","c bau c"})</f>
        <v>#VALUE!</v>
      </c>
      <c r="Z35" s="6" t="e">
        <f>MATCH(K35,{TRUE,FALSE,"a","c bau c"})</f>
        <v>#N/A</v>
      </c>
      <c r="AA35" s="6" t="e">
        <f>MATCH(L35,{TRUE,FALSE,"a","c bau c"})</f>
        <v>#DIV/0!</v>
      </c>
      <c r="AB35" s="6" t="e">
        <f>MATCH(M35,{TRUE,FALSE,"a","c bau c"})</f>
        <v>#NAME?</v>
      </c>
      <c r="AC35" s="6" t="e">
        <f>MATCH(N35,{TRUE,FALSE,"a","c bau c"})</f>
        <v>#NULL!</v>
      </c>
      <c r="AD35" s="6" t="e">
        <f>MATCH(O35,{TRUE,FALSE,"a","c bau c"})</f>
        <v>#NUM!</v>
      </c>
      <c r="AE35" s="6" t="e">
        <f>MATCH(P35,{TRUE,FALSE,"a","c bau c"})</f>
        <v>#REF!</v>
      </c>
      <c r="AF35" s="6"/>
      <c r="AG35" s="6"/>
    </row>
    <row r="36" spans="1:47" x14ac:dyDescent="0.15">
      <c r="A36" s="33" t="s">
        <v>351</v>
      </c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MATCH(B36,{-1.1,2.1,3.1,4.1},0)</f>
        <v>#N/A</v>
      </c>
      <c r="R36" s="6" t="e">
        <f>MATCH(C36,{-1.1,2.1,3.1,4.1},0)</f>
        <v>#N/A</v>
      </c>
      <c r="S36" s="6" t="e">
        <f>MATCH(D36,{-1.1,2.1,3.1,4.1},0)</f>
        <v>#N/A</v>
      </c>
      <c r="T36" s="6" t="e">
        <f>MATCH(E36,{-1.1,2.1,3.1,4.1},0)</f>
        <v>#N/A</v>
      </c>
      <c r="U36" s="6">
        <f>MATCH(F36,{-1.1,2.1,3.1,4.1},0)</f>
        <v>4</v>
      </c>
      <c r="V36" s="6" t="e">
        <f>MATCH(G36,{-1.1,2.1,3.1,4.1},0)</f>
        <v>#N/A</v>
      </c>
      <c r="W36" s="6" t="e">
        <f>MATCH(H36,{-1.1,2.1,3.1,4.1},0)</f>
        <v>#N/A</v>
      </c>
      <c r="X36" s="6" t="e">
        <f>MATCH(I36,{-1.1,2.1,3.1,4.1},0)</f>
        <v>#N/A</v>
      </c>
      <c r="Y36" s="6" t="e">
        <f>MATCH(J36,{-1.1,2.1,3.1,4.1},0)</f>
        <v>#VALUE!</v>
      </c>
      <c r="Z36" s="6" t="e">
        <f>MATCH(K36,{-1.1,2.1,3.1,4.1},0)</f>
        <v>#N/A</v>
      </c>
      <c r="AA36" s="6" t="e">
        <f>MATCH(L36,{-1.1,2.1,3.1,4.1},0)</f>
        <v>#DIV/0!</v>
      </c>
      <c r="AB36" s="6" t="e">
        <f>MATCH(M36,{-1.1,2.1,3.1,4.1},0)</f>
        <v>#NAME?</v>
      </c>
      <c r="AC36" s="6" t="e">
        <f>MATCH(N36,{-1.1,2.1,3.1,4.1},0)</f>
        <v>#NULL!</v>
      </c>
      <c r="AD36" s="6" t="e">
        <f>MATCH(O36,{-1.1,2.1,3.1,4.1},0)</f>
        <v>#NUM!</v>
      </c>
      <c r="AE36" s="6" t="e">
        <f>MATCH(P36,{-1.1,2.1,3.1,4.1},0)</f>
        <v>#REF!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 x14ac:dyDescent="0.15">
      <c r="A37" s="33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MATCH(B37,{"a",2.1,"c bau c",4.1},0)</f>
        <v>#N/A</v>
      </c>
      <c r="R37" s="6" t="e">
        <f>MATCH(C37,{"a",2.1,"c bau c",4.1},0)</f>
        <v>#N/A</v>
      </c>
      <c r="S37" s="6" t="e">
        <f>MATCH(D37,{"a",2.1,"c bau c",4.1},0)</f>
        <v>#N/A</v>
      </c>
      <c r="T37" s="6" t="e">
        <f>MATCH(E37,{"a",2.1,"c bau c",4.1},0)</f>
        <v>#N/A</v>
      </c>
      <c r="U37" s="6">
        <f>MATCH(F37,{"a",2.1,"c bau c",4.1},0)</f>
        <v>4</v>
      </c>
      <c r="V37" s="6" t="e">
        <f>MATCH(G37,{"a",2.1,"c bau c",4.1},0)</f>
        <v>#N/A</v>
      </c>
      <c r="W37" s="6">
        <f>MATCH(H37,{"a",2.1,"c bau c",4.1},0)</f>
        <v>3</v>
      </c>
      <c r="X37" s="6" t="e">
        <f>MATCH(I37,{"a",2.1,"c bau c",4.1},0)</f>
        <v>#N/A</v>
      </c>
      <c r="Y37" s="6" t="e">
        <f>MATCH(J37,{"a",2.1,"c bau c",4.1},0)</f>
        <v>#VALUE!</v>
      </c>
      <c r="Z37" s="6" t="e">
        <f>MATCH(K37,{"a",2.1,"c bau c",4.1},0)</f>
        <v>#N/A</v>
      </c>
      <c r="AA37" s="6" t="e">
        <f>MATCH(L37,{"a",2.1,"c bau c",4.1},0)</f>
        <v>#DIV/0!</v>
      </c>
      <c r="AB37" s="6" t="e">
        <f>MATCH(M37,{"a",2.1,"c bau c",4.1},0)</f>
        <v>#NAME?</v>
      </c>
      <c r="AC37" s="6" t="e">
        <f>MATCH(N37,{"a",2.1,"c bau c",4.1},0)</f>
        <v>#NULL!</v>
      </c>
      <c r="AD37" s="6" t="e">
        <f>MATCH(O37,{"a",2.1,"c bau c",4.1},0)</f>
        <v>#NUM!</v>
      </c>
      <c r="AE37" s="6" t="e">
        <f>MATCH(P37,{"a",2.1,"c bau c",4.1},0)</f>
        <v>#REF!</v>
      </c>
      <c r="AF37" s="6"/>
      <c r="AG37" s="6"/>
    </row>
    <row r="38" spans="1:47" x14ac:dyDescent="0.15">
      <c r="A38" s="33"/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MATCH(B38,{FALSE,2.1,TRUE,4.1},0)</f>
        <v>#N/A</v>
      </c>
      <c r="R38" s="6" t="e">
        <f>MATCH(C38,{FALSE,2.1,TRUE,4.1},0)</f>
        <v>#N/A</v>
      </c>
      <c r="S38" s="6" t="e">
        <f>MATCH(D38,{FALSE,2.1,TRUE,4.1},0)</f>
        <v>#N/A</v>
      </c>
      <c r="T38" s="6" t="e">
        <f>MATCH(E38,{FALSE,2.1,TRUE,4.1},0)</f>
        <v>#N/A</v>
      </c>
      <c r="U38" s="6">
        <f>MATCH(F38,{FALSE,2.1,TRUE,4.1},0)</f>
        <v>4</v>
      </c>
      <c r="V38" s="6" t="e">
        <f>MATCH(G38,{FALSE,2.1,TRUE,4.1},0)</f>
        <v>#N/A</v>
      </c>
      <c r="W38" s="6" t="e">
        <f>MATCH(H38,{FALSE,2.1,TRUE,4.1},0)</f>
        <v>#N/A</v>
      </c>
      <c r="X38" s="6">
        <f>MATCH(I38,{FALSE,2.1,TRUE,4.1},0)</f>
        <v>3</v>
      </c>
      <c r="Y38" s="6" t="e">
        <f>MATCH(J38,{FALSE,2.1,TRUE,4.1},0)</f>
        <v>#VALUE!</v>
      </c>
      <c r="Z38" s="6" t="e">
        <f>MATCH(K38,{FALSE,2.1,TRUE,4.1},0)</f>
        <v>#N/A</v>
      </c>
      <c r="AA38" s="6" t="e">
        <f>MATCH(L38,{FALSE,2.1,TRUE,4.1},0)</f>
        <v>#DIV/0!</v>
      </c>
      <c r="AB38" s="6" t="e">
        <f>MATCH(M38,{FALSE,2.1,TRUE,4.1},0)</f>
        <v>#NAME?</v>
      </c>
      <c r="AC38" s="6" t="e">
        <f>MATCH(N38,{FALSE,2.1,TRUE,4.1},0)</f>
        <v>#NULL!</v>
      </c>
      <c r="AD38" s="6" t="e">
        <f>MATCH(O38,{FALSE,2.1,TRUE,4.1},0)</f>
        <v>#NUM!</v>
      </c>
      <c r="AE38" s="6" t="e">
        <f>MATCH(P38,{FALSE,2.1,TRUE,4.1},0)</f>
        <v>#REF!</v>
      </c>
      <c r="AF38" s="6"/>
      <c r="AG38" s="6"/>
    </row>
    <row r="39" spans="1:47" x14ac:dyDescent="0.15">
      <c r="A39" s="33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MATCH(B39,{4.1,3.1,2.1,1.1},0)</f>
        <v>#N/A</v>
      </c>
      <c r="R39" s="6">
        <f>MATCH(C39,{4.1,3.1,2.1,1.1},0)</f>
        <v>4</v>
      </c>
      <c r="S39" s="6" t="e">
        <f>MATCH(D39,{4.1,3.1,2.1,1.1},0)</f>
        <v>#N/A</v>
      </c>
      <c r="T39" s="6" t="e">
        <f>MATCH(E39,{4.1,3.1,2.1,1.1},0)</f>
        <v>#N/A</v>
      </c>
      <c r="U39" s="6">
        <f>MATCH(F39,{4.1,3.1,2.1,1.1},0)</f>
        <v>1</v>
      </c>
      <c r="V39" s="6" t="e">
        <f>MATCH(G39,{4.1,3.1,2.1,1.1},0)</f>
        <v>#N/A</v>
      </c>
      <c r="W39" s="6" t="e">
        <f>MATCH(H39,{4.1,3.1,2.1,1.1},0)</f>
        <v>#N/A</v>
      </c>
      <c r="X39" s="6" t="e">
        <f>MATCH(I39,{4.1,3.1,2.1,1.1},0)</f>
        <v>#N/A</v>
      </c>
      <c r="Y39" s="6" t="e">
        <f>MATCH(J39,{4.1,3.1,2.1,1.1},0)</f>
        <v>#VALUE!</v>
      </c>
      <c r="Z39" s="6" t="e">
        <f>MATCH(K39,{4.1,3.1,2.1,1.1},0)</f>
        <v>#N/A</v>
      </c>
      <c r="AA39" s="6" t="e">
        <f>MATCH(L39,{4.1,3.1,2.1,1.1},0)</f>
        <v>#DIV/0!</v>
      </c>
      <c r="AB39" s="6" t="e">
        <f>MATCH(M39,{4.1,3.1,2.1,1.1},0)</f>
        <v>#NAME?</v>
      </c>
      <c r="AC39" s="6" t="e">
        <f>MATCH(N39,{4.1,3.1,2.1,1.1},0)</f>
        <v>#NULL!</v>
      </c>
      <c r="AD39" s="6" t="e">
        <f>MATCH(O39,{4.1,3.1,2.1,1.1},0)</f>
        <v>#NUM!</v>
      </c>
      <c r="AE39" s="6" t="e">
        <f>MATCH(P39,{4.1,3.1,2.1,1.1},0)</f>
        <v>#REF!</v>
      </c>
      <c r="AF39" s="6"/>
      <c r="AG39" s="6"/>
    </row>
    <row r="40" spans="1:47" x14ac:dyDescent="0.15">
      <c r="A40" s="33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MATCH(B40,{"c bau c",4.1,"a",1.1},0)</f>
        <v>#N/A</v>
      </c>
      <c r="R40" s="6">
        <f>MATCH(C40,{"c bau c",4.1,"a",1.1},0)</f>
        <v>4</v>
      </c>
      <c r="S40" s="6" t="e">
        <f>MATCH(D40,{"c bau c",4.1,"a",1.1},0)</f>
        <v>#N/A</v>
      </c>
      <c r="T40" s="6" t="e">
        <f>MATCH(E40,{"c bau c",4.1,"a",1.1},0)</f>
        <v>#N/A</v>
      </c>
      <c r="U40" s="6">
        <f>MATCH(F40,{"c bau c",4.1,"a",1.1},0)</f>
        <v>2</v>
      </c>
      <c r="V40" s="6" t="e">
        <f>MATCH(G40,{"c bau c",4.1,"a",1.1},0)</f>
        <v>#N/A</v>
      </c>
      <c r="W40" s="6">
        <f>MATCH(H40,{"c bau c",4.1,"a",1.1},0)</f>
        <v>1</v>
      </c>
      <c r="X40" s="6" t="e">
        <f>MATCH(I40,{"c bau c",4.1,"a",1.1},0)</f>
        <v>#N/A</v>
      </c>
      <c r="Y40" s="6" t="e">
        <f>MATCH(J40,{"c bau c",4.1,"a",1.1},0)</f>
        <v>#VALUE!</v>
      </c>
      <c r="Z40" s="6" t="e">
        <f>MATCH(K40,{"c bau c",4.1,"a",1.1},0)</f>
        <v>#N/A</v>
      </c>
      <c r="AA40" s="6" t="e">
        <f>MATCH(L40,{"c bau c",4.1,"a",1.1},0)</f>
        <v>#DIV/0!</v>
      </c>
      <c r="AB40" s="6" t="e">
        <f>MATCH(M40,{"c bau c",4.1,"a",1.1},0)</f>
        <v>#NAME?</v>
      </c>
      <c r="AC40" s="6" t="e">
        <f>MATCH(N40,{"c bau c",4.1,"a",1.1},0)</f>
        <v>#NULL!</v>
      </c>
      <c r="AD40" s="6" t="e">
        <f>MATCH(O40,{"c bau c",4.1,"a",1.1},0)</f>
        <v>#NUM!</v>
      </c>
      <c r="AE40" s="6" t="e">
        <f>MATCH(P40,{"c bau c",4.1,"a",1.1},0)</f>
        <v>#REF!</v>
      </c>
      <c r="AF40" s="6"/>
      <c r="AG40" s="6"/>
    </row>
    <row r="41" spans="1:47" x14ac:dyDescent="0.15">
      <c r="A41" s="33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MATCH(B41,{"",4.1,"a",1.1},0)</f>
        <v>#N/A</v>
      </c>
      <c r="R41" s="6">
        <f>MATCH(C41,{"",4.1,"a",1.1},0)</f>
        <v>4</v>
      </c>
      <c r="S41" s="6" t="e">
        <f>MATCH(D41,{"",4.1,"a",1.1},0)</f>
        <v>#N/A</v>
      </c>
      <c r="T41" s="6" t="e">
        <f>MATCH(E41,{"",4.1,"a",1.1},0)</f>
        <v>#N/A</v>
      </c>
      <c r="U41" s="6">
        <f>MATCH(F41,{"",4.1,"a",1.1},0)</f>
        <v>2</v>
      </c>
      <c r="V41" s="6" t="e">
        <f>MATCH(G41,{"",4.1,"a",1.1},0)</f>
        <v>#N/A</v>
      </c>
      <c r="W41" s="6" t="e">
        <f>MATCH(H41,{"",4.1,"a",1.1},0)</f>
        <v>#N/A</v>
      </c>
      <c r="X41" s="6" t="e">
        <f>MATCH(I41,{"",4.1,"a",1.1},0)</f>
        <v>#N/A</v>
      </c>
      <c r="Y41" s="6" t="e">
        <f>MATCH(J41,{"",4.1,"a",1.1},0)</f>
        <v>#VALUE!</v>
      </c>
      <c r="Z41" s="6" t="e">
        <f>MATCH(K41,{"",4.1,"a",1.1},0)</f>
        <v>#N/A</v>
      </c>
      <c r="AA41" s="6" t="e">
        <f>MATCH(L41,{"",4.1,"a",1.1},0)</f>
        <v>#DIV/0!</v>
      </c>
      <c r="AB41" s="6" t="e">
        <f>MATCH(M41,{"",4.1,"a",1.1},0)</f>
        <v>#NAME?</v>
      </c>
      <c r="AC41" s="6" t="e">
        <f>MATCH(N41,{"",4.1,"a",1.1},0)</f>
        <v>#NULL!</v>
      </c>
      <c r="AD41" s="6" t="e">
        <f>MATCH(O41,{"",4.1,"a",1.1},0)</f>
        <v>#NUM!</v>
      </c>
      <c r="AE41" s="6" t="e">
        <f>MATCH(P41,{"",4.1,"a",1.1},0)</f>
        <v>#REF!</v>
      </c>
      <c r="AF41" s="6"/>
      <c r="AG41" s="6"/>
    </row>
    <row r="42" spans="1:47" x14ac:dyDescent="0.15">
      <c r="A42" s="33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MATCH(B42,{TRUE,4.1,FALSE,1.1},0)</f>
        <v>#N/A</v>
      </c>
      <c r="R42" s="6">
        <f>MATCH(C42,{TRUE,4.1,FALSE,1.1},0)</f>
        <v>4</v>
      </c>
      <c r="S42" s="6" t="e">
        <f>MATCH(D42,{TRUE,4.1,FALSE,1.1},0)</f>
        <v>#N/A</v>
      </c>
      <c r="T42" s="6" t="e">
        <f>MATCH(E42,{TRUE,4.1,FALSE,1.1},0)</f>
        <v>#N/A</v>
      </c>
      <c r="U42" s="6">
        <f>MATCH(F42,{TRUE,4.1,FALSE,1.1},0)</f>
        <v>2</v>
      </c>
      <c r="V42" s="6" t="e">
        <f>MATCH(G42,{TRUE,4.1,FALSE,1.1},0)</f>
        <v>#N/A</v>
      </c>
      <c r="W42" s="6" t="e">
        <f>MATCH(H42,{TRUE,4.1,FALSE,1.1},0)</f>
        <v>#N/A</v>
      </c>
      <c r="X42" s="6">
        <f>MATCH(I42,{TRUE,4.1,FALSE,1.1},0)</f>
        <v>1</v>
      </c>
      <c r="Y42" s="6" t="e">
        <f>MATCH(J42,{TRUE,4.1,FALSE,1.1},0)</f>
        <v>#VALUE!</v>
      </c>
      <c r="Z42" s="6" t="e">
        <f>MATCH(K42,{TRUE,4.1,FALSE,1.1},0)</f>
        <v>#N/A</v>
      </c>
      <c r="AA42" s="6" t="e">
        <f>MATCH(L42,{TRUE,4.1,FALSE,1.1},0)</f>
        <v>#DIV/0!</v>
      </c>
      <c r="AB42" s="6" t="e">
        <f>MATCH(M42,{TRUE,4.1,FALSE,1.1},0)</f>
        <v>#NAME?</v>
      </c>
      <c r="AC42" s="6" t="e">
        <f>MATCH(N42,{TRUE,4.1,FALSE,1.1},0)</f>
        <v>#NULL!</v>
      </c>
      <c r="AD42" s="6" t="e">
        <f>MATCH(O42,{TRUE,4.1,FALSE,1.1},0)</f>
        <v>#NUM!</v>
      </c>
      <c r="AE42" s="6" t="e">
        <f>MATCH(P42,{TRUE,4.1,FALSE,1.1},0)</f>
        <v>#REF!</v>
      </c>
      <c r="AF42" s="6"/>
      <c r="AG42" s="6"/>
    </row>
    <row r="43" spans="1:47" x14ac:dyDescent="0.15">
      <c r="A43" s="33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MATCH(B43,{TRUE,4.1,FALSE,"c bau c"},0)</f>
        <v>#N/A</v>
      </c>
      <c r="R43" s="6" t="e">
        <f>MATCH(C43,{TRUE,4.1,FALSE,"c bau c"},0)</f>
        <v>#N/A</v>
      </c>
      <c r="S43" s="6" t="e">
        <f>MATCH(D43,{TRUE,4.1,FALSE,"c bau c"},0)</f>
        <v>#N/A</v>
      </c>
      <c r="T43" s="6" t="e">
        <f>MATCH(E43,{TRUE,4.1,FALSE,"c bau c"},0)</f>
        <v>#N/A</v>
      </c>
      <c r="U43" s="6">
        <f>MATCH(F43,{TRUE,4.1,FALSE,"c bau c"},0)</f>
        <v>2</v>
      </c>
      <c r="V43" s="6" t="e">
        <f>MATCH(G43,{TRUE,4.1,FALSE,"c bau c"},0)</f>
        <v>#N/A</v>
      </c>
      <c r="W43" s="6">
        <f>MATCH(H43,{TRUE,4.1,FALSE,"c bau c"},0)</f>
        <v>4</v>
      </c>
      <c r="X43" s="6">
        <f>MATCH(I43,{TRUE,4.1,FALSE,"c bau c"},0)</f>
        <v>1</v>
      </c>
      <c r="Y43" s="6" t="e">
        <f>MATCH(J43,{TRUE,4.1,FALSE,"c bau c"},0)</f>
        <v>#VALUE!</v>
      </c>
      <c r="Z43" s="6" t="e">
        <f>MATCH(K43,{TRUE,4.1,FALSE,"c bau c"},0)</f>
        <v>#N/A</v>
      </c>
      <c r="AA43" s="6" t="e">
        <f>MATCH(L43,{TRUE,4.1,FALSE,"c bau c"},0)</f>
        <v>#DIV/0!</v>
      </c>
      <c r="AB43" s="6" t="e">
        <f>MATCH(M43,{TRUE,4.1,FALSE,"c bau c"},0)</f>
        <v>#NAME?</v>
      </c>
      <c r="AC43" s="6" t="e">
        <f>MATCH(N43,{TRUE,4.1,FALSE,"c bau c"},0)</f>
        <v>#NULL!</v>
      </c>
      <c r="AD43" s="6" t="e">
        <f>MATCH(O43,{TRUE,4.1,FALSE,"c bau c"},0)</f>
        <v>#NUM!</v>
      </c>
      <c r="AE43" s="6" t="e">
        <f>MATCH(P43,{TRUE,4.1,FALSE,"c bau c"},0)</f>
        <v>#REF!</v>
      </c>
      <c r="AF43" s="6"/>
      <c r="AG43" s="6"/>
    </row>
    <row r="44" spans="1:47" x14ac:dyDescent="0.15">
      <c r="A44" s="33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MATCH(B44,{TRUE,FALSE,"a","c bau c"},0)</f>
        <v>#N/A</v>
      </c>
      <c r="R44" s="6" t="e">
        <f>MATCH(C44,{TRUE,FALSE,"a","c bau c"},0)</f>
        <v>#N/A</v>
      </c>
      <c r="S44" s="6" t="e">
        <f>MATCH(D44,{TRUE,FALSE,"a","c bau c"},0)</f>
        <v>#N/A</v>
      </c>
      <c r="T44" s="6" t="e">
        <f>MATCH(E44,{TRUE,FALSE,"a","c bau c"},0)</f>
        <v>#N/A</v>
      </c>
      <c r="U44" s="6" t="e">
        <f>MATCH(F44,{TRUE,FALSE,"a","c bau c"},0)</f>
        <v>#N/A</v>
      </c>
      <c r="V44" s="6" t="e">
        <f>MATCH(G44,{TRUE,FALSE,"a","c bau c"},0)</f>
        <v>#N/A</v>
      </c>
      <c r="W44" s="6">
        <f>MATCH(H44,{TRUE,FALSE,"a","c bau c"},0)</f>
        <v>4</v>
      </c>
      <c r="X44" s="6">
        <f>MATCH(I44,{TRUE,FALSE,"a","c bau c"},0)</f>
        <v>1</v>
      </c>
      <c r="Y44" s="6" t="e">
        <f>MATCH(J44,{TRUE,FALSE,"a","c bau c"},0)</f>
        <v>#VALUE!</v>
      </c>
      <c r="Z44" s="6" t="e">
        <f>MATCH(K44,{TRUE,FALSE,"a","c bau c"},0)</f>
        <v>#N/A</v>
      </c>
      <c r="AA44" s="6" t="e">
        <f>MATCH(L44,{TRUE,FALSE,"a","c bau c"},0)</f>
        <v>#DIV/0!</v>
      </c>
      <c r="AB44" s="6" t="e">
        <f>MATCH(M44,{TRUE,FALSE,"a","c bau c"},0)</f>
        <v>#NAME?</v>
      </c>
      <c r="AC44" s="6" t="e">
        <f>MATCH(N44,{TRUE,FALSE,"a","c bau c"},0)</f>
        <v>#NULL!</v>
      </c>
      <c r="AD44" s="6" t="e">
        <f>MATCH(O44,{TRUE,FALSE,"a","c bau c"},0)</f>
        <v>#NUM!</v>
      </c>
      <c r="AE44" s="6" t="e">
        <f>MATCH(P44,{TRUE,FALSE,"a","c bau c"},0)</f>
        <v>#REF!</v>
      </c>
      <c r="AF44" s="6"/>
      <c r="AG44" s="6"/>
    </row>
    <row r="45" spans="1:47" x14ac:dyDescent="0.15">
      <c r="A45" s="33" t="s">
        <v>353</v>
      </c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>
        <f>MATCH(B45,{-1.1,2.1,3.1,4.1},-1)</f>
        <v>4</v>
      </c>
      <c r="R45" s="6" t="e">
        <f>MATCH(C45,{-1.1,2.1,3.1,4.1},-1)</f>
        <v>#N/A</v>
      </c>
      <c r="S45" s="6" t="e">
        <f>MATCH(D45,{-1.1,2.1,3.1,4.1},-1)</f>
        <v>#N/A</v>
      </c>
      <c r="T45" s="6" t="e">
        <f>MATCH(E45,{-1.1,2.1,3.1,4.1},-1)</f>
        <v>#N/A</v>
      </c>
      <c r="U45" s="6" t="e">
        <f>MATCH(F45,{-1.1,2.1,3.1,4.1},-1)</f>
        <v>#N/A</v>
      </c>
      <c r="V45" s="6" t="e">
        <f>MATCH(G45,{-1.1,2.1,3.1,4.1},-1)</f>
        <v>#N/A</v>
      </c>
      <c r="W45" s="6" t="e">
        <f>MATCH(H45,{-1.1,2.1,3.1,4.1},-1)</f>
        <v>#N/A</v>
      </c>
      <c r="X45" s="6" t="e">
        <f>MATCH(I45,{-1.1,2.1,3.1,4.1},-1)</f>
        <v>#N/A</v>
      </c>
      <c r="Y45" s="6" t="e">
        <f>MATCH(J45,{-1.1,2.1,3.1,4.1},-1)</f>
        <v>#VALUE!</v>
      </c>
      <c r="Z45" s="6" t="e">
        <f>MATCH(K45,{-1.1,2.1,3.1,4.1},-1)</f>
        <v>#N/A</v>
      </c>
      <c r="AA45" s="6" t="e">
        <f>MATCH(L45,{-1.1,2.1,3.1,4.1},-1)</f>
        <v>#DIV/0!</v>
      </c>
      <c r="AB45" s="6" t="e">
        <f>MATCH(M45,{-1.1,2.1,3.1,4.1},-1)</f>
        <v>#NAME?</v>
      </c>
      <c r="AC45" s="6" t="e">
        <f>MATCH(N45,{-1.1,2.1,3.1,4.1},-1)</f>
        <v>#NULL!</v>
      </c>
      <c r="AD45" s="6" t="e">
        <f>MATCH(O45,{-1.1,2.1,3.1,4.1},-1)</f>
        <v>#NUM!</v>
      </c>
      <c r="AE45" s="6" t="e">
        <f>MATCH(P45,{-1.1,2.1,3.1,4.1},-1)</f>
        <v>#REF!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 x14ac:dyDescent="0.15">
      <c r="A46" s="33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>
        <f>MATCH(B46,{"a",2.1,"c bau c",4.1},-1)</f>
        <v>4</v>
      </c>
      <c r="R46" s="6">
        <f>MATCH(C46,{"a",2.1,"c bau c",4.1},-1)</f>
        <v>4</v>
      </c>
      <c r="S46" s="6" t="e">
        <f>MATCH(D46,{"a",2.1,"c bau c",4.1},-1)</f>
        <v>#N/A</v>
      </c>
      <c r="T46" s="6" t="e">
        <f>MATCH(E46,{"a",2.1,"c bau c",4.1},-1)</f>
        <v>#N/A</v>
      </c>
      <c r="U46" s="6" t="e">
        <f>MATCH(F46,{"a",2.1,"c bau c",4.1},-1)</f>
        <v>#N/A</v>
      </c>
      <c r="V46" s="6">
        <f>MATCH(G46,{"a",2.1,"c bau c",4.1},-1)</f>
        <v>4</v>
      </c>
      <c r="W46" s="6">
        <f>MATCH(H46,{"a",2.1,"c bau c",4.1},-1)</f>
        <v>3</v>
      </c>
      <c r="X46" s="6" t="e">
        <f>MATCH(I46,{"a",2.1,"c bau c",4.1},-1)</f>
        <v>#N/A</v>
      </c>
      <c r="Y46" s="6" t="e">
        <f>MATCH(J46,{"a",2.1,"c bau c",4.1},-1)</f>
        <v>#VALUE!</v>
      </c>
      <c r="Z46" s="6" t="e">
        <f>MATCH(K46,{"a",2.1,"c bau c",4.1},-1)</f>
        <v>#N/A</v>
      </c>
      <c r="AA46" s="6" t="e">
        <f>MATCH(L46,{"a",2.1,"c bau c",4.1},-1)</f>
        <v>#DIV/0!</v>
      </c>
      <c r="AB46" s="6" t="e">
        <f>MATCH(M46,{"a",2.1,"c bau c",4.1},-1)</f>
        <v>#NAME?</v>
      </c>
      <c r="AC46" s="6" t="e">
        <f>MATCH(N46,{"a",2.1,"c bau c",4.1},-1)</f>
        <v>#NULL!</v>
      </c>
      <c r="AD46" s="6" t="e">
        <f>MATCH(O46,{"a",2.1,"c bau c",4.1},-1)</f>
        <v>#NUM!</v>
      </c>
      <c r="AE46" s="6" t="e">
        <f>MATCH(P46,{"a",2.1,"c bau c",4.1},-1)</f>
        <v>#REF!</v>
      </c>
      <c r="AF46" s="6"/>
      <c r="AG46" s="6"/>
    </row>
    <row r="47" spans="1:47" x14ac:dyDescent="0.15">
      <c r="A47" s="33"/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MATCH(B47,{FALSE,2.1,TRUE,4.1},-1)</f>
        <v>4</v>
      </c>
      <c r="R47" s="6">
        <f>MATCH(C47,{FALSE,2.1,TRUE,4.1},-1)</f>
        <v>4</v>
      </c>
      <c r="S47" s="6" t="e">
        <f>MATCH(D47,{FALSE,2.1,TRUE,4.1},-1)</f>
        <v>#N/A</v>
      </c>
      <c r="T47" s="6" t="e">
        <f>MATCH(E47,{FALSE,2.1,TRUE,4.1},-1)</f>
        <v>#N/A</v>
      </c>
      <c r="U47" s="6" t="e">
        <f>MATCH(F47,{FALSE,2.1,TRUE,4.1},-1)</f>
        <v>#N/A</v>
      </c>
      <c r="V47" s="6">
        <f>MATCH(G47,{FALSE,2.1,TRUE,4.1},-1)</f>
        <v>4</v>
      </c>
      <c r="W47" s="6" t="e">
        <f>MATCH(H47,{FALSE,2.1,TRUE,4.1},-1)</f>
        <v>#N/A</v>
      </c>
      <c r="X47" s="6" t="e">
        <f>MATCH(I47,{FALSE,2.1,TRUE,4.1},-1)</f>
        <v>#N/A</v>
      </c>
      <c r="Y47" s="6" t="e">
        <f>MATCH(J47,{FALSE,2.1,TRUE,4.1},-1)</f>
        <v>#VALUE!</v>
      </c>
      <c r="Z47" s="6" t="e">
        <f>MATCH(K47,{FALSE,2.1,TRUE,4.1},-1)</f>
        <v>#N/A</v>
      </c>
      <c r="AA47" s="6" t="e">
        <f>MATCH(L47,{FALSE,2.1,TRUE,4.1},-1)</f>
        <v>#DIV/0!</v>
      </c>
      <c r="AB47" s="6" t="e">
        <f>MATCH(M47,{FALSE,2.1,TRUE,4.1},-1)</f>
        <v>#NAME?</v>
      </c>
      <c r="AC47" s="6" t="e">
        <f>MATCH(N47,{FALSE,2.1,TRUE,4.1},-1)</f>
        <v>#NULL!</v>
      </c>
      <c r="AD47" s="6" t="e">
        <f>MATCH(O47,{FALSE,2.1,TRUE,4.1},-1)</f>
        <v>#NUM!</v>
      </c>
      <c r="AE47" s="6" t="e">
        <f>MATCH(P47,{FALSE,2.1,TRUE,4.1},-1)</f>
        <v>#REF!</v>
      </c>
      <c r="AF47" s="6"/>
      <c r="AG47" s="6"/>
    </row>
    <row r="48" spans="1:47" x14ac:dyDescent="0.15">
      <c r="A48" s="33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MATCH(B48,{4.1,3.1,2.1,1.1},-1)</f>
        <v>4</v>
      </c>
      <c r="R48" s="6">
        <f>MATCH(C48,{4.1,3.1,2.1,1.1},-1)</f>
        <v>4</v>
      </c>
      <c r="S48" s="6">
        <f>MATCH(D48,{4.1,3.1,2.1,1.1},-1)</f>
        <v>2</v>
      </c>
      <c r="T48" s="6">
        <f>MATCH(E48,{4.1,3.1,2.1,1.1},-1)</f>
        <v>1</v>
      </c>
      <c r="U48" s="6">
        <f>MATCH(F48,{4.1,3.1,2.1,1.1},-1)</f>
        <v>1</v>
      </c>
      <c r="V48" s="6">
        <f>MATCH(G48,{4.1,3.1,2.1,1.1},-1)</f>
        <v>4</v>
      </c>
      <c r="W48" s="6" t="e">
        <f>MATCH(H48,{4.1,3.1,2.1,1.1},-1)</f>
        <v>#N/A</v>
      </c>
      <c r="X48" s="6" t="e">
        <f>MATCH(I48,{4.1,3.1,2.1,1.1},-1)</f>
        <v>#N/A</v>
      </c>
      <c r="Y48" s="6" t="e">
        <f>MATCH(J48,{4.1,3.1,2.1,1.1},-1)</f>
        <v>#VALUE!</v>
      </c>
      <c r="Z48" s="6" t="e">
        <f>MATCH(K48,{4.1,3.1,2.1,1.1},-1)</f>
        <v>#N/A</v>
      </c>
      <c r="AA48" s="6" t="e">
        <f>MATCH(L48,{4.1,3.1,2.1,1.1},-1)</f>
        <v>#DIV/0!</v>
      </c>
      <c r="AB48" s="6" t="e">
        <f>MATCH(M48,{4.1,3.1,2.1,1.1},-1)</f>
        <v>#NAME?</v>
      </c>
      <c r="AC48" s="6" t="e">
        <f>MATCH(N48,{4.1,3.1,2.1,1.1},-1)</f>
        <v>#NULL!</v>
      </c>
      <c r="AD48" s="6" t="e">
        <f>MATCH(O48,{4.1,3.1,2.1,1.1},-1)</f>
        <v>#NUM!</v>
      </c>
      <c r="AE48" s="6" t="e">
        <f>MATCH(P48,{4.1,3.1,2.1,1.1},-1)</f>
        <v>#REF!</v>
      </c>
      <c r="AF48" s="6"/>
      <c r="AG48" s="6"/>
    </row>
    <row r="49" spans="1:48" x14ac:dyDescent="0.15">
      <c r="A49" s="33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MATCH(B49,{"c bau c",4.1,"a",1.1},-1)</f>
        <v>4</v>
      </c>
      <c r="R49" s="6">
        <f>MATCH(C49,{"c bau c",4.1,"a",1.1},-1)</f>
        <v>4</v>
      </c>
      <c r="S49" s="6">
        <f>MATCH(D49,{"c bau c",4.1,"a",1.1},-1)</f>
        <v>2</v>
      </c>
      <c r="T49" s="6">
        <f>MATCH(E49,{"c bau c",4.1,"a",1.1},-1)</f>
        <v>2</v>
      </c>
      <c r="U49" s="6">
        <f>MATCH(F49,{"c bau c",4.1,"a",1.1},-1)</f>
        <v>2</v>
      </c>
      <c r="V49" s="6">
        <f>MATCH(G49,{"c bau c",4.1,"a",1.1},-1)</f>
        <v>4</v>
      </c>
      <c r="W49" s="6">
        <f>MATCH(H49,{"c bau c",4.1,"a",1.1},-1)</f>
        <v>3</v>
      </c>
      <c r="X49" s="6" t="e">
        <f>MATCH(I49,{"c bau c",4.1,"a",1.1},-1)</f>
        <v>#N/A</v>
      </c>
      <c r="Y49" s="6" t="e">
        <f>MATCH(J49,{"c bau c",4.1,"a",1.1},-1)</f>
        <v>#VALUE!</v>
      </c>
      <c r="Z49" s="6" t="e">
        <f>MATCH(K49,{"c bau c",4.1,"a",1.1},-1)</f>
        <v>#N/A</v>
      </c>
      <c r="AA49" s="6" t="e">
        <f>MATCH(L49,{"c bau c",4.1,"a",1.1},-1)</f>
        <v>#DIV/0!</v>
      </c>
      <c r="AB49" s="6" t="e">
        <f>MATCH(M49,{"c bau c",4.1,"a",1.1},-1)</f>
        <v>#NAME?</v>
      </c>
      <c r="AC49" s="6" t="e">
        <f>MATCH(N49,{"c bau c",4.1,"a",1.1},-1)</f>
        <v>#NULL!</v>
      </c>
      <c r="AD49" s="6" t="e">
        <f>MATCH(O49,{"c bau c",4.1,"a",1.1},-1)</f>
        <v>#NUM!</v>
      </c>
      <c r="AE49" s="6" t="e">
        <f>MATCH(P49,{"c bau c",4.1,"a",1.1},-1)</f>
        <v>#REF!</v>
      </c>
      <c r="AF49" s="6"/>
      <c r="AG49" s="6"/>
    </row>
    <row r="50" spans="1:48" x14ac:dyDescent="0.15">
      <c r="A50" s="33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MATCH(B50,{"",4.1,"a",1.1},-1)</f>
        <v>4</v>
      </c>
      <c r="R50" s="6">
        <f>MATCH(C50,{"",4.1,"a",1.1},-1)</f>
        <v>4</v>
      </c>
      <c r="S50" s="6">
        <f>MATCH(D50,{"",4.1,"a",1.1},-1)</f>
        <v>2</v>
      </c>
      <c r="T50" s="6">
        <f>MATCH(E50,{"",4.1,"a",1.1},-1)</f>
        <v>2</v>
      </c>
      <c r="U50" s="6">
        <f>MATCH(F50,{"",4.1,"a",1.1},-1)</f>
        <v>2</v>
      </c>
      <c r="V50" s="6">
        <f>MATCH(G50,{"",4.1,"a",1.1},-1)</f>
        <v>4</v>
      </c>
      <c r="W50" s="6" t="e">
        <f>MATCH(H50,{"",4.1,"a",1.1},-1)</f>
        <v>#N/A</v>
      </c>
      <c r="X50" s="6" t="e">
        <f>MATCH(I50,{"",4.1,"a",1.1},-1)</f>
        <v>#N/A</v>
      </c>
      <c r="Y50" s="6" t="e">
        <f>MATCH(J50,{"",4.1,"a",1.1},-1)</f>
        <v>#VALUE!</v>
      </c>
      <c r="Z50" s="6" t="e">
        <f>MATCH(K50,{"",4.1,"a",1.1},-1)</f>
        <v>#N/A</v>
      </c>
      <c r="AA50" s="6" t="e">
        <f>MATCH(L50,{"",4.1,"a",1.1},-1)</f>
        <v>#DIV/0!</v>
      </c>
      <c r="AB50" s="6" t="e">
        <f>MATCH(M50,{"",4.1,"a",1.1},-1)</f>
        <v>#NAME?</v>
      </c>
      <c r="AC50" s="6" t="e">
        <f>MATCH(N50,{"",4.1,"a",1.1},-1)</f>
        <v>#NULL!</v>
      </c>
      <c r="AD50" s="6" t="e">
        <f>MATCH(O50,{"",4.1,"a",1.1},-1)</f>
        <v>#NUM!</v>
      </c>
      <c r="AE50" s="6" t="e">
        <f>MATCH(P50,{"",4.1,"a",1.1},-1)</f>
        <v>#REF!</v>
      </c>
      <c r="AF50" s="6"/>
      <c r="AG50" s="6"/>
    </row>
    <row r="51" spans="1:48" x14ac:dyDescent="0.15">
      <c r="A51" s="33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MATCH(B51,{TRUE,4.1,FALSE,1.1},-1)</f>
        <v>4</v>
      </c>
      <c r="R51" s="6">
        <f>MATCH(C51,{TRUE,4.1,FALSE,1.1},-1)</f>
        <v>4</v>
      </c>
      <c r="S51" s="6">
        <f>MATCH(D51,{TRUE,4.1,FALSE,1.1},-1)</f>
        <v>2</v>
      </c>
      <c r="T51" s="6">
        <f>MATCH(E51,{TRUE,4.1,FALSE,1.1},-1)</f>
        <v>2</v>
      </c>
      <c r="U51" s="6">
        <f>MATCH(F51,{TRUE,4.1,FALSE,1.1},-1)</f>
        <v>2</v>
      </c>
      <c r="V51" s="6">
        <f>MATCH(G51,{TRUE,4.1,FALSE,1.1},-1)</f>
        <v>4</v>
      </c>
      <c r="W51" s="6" t="e">
        <f>MATCH(H51,{TRUE,4.1,FALSE,1.1},-1)</f>
        <v>#N/A</v>
      </c>
      <c r="X51" s="6">
        <f>MATCH(I51,{TRUE,4.1,FALSE,1.1},-1)</f>
        <v>1</v>
      </c>
      <c r="Y51" s="6" t="e">
        <f>MATCH(J51,{TRUE,4.1,FALSE,1.1},-1)</f>
        <v>#VALUE!</v>
      </c>
      <c r="Z51" s="6" t="e">
        <f>MATCH(K51,{TRUE,4.1,FALSE,1.1},-1)</f>
        <v>#N/A</v>
      </c>
      <c r="AA51" s="6" t="e">
        <f>MATCH(L51,{TRUE,4.1,FALSE,1.1},-1)</f>
        <v>#DIV/0!</v>
      </c>
      <c r="AB51" s="6" t="e">
        <f>MATCH(M51,{TRUE,4.1,FALSE,1.1},-1)</f>
        <v>#NAME?</v>
      </c>
      <c r="AC51" s="6" t="e">
        <f>MATCH(N51,{TRUE,4.1,FALSE,1.1},-1)</f>
        <v>#NULL!</v>
      </c>
      <c r="AD51" s="6" t="e">
        <f>MATCH(O51,{TRUE,4.1,FALSE,1.1},-1)</f>
        <v>#NUM!</v>
      </c>
      <c r="AE51" s="6" t="e">
        <f>MATCH(P51,{TRUE,4.1,FALSE,1.1},-1)</f>
        <v>#REF!</v>
      </c>
      <c r="AF51" s="6"/>
      <c r="AG51" s="6"/>
    </row>
    <row r="52" spans="1:48" x14ac:dyDescent="0.15">
      <c r="A52" s="33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MATCH(B52,{TRUE,4.1,FALSE,"c bau c"},-1)</f>
        <v>2</v>
      </c>
      <c r="R52" s="6">
        <f>MATCH(C52,{TRUE,4.1,FALSE,"c bau c"},-1)</f>
        <v>2</v>
      </c>
      <c r="S52" s="6">
        <f>MATCH(D52,{TRUE,4.1,FALSE,"c bau c"},-1)</f>
        <v>2</v>
      </c>
      <c r="T52" s="6">
        <f>MATCH(E52,{TRUE,4.1,FALSE,"c bau c"},-1)</f>
        <v>2</v>
      </c>
      <c r="U52" s="6">
        <f>MATCH(F52,{TRUE,4.1,FALSE,"c bau c"},-1)</f>
        <v>2</v>
      </c>
      <c r="V52" s="6">
        <f>MATCH(G52,{TRUE,4.1,FALSE,"c bau c"},-1)</f>
        <v>2</v>
      </c>
      <c r="W52" s="6">
        <f>MATCH(H52,{TRUE,4.1,FALSE,"c bau c"},-1)</f>
        <v>4</v>
      </c>
      <c r="X52" s="6">
        <f>MATCH(I52,{TRUE,4.1,FALSE,"c bau c"},-1)</f>
        <v>1</v>
      </c>
      <c r="Y52" s="6" t="e">
        <f>MATCH(J52,{TRUE,4.1,FALSE,"c bau c"},-1)</f>
        <v>#VALUE!</v>
      </c>
      <c r="Z52" s="6" t="e">
        <f>MATCH(K52,{TRUE,4.1,FALSE,"c bau c"},-1)</f>
        <v>#N/A</v>
      </c>
      <c r="AA52" s="6" t="e">
        <f>MATCH(L52,{TRUE,4.1,FALSE,"c bau c"},-1)</f>
        <v>#DIV/0!</v>
      </c>
      <c r="AB52" s="6" t="e">
        <f>MATCH(M52,{TRUE,4.1,FALSE,"c bau c"},-1)</f>
        <v>#NAME?</v>
      </c>
      <c r="AC52" s="6" t="e">
        <f>MATCH(N52,{TRUE,4.1,FALSE,"c bau c"},-1)</f>
        <v>#NULL!</v>
      </c>
      <c r="AD52" s="6" t="e">
        <f>MATCH(O52,{TRUE,4.1,FALSE,"c bau c"},-1)</f>
        <v>#NUM!</v>
      </c>
      <c r="AE52" s="6" t="e">
        <f>MATCH(P52,{TRUE,4.1,FALSE,"c bau c"},-1)</f>
        <v>#REF!</v>
      </c>
      <c r="AF52" s="6"/>
      <c r="AG52" s="6"/>
    </row>
    <row r="53" spans="1:48" x14ac:dyDescent="0.15">
      <c r="A53" s="33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 t="e">
        <f>MATCH(B53,{TRUE,FALSE,"a","c bau c"},-1)</f>
        <v>#N/A</v>
      </c>
      <c r="R53" s="6" t="e">
        <f>MATCH(C53,{TRUE,FALSE,"a","c bau c"},-1)</f>
        <v>#N/A</v>
      </c>
      <c r="S53" s="6" t="e">
        <f>MATCH(D53,{TRUE,FALSE,"a","c bau c"},-1)</f>
        <v>#N/A</v>
      </c>
      <c r="T53" s="6" t="e">
        <f>MATCH(E53,{TRUE,FALSE,"a","c bau c"},-1)</f>
        <v>#N/A</v>
      </c>
      <c r="U53" s="6" t="e">
        <f>MATCH(F53,{TRUE,FALSE,"a","c bau c"},-1)</f>
        <v>#N/A</v>
      </c>
      <c r="V53" s="6" t="e">
        <f>MATCH(G53,{TRUE,FALSE,"a","c bau c"},-1)</f>
        <v>#N/A</v>
      </c>
      <c r="W53" s="6">
        <f>MATCH(H53,{TRUE,FALSE,"a","c bau c"},-1)</f>
        <v>4</v>
      </c>
      <c r="X53" s="6">
        <f>MATCH(I53,{TRUE,FALSE,"a","c bau c"},-1)</f>
        <v>1</v>
      </c>
      <c r="Y53" s="6" t="e">
        <f>MATCH(J53,{TRUE,FALSE,"a","c bau c"},-1)</f>
        <v>#VALUE!</v>
      </c>
      <c r="Z53" s="6" t="e">
        <f>MATCH(K53,{TRUE,FALSE,"a","c bau c"},-1)</f>
        <v>#N/A</v>
      </c>
      <c r="AA53" s="6" t="e">
        <f>MATCH(L53,{TRUE,FALSE,"a","c bau c"},-1)</f>
        <v>#DIV/0!</v>
      </c>
      <c r="AB53" s="6" t="e">
        <f>MATCH(M53,{TRUE,FALSE,"a","c bau c"},-1)</f>
        <v>#NAME?</v>
      </c>
      <c r="AC53" s="6" t="e">
        <f>MATCH(N53,{TRUE,FALSE,"a","c bau c"},-1)</f>
        <v>#NULL!</v>
      </c>
      <c r="AD53" s="6" t="e">
        <f>MATCH(O53,{TRUE,FALSE,"a","c bau c"},-1)</f>
        <v>#NUM!</v>
      </c>
      <c r="AE53" s="6" t="e">
        <f>MATCH(P53,{TRUE,FALSE,"a","c bau c"},-1)</f>
        <v>#REF!</v>
      </c>
      <c r="AF53" s="6"/>
      <c r="AG53" s="6"/>
    </row>
    <row r="54" spans="1:48" x14ac:dyDescent="0.15">
      <c r="A54" s="16" t="s">
        <v>343</v>
      </c>
      <c r="B54" s="22"/>
      <c r="C54" s="22"/>
      <c r="D54" s="22"/>
      <c r="E54" s="23"/>
      <c r="F54" s="23"/>
      <c r="G54" s="24"/>
      <c r="H54" s="24"/>
      <c r="I54" s="24"/>
      <c r="J54" s="24"/>
      <c r="K54" s="24"/>
      <c r="L54" s="25"/>
      <c r="M54" s="25"/>
      <c r="N54" s="25"/>
      <c r="O54" s="25"/>
      <c r="P54" s="25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48" x14ac:dyDescent="0.15">
      <c r="A55" s="33" t="s">
        <v>344</v>
      </c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>
        <f>ROW(B55)</f>
        <v>55</v>
      </c>
      <c r="R55" s="6">
        <f t="shared" ref="R55:AE55" si="15">ROW(C55)</f>
        <v>55</v>
      </c>
      <c r="S55" s="6">
        <f t="shared" si="15"/>
        <v>55</v>
      </c>
      <c r="T55" s="6">
        <f t="shared" si="15"/>
        <v>55</v>
      </c>
      <c r="U55" s="6">
        <f t="shared" si="15"/>
        <v>55</v>
      </c>
      <c r="V55" s="6">
        <f>ROW()</f>
        <v>55</v>
      </c>
      <c r="W55" s="6">
        <f t="shared" si="15"/>
        <v>55</v>
      </c>
      <c r="X55" s="6">
        <f t="shared" si="15"/>
        <v>55</v>
      </c>
      <c r="Y55" s="6">
        <f t="shared" si="15"/>
        <v>55</v>
      </c>
      <c r="Z55" s="6">
        <f t="shared" si="15"/>
        <v>55</v>
      </c>
      <c r="AA55" s="6">
        <f t="shared" si="15"/>
        <v>55</v>
      </c>
      <c r="AB55" s="6">
        <f t="shared" si="15"/>
        <v>55</v>
      </c>
      <c r="AC55" s="6">
        <f t="shared" si="15"/>
        <v>55</v>
      </c>
      <c r="AD55" s="6">
        <f t="shared" si="15"/>
        <v>55</v>
      </c>
      <c r="AE55" s="6">
        <f t="shared" si="15"/>
        <v>55</v>
      </c>
      <c r="AF55" s="4">
        <f>ROW(B57:D57:F56:H57 D56:E56)</f>
        <v>56</v>
      </c>
      <c r="AG55" s="4">
        <f t="array" ref="AG55:AI57">ROW(AB55:AC55)</f>
        <v>55</v>
      </c>
      <c r="AH55" s="4">
        <v>55</v>
      </c>
      <c r="AI55" s="4">
        <v>55</v>
      </c>
      <c r="AJ55" s="4">
        <f t="array" ref="AJ55:AL57">ROW(AB55:AB56)</f>
        <v>55</v>
      </c>
      <c r="AK55" s="4">
        <v>55</v>
      </c>
      <c r="AL55" s="4">
        <v>55</v>
      </c>
      <c r="AM55" s="4">
        <f t="array" ref="AM55:AO57">ROW(AB55:AC56)</f>
        <v>55</v>
      </c>
      <c r="AN55" s="4">
        <v>55</v>
      </c>
      <c r="AO55" s="4">
        <v>55</v>
      </c>
      <c r="AP55" s="4">
        <f t="array" ref="AP55:AR57">ROW(AB55:AD57 AC56:AE57)</f>
        <v>56</v>
      </c>
      <c r="AQ55" s="4">
        <v>56</v>
      </c>
      <c r="AR55" s="4">
        <v>56</v>
      </c>
      <c r="AS55" s="4">
        <f t="array" ref="AS55:AV57">ROW(Y55:Z56:AE55:AE56 AA56:AC57)</f>
        <v>56</v>
      </c>
      <c r="AT55" s="4">
        <v>56</v>
      </c>
      <c r="AU55" s="4">
        <v>56</v>
      </c>
      <c r="AV55" s="4">
        <v>56</v>
      </c>
    </row>
    <row r="56" spans="1:48" x14ac:dyDescent="0.15">
      <c r="A56" s="33"/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Q56" s="6">
        <f t="shared" ref="Q56:Q57" si="16">ROW(B56)</f>
        <v>56</v>
      </c>
      <c r="R56" s="6">
        <f t="shared" ref="R56:R57" si="17">ROW(C56)</f>
        <v>56</v>
      </c>
      <c r="S56" s="6">
        <f t="shared" ref="S56:S57" si="18">ROW(D56)</f>
        <v>56</v>
      </c>
      <c r="T56" s="6">
        <f t="shared" ref="T56:T57" si="19">ROW(E56)</f>
        <v>56</v>
      </c>
      <c r="U56" s="6">
        <f t="shared" ref="U56:U57" si="20">ROW(F56)</f>
        <v>56</v>
      </c>
      <c r="V56" s="6">
        <f>ROW()</f>
        <v>56</v>
      </c>
      <c r="W56" s="6">
        <f t="shared" ref="W56:W57" si="21">ROW(H56)</f>
        <v>56</v>
      </c>
      <c r="X56" s="6">
        <f t="shared" ref="X56:X57" si="22">ROW(I56)</f>
        <v>56</v>
      </c>
      <c r="Y56" s="6">
        <f t="shared" ref="Y56:Y57" si="23">ROW(J56)</f>
        <v>56</v>
      </c>
      <c r="Z56" s="6">
        <f t="shared" ref="Z56:Z57" si="24">ROW(K56)</f>
        <v>56</v>
      </c>
      <c r="AA56" s="6">
        <f t="shared" ref="AA56:AA57" si="25">ROW(L56)</f>
        <v>56</v>
      </c>
      <c r="AB56" s="6">
        <f t="shared" ref="AB56:AB57" si="26">ROW(M56)</f>
        <v>56</v>
      </c>
      <c r="AC56" s="6">
        <f t="shared" ref="AC56:AC57" si="27">ROW(N56)</f>
        <v>56</v>
      </c>
      <c r="AD56" s="6">
        <f t="shared" ref="AD56:AD57" si="28">ROW(O56)</f>
        <v>56</v>
      </c>
      <c r="AE56" s="6">
        <f t="shared" ref="AE56:AE57" si="29">ROW(P56)</f>
        <v>56</v>
      </c>
      <c r="AF56" s="4" t="e">
        <f>ROW(B55:D56 E55:G56)</f>
        <v>#NULL!</v>
      </c>
      <c r="AG56" s="4">
        <v>55</v>
      </c>
      <c r="AH56" s="4">
        <v>55</v>
      </c>
      <c r="AI56" s="4">
        <v>55</v>
      </c>
      <c r="AJ56" s="4">
        <v>56</v>
      </c>
      <c r="AK56" s="4">
        <v>56</v>
      </c>
      <c r="AL56" s="4">
        <v>56</v>
      </c>
      <c r="AM56" s="4">
        <v>56</v>
      </c>
      <c r="AN56" s="4">
        <v>56</v>
      </c>
      <c r="AO56" s="4">
        <v>56</v>
      </c>
      <c r="AP56" s="4">
        <v>57</v>
      </c>
      <c r="AQ56" s="4">
        <v>57</v>
      </c>
      <c r="AR56" s="4">
        <v>57</v>
      </c>
      <c r="AS56" s="4">
        <v>56</v>
      </c>
      <c r="AT56" s="4">
        <v>56</v>
      </c>
      <c r="AU56" s="4">
        <v>56</v>
      </c>
      <c r="AV56" s="4">
        <v>56</v>
      </c>
    </row>
    <row r="57" spans="1:48" x14ac:dyDescent="0.15">
      <c r="A57" s="33"/>
      <c r="B57" s="22"/>
      <c r="C57" s="22"/>
      <c r="D57" s="22"/>
      <c r="E57" s="23"/>
      <c r="F57" s="23"/>
      <c r="G57" s="24"/>
      <c r="H57" s="24"/>
      <c r="I57" s="24"/>
      <c r="J57" s="24"/>
      <c r="K57" s="24"/>
      <c r="L57" s="25"/>
      <c r="M57" s="25"/>
      <c r="N57" s="25"/>
      <c r="O57" s="25"/>
      <c r="P57" s="25"/>
      <c r="Q57" s="6">
        <f t="shared" si="16"/>
        <v>57</v>
      </c>
      <c r="R57" s="6">
        <f t="shared" si="17"/>
        <v>57</v>
      </c>
      <c r="S57" s="6">
        <f t="shared" si="18"/>
        <v>57</v>
      </c>
      <c r="T57" s="6">
        <f t="shared" si="19"/>
        <v>57</v>
      </c>
      <c r="U57" s="6">
        <f t="shared" si="20"/>
        <v>57</v>
      </c>
      <c r="V57" s="6">
        <f>ROW()</f>
        <v>57</v>
      </c>
      <c r="W57" s="6">
        <f t="shared" si="21"/>
        <v>57</v>
      </c>
      <c r="X57" s="6">
        <f t="shared" si="22"/>
        <v>57</v>
      </c>
      <c r="Y57" s="6">
        <f t="shared" si="23"/>
        <v>57</v>
      </c>
      <c r="Z57" s="6">
        <f t="shared" si="24"/>
        <v>57</v>
      </c>
      <c r="AA57" s="6">
        <f t="shared" si="25"/>
        <v>57</v>
      </c>
      <c r="AB57" s="6">
        <f t="shared" si="26"/>
        <v>57</v>
      </c>
      <c r="AC57" s="6">
        <f t="shared" si="27"/>
        <v>57</v>
      </c>
      <c r="AD57" s="6">
        <f t="shared" si="28"/>
        <v>57</v>
      </c>
      <c r="AE57" s="6">
        <f t="shared" si="29"/>
        <v>57</v>
      </c>
      <c r="AF57" s="4">
        <f>ROW(B6:D7 C7:E7)</f>
        <v>7</v>
      </c>
      <c r="AG57" s="4">
        <v>55</v>
      </c>
      <c r="AH57" s="4">
        <v>55</v>
      </c>
      <c r="AI57" s="4">
        <v>55</v>
      </c>
      <c r="AJ57" s="4" t="e">
        <v>#N/A</v>
      </c>
      <c r="AK57" s="4" t="e">
        <v>#N/A</v>
      </c>
      <c r="AL57" s="4" t="e">
        <v>#N/A</v>
      </c>
      <c r="AM57" s="4" t="e">
        <v>#N/A</v>
      </c>
      <c r="AN57" s="4" t="e">
        <v>#N/A</v>
      </c>
      <c r="AO57" s="4" t="e">
        <v>#N/A</v>
      </c>
      <c r="AP57" s="4" t="e">
        <v>#N/A</v>
      </c>
      <c r="AQ57" s="4" t="e">
        <v>#N/A</v>
      </c>
      <c r="AR57" s="4" t="e">
        <v>#N/A</v>
      </c>
      <c r="AS57" s="4">
        <v>56</v>
      </c>
      <c r="AT57" s="4">
        <v>56</v>
      </c>
      <c r="AU57" s="4">
        <v>56</v>
      </c>
      <c r="AV57" s="4">
        <v>56</v>
      </c>
    </row>
    <row r="58" spans="1:48" x14ac:dyDescent="0.15">
      <c r="A58" s="16" t="s">
        <v>345</v>
      </c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48" x14ac:dyDescent="0.15">
      <c r="A59" s="16" t="s">
        <v>346</v>
      </c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48" x14ac:dyDescent="0.15">
      <c r="A60" s="16" t="s">
        <v>347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33" t="s">
        <v>348</v>
      </c>
      <c r="B61" s="22">
        <v>-1.1000000000000001</v>
      </c>
      <c r="C61" s="22">
        <v>2.1</v>
      </c>
      <c r="D61" s="22">
        <v>3</v>
      </c>
      <c r="E61" s="23">
        <v>4</v>
      </c>
      <c r="F61" s="23">
        <v>4.0999999999999996</v>
      </c>
      <c r="G61" s="24"/>
      <c r="H61" s="24" t="s">
        <v>349</v>
      </c>
      <c r="I61" s="24" t="b">
        <v>1</v>
      </c>
      <c r="J61" s="24" t="e">
        <f>#VALUE!</f>
        <v>#VALUE!</v>
      </c>
      <c r="K61" s="24" t="e">
        <v>#N/A</v>
      </c>
      <c r="L61" s="25" t="e">
        <v>#DIV/0!</v>
      </c>
      <c r="M61" s="25" t="e">
        <v>#NAME?</v>
      </c>
      <c r="N61" s="25" t="e">
        <v>#NULL!</v>
      </c>
      <c r="O61" s="25" t="e">
        <v>#NUM!</v>
      </c>
      <c r="P61" s="25" t="e">
        <v>#REF!</v>
      </c>
      <c r="Q61" s="4">
        <f>VLOOKUP(B61,{-1.1,5;2.1,6;3.1,7;4.1,8},2,0)</f>
        <v>5</v>
      </c>
      <c r="R61" s="4">
        <f>VLOOKUP(C61,{-1.1,5;2.1,6;3.1,7;4.1,8},2,0)</f>
        <v>6</v>
      </c>
      <c r="S61" s="4" t="e">
        <f>VLOOKUP(D61,{-1.1,5;2.1,6;3.1,7;4.1,8},2,0)</f>
        <v>#N/A</v>
      </c>
      <c r="T61" s="4" t="e">
        <f>VLOOKUP(E61,{-1.1,5;2.1,6;3.1,7;4.1,8},2,0)</f>
        <v>#N/A</v>
      </c>
      <c r="U61" s="4">
        <f>VLOOKUP(F61,{-1.1,5;2.1,6;3.1,7;4.1,8},2,0)</f>
        <v>8</v>
      </c>
      <c r="V61" s="4" t="e">
        <f>VLOOKUP(G61,{-1.1,5;2.1,6;3.1,7;4.1,8},2,0)</f>
        <v>#N/A</v>
      </c>
      <c r="W61" s="4" t="e">
        <f>VLOOKUP(H61,{-1.1,5;2.1,6;3.1,7;4.1,8},2,0)</f>
        <v>#N/A</v>
      </c>
      <c r="X61" s="4" t="e">
        <f>VLOOKUP(I61,{-1.1,5;2.1,6;3.1,7;4.1,8},2,0)</f>
        <v>#N/A</v>
      </c>
      <c r="Y61" s="4" t="e">
        <f>VLOOKUP(J61,{-1.1,5;2.1,6;3.1,7;4.1,8},2,0)</f>
        <v>#VALUE!</v>
      </c>
      <c r="Z61" s="4" t="e">
        <f>VLOOKUP(K61,{-1.1,5;2.1,6;3.1,7;4.1,8},2,0)</f>
        <v>#N/A</v>
      </c>
      <c r="AA61" s="4" t="e">
        <f>VLOOKUP(L61,{-1.1,5;2.1,6;3.1,7;4.1,8},2,0)</f>
        <v>#DIV/0!</v>
      </c>
      <c r="AB61" s="4" t="e">
        <f>VLOOKUP(M61,{-1.1,5;2.1,6;3.1,7;4.1,8},2,0)</f>
        <v>#NAME?</v>
      </c>
      <c r="AC61" s="4" t="e">
        <f>VLOOKUP(N61,{-1.1,5;2.1,6;3.1,7;4.1,8},2,0)</f>
        <v>#NULL!</v>
      </c>
      <c r="AD61" s="4" t="e">
        <f>VLOOKUP(O61,{-1.1,5;2.1,6;3.1,7;4.1,8},2,0)</f>
        <v>#NUM!</v>
      </c>
      <c r="AE61" s="4" t="e">
        <f>VLOOKUP(P61,{-1.1,5;2.1,6;3.1,7;4.1,8},2,0)</f>
        <v>#REF!</v>
      </c>
    </row>
    <row r="62" spans="1:48" x14ac:dyDescent="0.15">
      <c r="A62" s="33"/>
      <c r="B62" s="22">
        <v>-1.1000000000000001</v>
      </c>
      <c r="C62" s="22">
        <v>2.1</v>
      </c>
      <c r="D62" s="22">
        <v>3</v>
      </c>
      <c r="E62" s="23">
        <v>4</v>
      </c>
      <c r="F62" s="23">
        <v>4.0999999999999996</v>
      </c>
      <c r="G62" s="24"/>
      <c r="H62" s="24" t="s">
        <v>349</v>
      </c>
      <c r="I62" s="24" t="b">
        <v>1</v>
      </c>
      <c r="J62" s="24" t="e">
        <f>#VALUE!</f>
        <v>#VALUE!</v>
      </c>
      <c r="K62" s="24" t="e">
        <v>#N/A</v>
      </c>
      <c r="L62" s="25" t="e">
        <v>#DIV/0!</v>
      </c>
      <c r="M62" s="25" t="e">
        <v>#NAME?</v>
      </c>
      <c r="N62" s="25" t="e">
        <v>#NULL!</v>
      </c>
      <c r="O62" s="25" t="e">
        <v>#NUM!</v>
      </c>
      <c r="P62" s="25" t="e">
        <v>#REF!</v>
      </c>
      <c r="Q62" s="4">
        <f>VLOOKUP(B62,{-1.1,5;2.1,6;3.1,7;4.1,8},2,-2)</f>
        <v>5</v>
      </c>
      <c r="R62" s="4">
        <f>VLOOKUP(C62,{-1.1,5;2.1,6;3.1,7;4.1,8},2,-2)</f>
        <v>6</v>
      </c>
      <c r="S62" s="4">
        <f>VLOOKUP(D62,{-1.1,5;2.1,6;3.1,7;4.1,8},2,-2)</f>
        <v>6</v>
      </c>
      <c r="T62" s="4">
        <f>VLOOKUP(E62,{-1.1,5;2.1,6;3.1,7;4.1,8},2,-2)</f>
        <v>7</v>
      </c>
      <c r="U62" s="4">
        <f>VLOOKUP(F62,{-1.1,5;2.1,6;3.1,7;4.1,8},2,-2)</f>
        <v>8</v>
      </c>
      <c r="V62" s="4">
        <f>VLOOKUP(G62,{-1.1,5;2.1,6;3.1,7;4.1,8},2,-2)</f>
        <v>5</v>
      </c>
      <c r="W62" s="4" t="e">
        <f>VLOOKUP(H62,{-1.1,5;2.1,6;3.1,7;4.1,8},2,-2)</f>
        <v>#N/A</v>
      </c>
      <c r="X62" s="4" t="e">
        <f>VLOOKUP(I62,{-1.1,5;2.1,6;3.1,7;4.1,8},2,-2)</f>
        <v>#N/A</v>
      </c>
      <c r="Y62" s="4" t="e">
        <f>VLOOKUP(J62,{-1.1,5;2.1,6;3.1,7;4.1,8},2,-2)</f>
        <v>#VALUE!</v>
      </c>
      <c r="Z62" s="4" t="e">
        <f>VLOOKUP(K62,{-1.1,5;2.1,6;3.1,7;4.1,8},2,-2)</f>
        <v>#N/A</v>
      </c>
      <c r="AA62" s="4" t="e">
        <f>VLOOKUP(L62,{-1.1,5;2.1,6;3.1,7;4.1,8},2,-2)</f>
        <v>#DIV/0!</v>
      </c>
      <c r="AB62" s="4" t="e">
        <f>VLOOKUP(M62,{-1.1,5;2.1,6;3.1,7;4.1,8},2,-2)</f>
        <v>#NAME?</v>
      </c>
      <c r="AC62" s="4" t="e">
        <f>VLOOKUP(N62,{-1.1,5;2.1,6;3.1,7;4.1,8},2,-2)</f>
        <v>#NULL!</v>
      </c>
      <c r="AD62" s="4" t="e">
        <f>VLOOKUP(O62,{-1.1,5;2.1,6;3.1,7;4.1,8},2,-2)</f>
        <v>#NUM!</v>
      </c>
      <c r="AE62" s="4" t="e">
        <f>VLOOKUP(P62,{-1.1,5;2.1,6;3.1,7;4.1,8},2,-2)</f>
        <v>#REF!</v>
      </c>
    </row>
    <row r="63" spans="1:48" x14ac:dyDescent="0.15">
      <c r="A63" s="33"/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VLOOKUP(B63,{-1.1,5;2.1,6;3.1,7;4.1,8},{2,3},-2)</f>
        <v>5</v>
      </c>
      <c r="R63" s="4">
        <f>VLOOKUP(C63,{-1.1,5;2.1,6;3.1,7;4.1,8},{2,3},-2)</f>
        <v>6</v>
      </c>
      <c r="S63" s="4">
        <f>VLOOKUP(D63,{-1.1,5;2.1,6;3.1,7;4.1,8},{2,3},-2)</f>
        <v>6</v>
      </c>
      <c r="T63" s="4">
        <f>VLOOKUP(E63,{-1.1,5;2.1,6;3.1,7;4.1,8},{2,3},-2)</f>
        <v>7</v>
      </c>
      <c r="U63" s="4">
        <f>VLOOKUP(F63,{-1.1,5;2.1,6;3.1,7;4.1,8},{2,3},-2)</f>
        <v>8</v>
      </c>
      <c r="V63" s="4">
        <f>VLOOKUP(G63,{-1.1,5;2.1,6;3.1,7;4.1,8},{2,3},-2)</f>
        <v>5</v>
      </c>
      <c r="W63" s="4" t="e">
        <f>VLOOKUP(H63,{-1.1,5;2.1,6;3.1,7;4.1,8},{2,3},-2)</f>
        <v>#N/A</v>
      </c>
      <c r="X63" s="4" t="e">
        <f>VLOOKUP(I63,{-1.1,5;2.1,6;3.1,7;4.1,8},{2,3},-2)</f>
        <v>#N/A</v>
      </c>
      <c r="Y63" s="4" t="e">
        <f>VLOOKUP(J63,{-1.1,5;2.1,6;3.1,7;4.1,8},{2,3},-2)</f>
        <v>#VALUE!</v>
      </c>
      <c r="Z63" s="4" t="e">
        <f>VLOOKUP(K63,{-1.1,5;2.1,6;3.1,7;4.1,8},{2,3},-2)</f>
        <v>#N/A</v>
      </c>
      <c r="AA63" s="4" t="e">
        <f>VLOOKUP(L63,{-1.1,5;2.1,6;3.1,7;4.1,8},{2,3},-2)</f>
        <v>#DIV/0!</v>
      </c>
      <c r="AB63" s="4" t="e">
        <f>VLOOKUP(M63,{-1.1,5;2.1,6;3.1,7;4.1,8},{2,3},-2)</f>
        <v>#NAME?</v>
      </c>
      <c r="AC63" s="4" t="e">
        <f>VLOOKUP(N63,{-1.1,5;2.1,6;3.1,7;4.1,8},{2,3},-2)</f>
        <v>#NULL!</v>
      </c>
      <c r="AD63" s="4" t="e">
        <f>VLOOKUP(O63,{-1.1,5;2.1,6;3.1,7;4.1,8},{2,3},-2)</f>
        <v>#NUM!</v>
      </c>
      <c r="AE63" s="4" t="e">
        <f>VLOOKUP(P63,{-1.1,5;2.1,6;3.1,7;4.1,8},{2,3},-2)</f>
        <v>#REF!</v>
      </c>
    </row>
    <row r="64" spans="1:48" x14ac:dyDescent="0.15">
      <c r="B64" s="22"/>
      <c r="C64" s="22"/>
      <c r="D64" s="22"/>
      <c r="E64" s="23"/>
      <c r="F64" s="23"/>
      <c r="G64" s="24"/>
      <c r="H64" s="24"/>
      <c r="I64" s="24"/>
      <c r="J64" s="24"/>
      <c r="K64" s="24"/>
      <c r="L64" s="25"/>
      <c r="M64" s="25"/>
      <c r="N64" s="25"/>
      <c r="O64" s="25"/>
      <c r="P64" s="25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2:31" x14ac:dyDescent="0.15">
      <c r="B65" s="22"/>
      <c r="C65" s="22"/>
      <c r="D65" s="22"/>
      <c r="E65" s="23"/>
      <c r="F65" s="23"/>
      <c r="G65" s="24"/>
      <c r="H65" s="24"/>
      <c r="I65" s="24"/>
      <c r="J65" s="24"/>
      <c r="K65" s="24"/>
      <c r="L65" s="25"/>
      <c r="M65" s="25"/>
      <c r="N65" s="25"/>
      <c r="O65" s="25"/>
      <c r="P65" s="25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2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2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2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2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2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2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2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</sheetData>
  <mergeCells count="16">
    <mergeCell ref="Q1:AV1"/>
    <mergeCell ref="B2:F2"/>
    <mergeCell ref="J2:P2"/>
    <mergeCell ref="Q2:U2"/>
    <mergeCell ref="Y2:AE2"/>
    <mergeCell ref="AG2:AV2"/>
    <mergeCell ref="A61:A63"/>
    <mergeCell ref="A18:A26"/>
    <mergeCell ref="A55:A57"/>
    <mergeCell ref="A1:A2"/>
    <mergeCell ref="B1:P1"/>
    <mergeCell ref="A6:A8"/>
    <mergeCell ref="A27:A35"/>
    <mergeCell ref="A36:A44"/>
    <mergeCell ref="A45:A53"/>
    <mergeCell ref="A12:A14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4.1640625" style="4" bestFit="1" customWidth="1"/>
    <col min="34" max="34" width="3.6640625" style="4" bestFit="1" customWidth="1"/>
    <col min="35" max="35" width="2.5" style="4" bestFit="1" customWidth="1"/>
    <col min="36" max="36" width="2.83203125" style="4" bestFit="1" customWidth="1"/>
    <col min="37" max="37" width="3.1640625" style="4" bestFit="1" customWidth="1"/>
    <col min="38" max="38" width="2.5" style="4" bestFit="1" customWidth="1"/>
    <col min="39" max="39" width="5.6640625" style="4" bestFit="1" customWidth="1"/>
    <col min="40" max="40" width="3.6640625" style="4" bestFit="1" customWidth="1"/>
    <col min="41" max="41" width="5.6640625" style="4" bestFit="1" customWidth="1"/>
    <col min="42" max="43" width="2.5" style="4" bestFit="1" customWidth="1"/>
    <col min="44" max="44" width="3.1640625" style="4" bestFit="1" customWidth="1"/>
    <col min="45" max="45" width="4.1640625" style="4" bestFit="1" customWidth="1"/>
    <col min="46" max="46" width="2.5" style="4" bestFit="1" customWidth="1"/>
    <col min="47" max="48" width="3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226</v>
      </c>
    </row>
    <row r="4" spans="1:62" x14ac:dyDescent="0.15">
      <c r="A4" s="16" t="s">
        <v>227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232</v>
      </c>
    </row>
    <row r="10" spans="1:62" x14ac:dyDescent="0.15">
      <c r="A10" s="16" t="s">
        <v>233</v>
      </c>
    </row>
    <row r="11" spans="1:62" x14ac:dyDescent="0.15">
      <c r="A11" s="16" t="s">
        <v>234</v>
      </c>
    </row>
    <row r="12" spans="1:62" x14ac:dyDescent="0.15">
      <c r="A12" s="16" t="s">
        <v>235</v>
      </c>
    </row>
    <row r="13" spans="1:62" x14ac:dyDescent="0.15">
      <c r="A13" s="16" t="s">
        <v>236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32" t="s">
        <v>354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s="4" customFormat="1" x14ac:dyDescent="0.15">
      <c r="A2" s="32"/>
      <c r="B2" s="32" t="s">
        <v>27</v>
      </c>
      <c r="C2" s="32"/>
      <c r="D2" s="32"/>
      <c r="E2" s="32"/>
      <c r="F2" s="32"/>
      <c r="G2" s="26" t="s">
        <v>38</v>
      </c>
      <c r="H2" s="26" t="s">
        <v>28</v>
      </c>
      <c r="I2" s="26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6" t="s">
        <v>38</v>
      </c>
      <c r="W2" s="26" t="s">
        <v>28</v>
      </c>
      <c r="X2" s="26" t="s">
        <v>94</v>
      </c>
      <c r="Y2" s="32" t="s">
        <v>29</v>
      </c>
      <c r="Z2" s="32"/>
      <c r="AA2" s="32"/>
      <c r="AB2" s="32"/>
      <c r="AC2" s="32"/>
      <c r="AD2" s="32"/>
      <c r="AE2" s="32"/>
      <c r="AF2" s="26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27" t="s">
        <v>38</v>
      </c>
      <c r="H2" s="27" t="s">
        <v>28</v>
      </c>
      <c r="I2" s="27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7" t="s">
        <v>38</v>
      </c>
      <c r="W2" s="27" t="s">
        <v>28</v>
      </c>
      <c r="X2" s="27" t="s">
        <v>94</v>
      </c>
      <c r="Y2" s="32" t="s">
        <v>29</v>
      </c>
      <c r="Z2" s="32"/>
      <c r="AA2" s="32"/>
      <c r="AB2" s="32"/>
      <c r="AC2" s="32"/>
      <c r="AD2" s="32"/>
      <c r="AE2" s="32"/>
      <c r="AF2" s="27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2019-04-02T22:04:33Z</dcterms:modified>
</cp:coreProperties>
</file>