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ut" sheetId="1" state="visible" r:id="rId2"/>
    <sheet name="utwist" sheetId="2" state="visible" r:id="rId3"/>
    <sheet name="RRm" sheetId="3" state="visible" r:id="rId4"/>
    <sheet name="FAR-rrm" sheetId="4" state="visible" r:id="rId5"/>
    <sheet name="FAR-csf" sheetId="5" state="visible" r:id="rId6"/>
    <sheet name="FAR-c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<sst xmlns="http://schemas.openxmlformats.org/spreadsheetml/2006/main" count="249" uniqueCount="89">
  <si>
    <t xml:space="preserve">trial</t>
  </si>
  <si>
    <t xml:space="preserve">sample</t>
  </si>
  <si>
    <t xml:space="preserve">sampleid</t>
  </si>
  <si>
    <t xml:space="preserve">cst</t>
  </si>
  <si>
    <t xml:space="preserve">csf</t>
  </si>
  <si>
    <t xml:space="preserve">flow</t>
  </si>
  <si>
    <t xml:space="preserve">Description</t>
  </si>
  <si>
    <t xml:space="preserve">piflow</t>
  </si>
  <si>
    <t xml:space="preserve">admt</t>
  </si>
  <si>
    <t xml:space="preserve">FSrrv</t>
  </si>
  <si>
    <t xml:space="preserve">FSrrm</t>
  </si>
  <si>
    <t xml:space="preserve">Prrv</t>
  </si>
  <si>
    <t xml:space="preserve">Prrm</t>
  </si>
  <si>
    <t xml:space="preserve">Srrv</t>
  </si>
  <si>
    <t xml:space="preserve">Srrm</t>
  </si>
  <si>
    <t xml:space="preserve">Feed.prod</t>
  </si>
  <si>
    <t xml:space="preserve">Rejects.prod</t>
  </si>
  <si>
    <t xml:space="preserve">RRm</t>
  </si>
  <si>
    <t xml:space="preserve">A</t>
  </si>
  <si>
    <t xml:space="preserve">A1</t>
  </si>
  <si>
    <t xml:space="preserve">Screen Feed</t>
  </si>
  <si>
    <t xml:space="preserve">fs1feed</t>
  </si>
  <si>
    <t xml:space="preserve">B</t>
  </si>
  <si>
    <t xml:space="preserve">B1</t>
  </si>
  <si>
    <t xml:space="preserve">FS 3900 Rejects</t>
  </si>
  <si>
    <t xml:space="preserve">fs1rejects</t>
  </si>
  <si>
    <t xml:space="preserve">C</t>
  </si>
  <si>
    <t xml:space="preserve">C1</t>
  </si>
  <si>
    <t xml:space="preserve">P 1890 Feed</t>
  </si>
  <si>
    <t xml:space="preserve">p11feed</t>
  </si>
  <si>
    <t xml:space="preserve">D</t>
  </si>
  <si>
    <t xml:space="preserve">D1</t>
  </si>
  <si>
    <t xml:space="preserve">P 1890 Accepts</t>
  </si>
  <si>
    <t xml:space="preserve">p11accepts</t>
  </si>
  <si>
    <t xml:space="preserve">E</t>
  </si>
  <si>
    <t xml:space="preserve">E1</t>
  </si>
  <si>
    <t xml:space="preserve">S 1910 Feed</t>
  </si>
  <si>
    <t xml:space="preserve">s1feed</t>
  </si>
  <si>
    <t xml:space="preserve">F</t>
  </si>
  <si>
    <t xml:space="preserve">F1</t>
  </si>
  <si>
    <t xml:space="preserve">S 1910 Accepts</t>
  </si>
  <si>
    <t xml:space="preserve">s1accepts</t>
  </si>
  <si>
    <t xml:space="preserve">G</t>
  </si>
  <si>
    <t xml:space="preserve">G1</t>
  </si>
  <si>
    <t xml:space="preserve">S 1910 Rejects</t>
  </si>
  <si>
    <t xml:space="preserve">s1rejects</t>
  </si>
  <si>
    <t xml:space="preserve">A2</t>
  </si>
  <si>
    <t xml:space="preserve">B2</t>
  </si>
  <si>
    <t xml:space="preserve">C2</t>
  </si>
  <si>
    <t xml:space="preserve">D2</t>
  </si>
  <si>
    <t xml:space="preserve">E2</t>
  </si>
  <si>
    <t xml:space="preserve">F2</t>
  </si>
  <si>
    <t xml:space="preserve">G2</t>
  </si>
  <si>
    <t xml:space="preserve">A3</t>
  </si>
  <si>
    <t xml:space="preserve">B3</t>
  </si>
  <si>
    <t xml:space="preserve">C3</t>
  </si>
  <si>
    <t xml:space="preserve">D3</t>
  </si>
  <si>
    <t xml:space="preserve">E3</t>
  </si>
  <si>
    <t xml:space="preserve">F3</t>
  </si>
  <si>
    <t xml:space="preserve">G3</t>
  </si>
  <si>
    <t xml:space="preserve">Frrv</t>
  </si>
  <si>
    <t xml:space="preserve">Frrm</t>
  </si>
  <si>
    <t xml:space="preserve">Feed.cst</t>
  </si>
  <si>
    <t xml:space="preserve">Feed.csf</t>
  </si>
  <si>
    <t xml:space="preserve">Drop.cst</t>
  </si>
  <si>
    <t xml:space="preserve">Drop.csf</t>
  </si>
  <si>
    <t xml:space="preserve">Trial</t>
  </si>
  <si>
    <t xml:space="preserve">Fdelta.cst</t>
  </si>
  <si>
    <t xml:space="preserve">Fdelta.csf</t>
  </si>
  <si>
    <t xml:space="preserve">Pfeed.cst</t>
  </si>
  <si>
    <t xml:space="preserve">Pfeed.csf</t>
  </si>
  <si>
    <t xml:space="preserve">Pdelta.cst</t>
  </si>
  <si>
    <t xml:space="preserve">Pdelta.csf</t>
  </si>
  <si>
    <t xml:space="preserve">Sfeed.cst</t>
  </si>
  <si>
    <t xml:space="preserve">Sfeed.csf</t>
  </si>
  <si>
    <t xml:space="preserve">Sdelta.cst</t>
  </si>
  <si>
    <t xml:space="preserve">Sdelta.csf</t>
  </si>
  <si>
    <t xml:space="preserve">Screen</t>
  </si>
  <si>
    <t xml:space="preserve">feedcst</t>
  </si>
  <si>
    <t xml:space="preserve">RRv</t>
  </si>
  <si>
    <t xml:space="preserve">FS</t>
  </si>
  <si>
    <t xml:space="preserve">P</t>
  </si>
  <si>
    <t xml:space="preserve">S</t>
  </si>
  <si>
    <t xml:space="preserve">feed</t>
  </si>
  <si>
    <t xml:space="preserve">accepts</t>
  </si>
  <si>
    <t xml:space="preserve">rejects</t>
  </si>
  <si>
    <t xml:space="preserve">SD</t>
  </si>
  <si>
    <t xml:space="preserve">Rrmt</t>
  </si>
  <si>
    <t xml:space="preserve">Combined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</si>
</sst>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%"/>
    <numFmt numFmtId="167" formatCode="0.0%"/>
    <numFmt numFmtId="168" formatCode="General"/>
    <numFmt numFmtId="169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22" activeCellId="0" sqref="R22"/>
    </sheetView>
  </sheetViews>
  <sheetFormatPr defaultColWidth="8.90234375" defaultRowHeight="14.4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4.44"/>
    <col collapsed="false" customWidth="false" hidden="false" outlineLevel="0" max="6" min="3" style="1" width="8.89"/>
    <col collapsed="false" customWidth="true" hidden="false" outlineLevel="0" max="7" min="7" style="1" width="6.01"/>
    <col collapsed="false" customWidth="true" hidden="false" outlineLevel="0" max="8" min="8" style="1" width="14.01"/>
    <col collapsed="false" customWidth="true" hidden="false" outlineLevel="0" max="9" min="9" style="1" width="10.45"/>
    <col collapsed="false" customWidth="false" hidden="false" outlineLevel="0" max="17" min="10" style="1" width="8.89"/>
    <col collapsed="false" customWidth="true" hidden="false" outlineLevel="0" max="18" min="18" style="1" width="9.89"/>
    <col collapsed="false" customWidth="true" hidden="false" outlineLevel="0" max="19" min="19" style="1" width="11.77"/>
    <col collapsed="false" customWidth="false" hidden="false" outlineLevel="0" max="1024" min="20" style="1" width="8.89"/>
  </cols>
  <sheetData>
    <row r="1" s="2" customFormat="true" ht="14.4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15</v>
      </c>
      <c r="S1" s="2" t="s">
        <v>16</v>
      </c>
      <c r="T1" s="2" t="s">
        <v>17</v>
      </c>
    </row>
    <row r="2" customFormat="false" ht="14.4" hidden="false" customHeight="false" outlineLevel="0" collapsed="false">
      <c r="A2" s="1" t="n">
        <v>0</v>
      </c>
      <c r="B2" s="1" t="n">
        <v>1</v>
      </c>
      <c r="C2" s="1" t="s">
        <v>18</v>
      </c>
      <c r="D2" s="1" t="s">
        <v>19</v>
      </c>
      <c r="E2" s="1" t="n">
        <v>1.38</v>
      </c>
      <c r="F2" s="3" t="n">
        <v>140</v>
      </c>
      <c r="G2" s="1" t="n">
        <v>15051</v>
      </c>
      <c r="H2" s="1" t="s">
        <v>20</v>
      </c>
      <c r="I2" s="1" t="s">
        <v>21</v>
      </c>
      <c r="J2" s="4" t="n">
        <f aca="false">E2*G2/62.5</f>
        <v>332.32608</v>
      </c>
      <c r="K2" s="4"/>
      <c r="R2" s="4" t="n">
        <f aca="false">J2*3</f>
        <v>996.97824</v>
      </c>
      <c r="S2" s="4" t="n">
        <f aca="false">J3*3 + J8*2</f>
        <v>582.01408</v>
      </c>
      <c r="T2" s="5" t="n">
        <f aca="false">S2/R2</f>
        <v>0.583778117363926</v>
      </c>
    </row>
    <row r="3" customFormat="false" ht="14.4" hidden="false" customHeight="false" outlineLevel="0" collapsed="false">
      <c r="A3" s="1" t="n">
        <v>1</v>
      </c>
      <c r="B3" s="1" t="n">
        <v>1</v>
      </c>
      <c r="C3" s="1" t="s">
        <v>22</v>
      </c>
      <c r="D3" s="1" t="s">
        <v>23</v>
      </c>
      <c r="E3" s="6" t="n">
        <v>2.28</v>
      </c>
      <c r="F3" s="7" t="n">
        <v>360</v>
      </c>
      <c r="G3" s="1" t="n">
        <v>3775</v>
      </c>
      <c r="H3" s="1" t="s">
        <v>24</v>
      </c>
      <c r="I3" s="1" t="s">
        <v>25</v>
      </c>
      <c r="J3" s="4" t="n">
        <v>137.712</v>
      </c>
      <c r="K3" s="5" t="n">
        <f aca="false">G3/G2</f>
        <v>0.250813899408677</v>
      </c>
      <c r="L3" s="5" t="n">
        <f aca="false">J3/J2</f>
        <v>0.414388181631727</v>
      </c>
      <c r="M3" s="5"/>
    </row>
    <row r="4" customFormat="false" ht="14.4" hidden="false" customHeight="false" outlineLevel="0" collapsed="false">
      <c r="A4" s="1" t="n">
        <v>2</v>
      </c>
      <c r="B4" s="1" t="n">
        <v>1</v>
      </c>
      <c r="C4" s="1" t="s">
        <v>26</v>
      </c>
      <c r="D4" s="1" t="s">
        <v>27</v>
      </c>
      <c r="E4" s="1" t="n">
        <v>1.08</v>
      </c>
      <c r="F4" s="1" t="n">
        <v>99</v>
      </c>
      <c r="G4" s="1" t="n">
        <v>8444</v>
      </c>
      <c r="H4" s="1" t="s">
        <v>28</v>
      </c>
      <c r="I4" s="1" t="s">
        <v>29</v>
      </c>
      <c r="J4" s="4" t="n">
        <v>145.91232</v>
      </c>
      <c r="K4" s="4"/>
    </row>
    <row r="5" customFormat="false" ht="14.4" hidden="false" customHeight="false" outlineLevel="0" collapsed="false">
      <c r="A5" s="1" t="n">
        <v>3</v>
      </c>
      <c r="B5" s="1" t="n">
        <v>1</v>
      </c>
      <c r="C5" s="1" t="s">
        <v>30</v>
      </c>
      <c r="D5" s="1" t="s">
        <v>31</v>
      </c>
      <c r="E5" s="1" t="n">
        <v>0.78</v>
      </c>
      <c r="F5" s="8" t="n">
        <v>17</v>
      </c>
      <c r="G5" s="1" t="n">
        <v>6584</v>
      </c>
      <c r="H5" s="1" t="s">
        <v>32</v>
      </c>
      <c r="I5" s="1" t="s">
        <v>33</v>
      </c>
      <c r="J5" s="4" t="n">
        <v>82.16832</v>
      </c>
      <c r="K5" s="4"/>
      <c r="M5" s="5" t="n">
        <f aca="false">(G4-G5)/G4</f>
        <v>0.2202747513027</v>
      </c>
      <c r="N5" s="5" t="n">
        <f aca="false">(J4-J5)/J4</f>
        <v>0.436865098163061</v>
      </c>
      <c r="O5" s="5"/>
    </row>
    <row r="6" customFormat="false" ht="14.4" hidden="false" customHeight="false" outlineLevel="0" collapsed="false">
      <c r="A6" s="1" t="n">
        <v>4</v>
      </c>
      <c r="B6" s="1" t="n">
        <v>1</v>
      </c>
      <c r="C6" s="1" t="s">
        <v>34</v>
      </c>
      <c r="D6" s="1" t="s">
        <v>35</v>
      </c>
      <c r="E6" s="1" t="n">
        <v>0.91</v>
      </c>
      <c r="F6" s="1" t="n">
        <v>138</v>
      </c>
      <c r="G6" s="1" t="n">
        <v>8260</v>
      </c>
      <c r="H6" s="1" t="s">
        <v>36</v>
      </c>
      <c r="I6" s="1" t="s">
        <v>37</v>
      </c>
      <c r="J6" s="4" t="n">
        <v>120.2656</v>
      </c>
      <c r="K6" s="4"/>
    </row>
    <row r="7" customFormat="false" ht="14.4" hidden="false" customHeight="false" outlineLevel="0" collapsed="false">
      <c r="A7" s="1" t="n">
        <v>5</v>
      </c>
      <c r="B7" s="1" t="n">
        <v>1</v>
      </c>
      <c r="C7" s="1" t="s">
        <v>38</v>
      </c>
      <c r="D7" s="1" t="s">
        <v>39</v>
      </c>
      <c r="E7" s="1" t="n">
        <v>0.46</v>
      </c>
      <c r="F7" s="8" t="n">
        <v>29</v>
      </c>
      <c r="G7" s="1" t="n">
        <v>4766</v>
      </c>
      <c r="H7" s="1" t="s">
        <v>40</v>
      </c>
      <c r="I7" s="1" t="s">
        <v>41</v>
      </c>
      <c r="J7" s="4" t="n">
        <v>35.07776</v>
      </c>
      <c r="K7" s="4"/>
    </row>
    <row r="8" customFormat="false" ht="14.4" hidden="false" customHeight="false" outlineLevel="0" collapsed="false">
      <c r="A8" s="9" t="n">
        <v>6</v>
      </c>
      <c r="B8" s="9" t="n">
        <v>1</v>
      </c>
      <c r="C8" s="9" t="s">
        <v>42</v>
      </c>
      <c r="D8" s="9" t="s">
        <v>43</v>
      </c>
      <c r="E8" s="9" t="n">
        <v>1.52</v>
      </c>
      <c r="F8" s="10" t="n">
        <v>341</v>
      </c>
      <c r="G8" s="9" t="n">
        <v>3472</v>
      </c>
      <c r="H8" s="9" t="s">
        <v>44</v>
      </c>
      <c r="I8" s="9" t="s">
        <v>45</v>
      </c>
      <c r="J8" s="11" t="n">
        <v>84.43904</v>
      </c>
      <c r="K8" s="11"/>
      <c r="L8" s="9"/>
      <c r="M8" s="9"/>
      <c r="N8" s="9"/>
      <c r="O8" s="12" t="n">
        <f aca="false">G8/G6</f>
        <v>0.420338983050847</v>
      </c>
      <c r="P8" s="12" t="n">
        <f aca="false">J8/J6</f>
        <v>0.702104674986031</v>
      </c>
    </row>
    <row r="9" customFormat="false" ht="14.4" hidden="false" customHeight="false" outlineLevel="0" collapsed="false">
      <c r="A9" s="1" t="n">
        <v>7</v>
      </c>
      <c r="B9" s="1" t="n">
        <v>2</v>
      </c>
      <c r="C9" s="1" t="s">
        <v>18</v>
      </c>
      <c r="D9" s="1" t="s">
        <v>46</v>
      </c>
      <c r="E9" s="1" t="n">
        <v>1.62</v>
      </c>
      <c r="F9" s="3" t="n">
        <v>191</v>
      </c>
      <c r="G9" s="1" t="n">
        <v>12511</v>
      </c>
      <c r="H9" s="1" t="s">
        <v>20</v>
      </c>
      <c r="I9" s="1" t="s">
        <v>21</v>
      </c>
      <c r="J9" s="4" t="n">
        <v>324.28512</v>
      </c>
      <c r="K9" s="4"/>
      <c r="R9" s="4" t="n">
        <f aca="false">J9*3</f>
        <v>972.85536</v>
      </c>
      <c r="S9" s="4" t="n">
        <f aca="false">J10*3 + J15*2</f>
        <v>570.36752</v>
      </c>
      <c r="T9" s="5" t="n">
        <f aca="false">S9/R9</f>
        <v>0.58628193198216</v>
      </c>
    </row>
    <row r="10" customFormat="false" ht="14.4" hidden="false" customHeight="false" outlineLevel="0" collapsed="false">
      <c r="A10" s="1" t="n">
        <v>8</v>
      </c>
      <c r="B10" s="1" t="n">
        <v>2</v>
      </c>
      <c r="C10" s="1" t="s">
        <v>22</v>
      </c>
      <c r="D10" s="1" t="s">
        <v>47</v>
      </c>
      <c r="E10" s="6" t="n">
        <v>2.61</v>
      </c>
      <c r="F10" s="7" t="n">
        <v>393</v>
      </c>
      <c r="G10" s="1" t="n">
        <v>3131</v>
      </c>
      <c r="H10" s="1" t="s">
        <v>24</v>
      </c>
      <c r="I10" s="1" t="s">
        <v>25</v>
      </c>
      <c r="J10" s="4" t="n">
        <v>130.75056</v>
      </c>
      <c r="K10" s="5" t="n">
        <f aca="false">G10/G9</f>
        <v>0.250259771401167</v>
      </c>
      <c r="L10" s="5" t="n">
        <f aca="false">J10/J9</f>
        <v>0.403196298368547</v>
      </c>
      <c r="M10" s="5"/>
    </row>
    <row r="11" customFormat="false" ht="14.4" hidden="false" customHeight="false" outlineLevel="0" collapsed="false">
      <c r="A11" s="1" t="n">
        <v>9</v>
      </c>
      <c r="B11" s="1" t="n">
        <v>2</v>
      </c>
      <c r="C11" s="1" t="s">
        <v>26</v>
      </c>
      <c r="D11" s="1" t="s">
        <v>48</v>
      </c>
      <c r="E11" s="1" t="n">
        <v>1.34</v>
      </c>
      <c r="F11" s="1" t="n">
        <v>100</v>
      </c>
      <c r="G11" s="1" t="n">
        <v>7067</v>
      </c>
      <c r="H11" s="1" t="s">
        <v>28</v>
      </c>
      <c r="I11" s="1" t="s">
        <v>29</v>
      </c>
      <c r="J11" s="4" t="n">
        <v>151.51648</v>
      </c>
      <c r="K11" s="4"/>
    </row>
    <row r="12" customFormat="false" ht="14.4" hidden="false" customHeight="false" outlineLevel="0" collapsed="false">
      <c r="A12" s="1" t="n">
        <v>10</v>
      </c>
      <c r="B12" s="1" t="n">
        <v>2</v>
      </c>
      <c r="C12" s="1" t="s">
        <v>30</v>
      </c>
      <c r="D12" s="1" t="s">
        <v>49</v>
      </c>
      <c r="E12" s="1" t="n">
        <v>0.91</v>
      </c>
      <c r="F12" s="8" t="n">
        <v>38</v>
      </c>
      <c r="G12" s="1" t="n">
        <v>5512</v>
      </c>
      <c r="H12" s="1" t="s">
        <v>32</v>
      </c>
      <c r="I12" s="1" t="s">
        <v>33</v>
      </c>
      <c r="J12" s="4" t="n">
        <v>80.25472</v>
      </c>
      <c r="K12" s="4"/>
      <c r="M12" s="5" t="n">
        <f aca="false">(G11-G12)/G11</f>
        <v>0.220036790717419</v>
      </c>
      <c r="N12" s="5" t="n">
        <f aca="false">(J11-J12)/J11</f>
        <v>0.47032349220362</v>
      </c>
      <c r="O12" s="5"/>
    </row>
    <row r="13" customFormat="false" ht="14.4" hidden="false" customHeight="false" outlineLevel="0" collapsed="false">
      <c r="A13" s="1" t="n">
        <v>11</v>
      </c>
      <c r="B13" s="1" t="n">
        <v>2</v>
      </c>
      <c r="C13" s="1" t="s">
        <v>34</v>
      </c>
      <c r="D13" s="1" t="s">
        <v>50</v>
      </c>
      <c r="E13" s="1" t="n">
        <v>1.12</v>
      </c>
      <c r="F13" s="1" t="n">
        <v>214</v>
      </c>
      <c r="G13" s="1" t="n">
        <v>6894</v>
      </c>
      <c r="H13" s="1" t="s">
        <v>36</v>
      </c>
      <c r="I13" s="1" t="s">
        <v>37</v>
      </c>
      <c r="J13" s="4" t="n">
        <v>123.54048</v>
      </c>
      <c r="K13" s="4"/>
    </row>
    <row r="14" customFormat="false" ht="14.4" hidden="false" customHeight="false" outlineLevel="0" collapsed="false">
      <c r="A14" s="1" t="n">
        <v>12</v>
      </c>
      <c r="B14" s="1" t="n">
        <v>2</v>
      </c>
      <c r="C14" s="1" t="s">
        <v>38</v>
      </c>
      <c r="D14" s="1" t="s">
        <v>51</v>
      </c>
      <c r="E14" s="1" t="n">
        <v>0.52</v>
      </c>
      <c r="F14" s="8" t="n">
        <v>38</v>
      </c>
      <c r="G14" s="1" t="n">
        <v>4009</v>
      </c>
      <c r="H14" s="1" t="s">
        <v>40</v>
      </c>
      <c r="I14" s="1" t="s">
        <v>41</v>
      </c>
      <c r="J14" s="4" t="n">
        <v>33.35488</v>
      </c>
      <c r="K14" s="4"/>
    </row>
    <row r="15" customFormat="false" ht="14.4" hidden="false" customHeight="false" outlineLevel="0" collapsed="false">
      <c r="A15" s="9" t="n">
        <v>13</v>
      </c>
      <c r="B15" s="9" t="n">
        <v>2</v>
      </c>
      <c r="C15" s="9" t="s">
        <v>42</v>
      </c>
      <c r="D15" s="9" t="s">
        <v>52</v>
      </c>
      <c r="E15" s="9" t="n">
        <v>1.93</v>
      </c>
      <c r="F15" s="10" t="n">
        <v>362</v>
      </c>
      <c r="G15" s="9" t="n">
        <v>2884</v>
      </c>
      <c r="H15" s="9" t="s">
        <v>44</v>
      </c>
      <c r="I15" s="9" t="s">
        <v>45</v>
      </c>
      <c r="J15" s="11" t="n">
        <v>89.05792</v>
      </c>
      <c r="K15" s="11"/>
      <c r="L15" s="9"/>
      <c r="M15" s="9"/>
      <c r="N15" s="9"/>
      <c r="O15" s="12" t="n">
        <f aca="false">G15/G13</f>
        <v>0.418334783870032</v>
      </c>
      <c r="P15" s="12" t="n">
        <f aca="false">J15/J13</f>
        <v>0.720880475776037</v>
      </c>
    </row>
    <row r="16" customFormat="false" ht="14.4" hidden="false" customHeight="false" outlineLevel="0" collapsed="false">
      <c r="A16" s="1" t="n">
        <v>14</v>
      </c>
      <c r="B16" s="1" t="n">
        <v>3</v>
      </c>
      <c r="C16" s="1" t="s">
        <v>18</v>
      </c>
      <c r="D16" s="1" t="s">
        <v>53</v>
      </c>
      <c r="E16" s="1" t="n">
        <v>0.98</v>
      </c>
      <c r="F16" s="3" t="n">
        <v>165</v>
      </c>
      <c r="G16" s="1" t="n">
        <v>18207</v>
      </c>
      <c r="H16" s="1" t="s">
        <v>20</v>
      </c>
      <c r="I16" s="1" t="s">
        <v>21</v>
      </c>
      <c r="J16" s="4" t="n">
        <v>285.48576</v>
      </c>
      <c r="K16" s="4"/>
      <c r="R16" s="4" t="n">
        <f aca="false">J16*3</f>
        <v>856.45728</v>
      </c>
      <c r="S16" s="4" t="n">
        <f aca="false">J17*3 + J22*2</f>
        <v>430.55456</v>
      </c>
      <c r="T16" s="5" t="n">
        <f aca="false">S16/R16</f>
        <v>0.50271574549521</v>
      </c>
    </row>
    <row r="17" customFormat="false" ht="14.4" hidden="false" customHeight="false" outlineLevel="0" collapsed="false">
      <c r="A17" s="1" t="n">
        <v>15</v>
      </c>
      <c r="B17" s="1" t="n">
        <v>3</v>
      </c>
      <c r="C17" s="1" t="s">
        <v>22</v>
      </c>
      <c r="D17" s="1" t="s">
        <v>54</v>
      </c>
      <c r="E17" s="6" t="n">
        <v>1.39</v>
      </c>
      <c r="F17" s="7" t="n">
        <v>345</v>
      </c>
      <c r="G17" s="1" t="n">
        <v>4574</v>
      </c>
      <c r="H17" s="1" t="s">
        <v>24</v>
      </c>
      <c r="I17" s="1" t="s">
        <v>25</v>
      </c>
      <c r="J17" s="4" t="n">
        <v>101.72576</v>
      </c>
      <c r="K17" s="5" t="n">
        <f aca="false">G17/G16</f>
        <v>0.251222057450431</v>
      </c>
      <c r="L17" s="5" t="n">
        <f aca="false">J17/J16</f>
        <v>0.356325163118469</v>
      </c>
      <c r="M17" s="5"/>
    </row>
    <row r="18" customFormat="false" ht="14.4" hidden="false" customHeight="false" outlineLevel="0" collapsed="false">
      <c r="A18" s="1" t="n">
        <v>16</v>
      </c>
      <c r="B18" s="1" t="n">
        <v>3</v>
      </c>
      <c r="C18" s="1" t="s">
        <v>26</v>
      </c>
      <c r="D18" s="1" t="s">
        <v>55</v>
      </c>
      <c r="E18" s="1" t="n">
        <v>0.8</v>
      </c>
      <c r="F18" s="1" t="n">
        <v>94</v>
      </c>
      <c r="G18" s="1" t="n">
        <v>10701</v>
      </c>
      <c r="H18" s="1" t="s">
        <v>28</v>
      </c>
      <c r="I18" s="1" t="s">
        <v>29</v>
      </c>
      <c r="J18" s="4" t="n">
        <v>136.9728</v>
      </c>
      <c r="K18" s="4"/>
    </row>
    <row r="19" customFormat="false" ht="14.4" hidden="false" customHeight="false" outlineLevel="0" collapsed="false">
      <c r="A19" s="1" t="n">
        <v>17</v>
      </c>
      <c r="B19" s="1" t="n">
        <v>3</v>
      </c>
      <c r="C19" s="1" t="s">
        <v>30</v>
      </c>
      <c r="D19" s="1" t="s">
        <v>56</v>
      </c>
      <c r="E19" s="1" t="n">
        <v>0.6</v>
      </c>
      <c r="F19" s="8" t="n">
        <v>48</v>
      </c>
      <c r="G19" s="1" t="n">
        <v>8350</v>
      </c>
      <c r="H19" s="1" t="s">
        <v>32</v>
      </c>
      <c r="I19" s="1" t="s">
        <v>33</v>
      </c>
      <c r="J19" s="4" t="n">
        <v>80.16</v>
      </c>
      <c r="K19" s="4"/>
      <c r="M19" s="5" t="n">
        <f aca="false">(G18-G19)/G18</f>
        <v>0.21969909354266</v>
      </c>
      <c r="N19" s="5" t="n">
        <f aca="false">(J18-J19)/J18</f>
        <v>0.414774320156995</v>
      </c>
      <c r="O19" s="5"/>
    </row>
    <row r="20" customFormat="false" ht="14.4" hidden="false" customHeight="false" outlineLevel="0" collapsed="false">
      <c r="A20" s="1" t="n">
        <v>18</v>
      </c>
      <c r="B20" s="1" t="n">
        <v>3</v>
      </c>
      <c r="C20" s="1" t="s">
        <v>34</v>
      </c>
      <c r="D20" s="1" t="s">
        <v>57</v>
      </c>
      <c r="E20" s="1" t="n">
        <v>0.64</v>
      </c>
      <c r="F20" s="1" t="n">
        <v>176</v>
      </c>
      <c r="G20" s="1" t="n">
        <v>10432</v>
      </c>
      <c r="H20" s="1" t="s">
        <v>36</v>
      </c>
      <c r="I20" s="1" t="s">
        <v>37</v>
      </c>
      <c r="J20" s="4" t="n">
        <v>106.82368</v>
      </c>
      <c r="K20" s="4"/>
    </row>
    <row r="21" customFormat="false" ht="14.4" hidden="false" customHeight="false" outlineLevel="0" collapsed="false">
      <c r="A21" s="1" t="n">
        <v>19</v>
      </c>
      <c r="B21" s="1" t="n">
        <v>3</v>
      </c>
      <c r="C21" s="1" t="s">
        <v>38</v>
      </c>
      <c r="D21" s="1" t="s">
        <v>58</v>
      </c>
      <c r="E21" s="1" t="n">
        <v>0.39</v>
      </c>
      <c r="F21" s="8" t="n">
        <v>58</v>
      </c>
      <c r="G21" s="1" t="n">
        <v>6449</v>
      </c>
      <c r="H21" s="1" t="s">
        <v>40</v>
      </c>
      <c r="I21" s="1" t="s">
        <v>41</v>
      </c>
      <c r="J21" s="4" t="n">
        <v>40.24176</v>
      </c>
      <c r="K21" s="4"/>
    </row>
    <row r="22" customFormat="false" ht="14.4" hidden="false" customHeight="false" outlineLevel="0" collapsed="false">
      <c r="A22" s="1" t="n">
        <v>20</v>
      </c>
      <c r="B22" s="1" t="n">
        <v>3</v>
      </c>
      <c r="C22" s="1" t="s">
        <v>42</v>
      </c>
      <c r="D22" s="1" t="s">
        <v>59</v>
      </c>
      <c r="E22" s="1" t="n">
        <v>0.98</v>
      </c>
      <c r="F22" s="7" t="n">
        <v>332</v>
      </c>
      <c r="G22" s="1" t="n">
        <v>3998</v>
      </c>
      <c r="H22" s="1" t="s">
        <v>44</v>
      </c>
      <c r="I22" s="1" t="s">
        <v>45</v>
      </c>
      <c r="J22" s="4" t="n">
        <v>62.68864</v>
      </c>
      <c r="K22" s="4"/>
      <c r="O22" s="5" t="n">
        <f aca="false">G22/G20</f>
        <v>0.383243865030675</v>
      </c>
      <c r="P22" s="5" t="n">
        <f aca="false">J22/J20</f>
        <v>0.586842168328221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8.6796875" defaultRowHeight="14.4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0.45"/>
  </cols>
  <sheetData>
    <row r="1" customFormat="false" ht="14.4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11</v>
      </c>
      <c r="N1" s="2" t="s">
        <v>12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62</v>
      </c>
      <c r="V1" s="2" t="s">
        <v>63</v>
      </c>
      <c r="W1" s="2" t="s">
        <v>64</v>
      </c>
      <c r="X1" s="2" t="s">
        <v>65</v>
      </c>
    </row>
    <row r="2" customFormat="false" ht="14.4" hidden="false" customHeight="false" outlineLevel="0" collapsed="false">
      <c r="A2" s="1" t="s">
        <v>20</v>
      </c>
      <c r="B2" s="1" t="s">
        <v>21</v>
      </c>
      <c r="C2" s="4" t="n">
        <v>332.32608</v>
      </c>
      <c r="D2" s="1" t="n">
        <v>1.38</v>
      </c>
      <c r="E2" s="3" t="n">
        <v>140</v>
      </c>
      <c r="F2" s="1" t="n">
        <v>15051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4.4" hidden="false" customHeight="false" outlineLevel="0" collapsed="false">
      <c r="A3" s="1" t="s">
        <v>24</v>
      </c>
      <c r="B3" s="1" t="s">
        <v>25</v>
      </c>
      <c r="C3" s="4" t="n">
        <v>137.712</v>
      </c>
      <c r="D3" s="6" t="n">
        <v>2.28</v>
      </c>
      <c r="E3" s="7" t="n">
        <v>360</v>
      </c>
      <c r="F3" s="1" t="n">
        <v>3775</v>
      </c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</row>
    <row r="4" customFormat="false" ht="14.4" hidden="false" customHeight="false" outlineLevel="0" collapsed="false">
      <c r="A4" s="1" t="s">
        <v>28</v>
      </c>
      <c r="B4" s="1" t="s">
        <v>29</v>
      </c>
      <c r="C4" s="4" t="n">
        <v>145.91232</v>
      </c>
      <c r="D4" s="1" t="n">
        <v>1.08</v>
      </c>
      <c r="E4" s="1" t="n">
        <v>99</v>
      </c>
      <c r="F4" s="1" t="n">
        <v>8444</v>
      </c>
      <c r="G4" s="5" t="n">
        <f aca="false">F3/F2</f>
        <v>0.250813899408677</v>
      </c>
      <c r="H4" s="5" t="n">
        <f aca="false">C3/C2</f>
        <v>0.414388181631727</v>
      </c>
      <c r="I4" s="1" t="n">
        <f aca="false">D2</f>
        <v>1.38</v>
      </c>
      <c r="J4" s="1" t="n">
        <f aca="false">E2</f>
        <v>140</v>
      </c>
      <c r="K4" s="1" t="n">
        <f aca="false">I4-D5</f>
        <v>0.6</v>
      </c>
      <c r="L4" s="1" t="n">
        <f aca="false">E2-E4</f>
        <v>41</v>
      </c>
      <c r="M4" s="1"/>
      <c r="N4" s="1"/>
      <c r="O4" s="1"/>
      <c r="P4" s="1"/>
      <c r="Q4" s="1"/>
      <c r="R4" s="1"/>
      <c r="S4" s="1"/>
      <c r="T4" s="1"/>
    </row>
    <row r="5" customFormat="false" ht="14.4" hidden="false" customHeight="false" outlineLevel="0" collapsed="false">
      <c r="A5" s="1" t="s">
        <v>32</v>
      </c>
      <c r="B5" s="1" t="s">
        <v>33</v>
      </c>
      <c r="C5" s="4" t="n">
        <v>82.16832</v>
      </c>
      <c r="D5" s="1" t="n">
        <v>0.78</v>
      </c>
      <c r="E5" s="8" t="n">
        <v>17</v>
      </c>
      <c r="F5" s="1" t="n">
        <v>6584</v>
      </c>
      <c r="G5" s="1"/>
      <c r="H5" s="1"/>
      <c r="I5" s="1"/>
      <c r="J5" s="1"/>
      <c r="K5" s="1"/>
      <c r="L5" s="1"/>
      <c r="M5" s="5" t="n">
        <v>0.2202747513027</v>
      </c>
      <c r="N5" s="5" t="n">
        <v>0.436865098163061</v>
      </c>
      <c r="O5" s="13" t="n">
        <f aca="false">D4</f>
        <v>1.08</v>
      </c>
      <c r="P5" s="13" t="n">
        <f aca="false">E4</f>
        <v>99</v>
      </c>
      <c r="Q5" s="14" t="n">
        <f aca="false">O5-D5</f>
        <v>0.3</v>
      </c>
      <c r="R5" s="13" t="n">
        <f aca="false">E4-E5</f>
        <v>82</v>
      </c>
      <c r="S5" s="5"/>
      <c r="T5" s="1"/>
    </row>
    <row r="6" customFormat="false" ht="14.4" hidden="false" customHeight="false" outlineLevel="0" collapsed="false">
      <c r="A6" s="1" t="s">
        <v>36</v>
      </c>
      <c r="B6" s="1" t="s">
        <v>37</v>
      </c>
      <c r="C6" s="4" t="n">
        <v>120.2656</v>
      </c>
      <c r="D6" s="1" t="n">
        <v>0.91</v>
      </c>
      <c r="E6" s="1" t="n">
        <v>138</v>
      </c>
      <c r="F6" s="1" t="n">
        <v>8260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4.4" hidden="false" customHeight="false" outlineLevel="0" collapsed="false">
      <c r="A7" s="1" t="s">
        <v>40</v>
      </c>
      <c r="B7" s="1" t="s">
        <v>41</v>
      </c>
      <c r="C7" s="4" t="n">
        <v>35.07776</v>
      </c>
      <c r="D7" s="1" t="n">
        <v>0.46</v>
      </c>
      <c r="E7" s="8" t="n">
        <v>29</v>
      </c>
      <c r="F7" s="1" t="n">
        <v>4766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4.4" hidden="false" customHeight="false" outlineLevel="0" collapsed="false">
      <c r="A8" s="9" t="s">
        <v>44</v>
      </c>
      <c r="B8" s="9" t="s">
        <v>45</v>
      </c>
      <c r="C8" s="11" t="n">
        <v>84.43904</v>
      </c>
      <c r="D8" s="9" t="n">
        <v>1.52</v>
      </c>
      <c r="E8" s="10" t="n">
        <v>341</v>
      </c>
      <c r="F8" s="9" t="n">
        <v>3472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 t="n">
        <v>0.420338983050847</v>
      </c>
      <c r="T8" s="12" t="n">
        <v>0.702104674986031</v>
      </c>
      <c r="U8" s="9" t="n">
        <f aca="false">D6</f>
        <v>0.91</v>
      </c>
      <c r="V8" s="9" t="n">
        <f aca="false">E6</f>
        <v>138</v>
      </c>
      <c r="W8" s="9" t="n">
        <f aca="false">D6-D7</f>
        <v>0.45</v>
      </c>
      <c r="X8" s="9" t="n">
        <f aca="false">E6-E7</f>
        <v>109</v>
      </c>
    </row>
    <row r="9" customFormat="false" ht="14.4" hidden="false" customHeight="false" outlineLevel="0" collapsed="false">
      <c r="A9" s="1" t="s">
        <v>20</v>
      </c>
      <c r="B9" s="1" t="s">
        <v>21</v>
      </c>
      <c r="C9" s="4" t="n">
        <v>324.28512</v>
      </c>
      <c r="D9" s="1" t="n">
        <v>1.62</v>
      </c>
      <c r="E9" s="3" t="n">
        <v>191</v>
      </c>
      <c r="F9" s="1" t="n">
        <v>12511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4.4" hidden="false" customHeight="false" outlineLevel="0" collapsed="false">
      <c r="A10" s="1" t="s">
        <v>24</v>
      </c>
      <c r="B10" s="1" t="s">
        <v>25</v>
      </c>
      <c r="C10" s="4" t="n">
        <v>130.75056</v>
      </c>
      <c r="D10" s="6" t="n">
        <v>2.61</v>
      </c>
      <c r="E10" s="7" t="n">
        <v>393</v>
      </c>
      <c r="F10" s="1" t="n">
        <v>3131</v>
      </c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</row>
    <row r="11" customFormat="false" ht="14.4" hidden="false" customHeight="false" outlineLevel="0" collapsed="false">
      <c r="A11" s="1" t="s">
        <v>28</v>
      </c>
      <c r="B11" s="1" t="s">
        <v>29</v>
      </c>
      <c r="C11" s="4" t="n">
        <v>151.51648</v>
      </c>
      <c r="D11" s="1" t="n">
        <v>1.34</v>
      </c>
      <c r="E11" s="1" t="n">
        <v>100</v>
      </c>
      <c r="F11" s="1" t="n">
        <v>7067</v>
      </c>
      <c r="G11" s="5" t="n">
        <f aca="false">F10/F9</f>
        <v>0.250259771401167</v>
      </c>
      <c r="H11" s="5" t="n">
        <f aca="false">C10/C9</f>
        <v>0.403196298368547</v>
      </c>
      <c r="I11" s="1" t="n">
        <f aca="false">D9</f>
        <v>1.62</v>
      </c>
      <c r="J11" s="1" t="n">
        <f aca="false">E9</f>
        <v>191</v>
      </c>
      <c r="K11" s="1" t="n">
        <f aca="false">I11-D12</f>
        <v>0.71</v>
      </c>
      <c r="L11" s="1" t="n">
        <f aca="false">E9-E11</f>
        <v>91</v>
      </c>
      <c r="M11" s="1"/>
      <c r="N11" s="1"/>
      <c r="O11" s="1"/>
      <c r="P11" s="1"/>
      <c r="Q11" s="1"/>
      <c r="R11" s="1"/>
      <c r="S11" s="1"/>
      <c r="T11" s="1"/>
    </row>
    <row r="12" customFormat="false" ht="14.4" hidden="false" customHeight="false" outlineLevel="0" collapsed="false">
      <c r="A12" s="1" t="s">
        <v>32</v>
      </c>
      <c r="B12" s="1" t="s">
        <v>33</v>
      </c>
      <c r="C12" s="4" t="n">
        <v>80.25472</v>
      </c>
      <c r="D12" s="1" t="n">
        <v>0.91</v>
      </c>
      <c r="E12" s="8" t="n">
        <v>38</v>
      </c>
      <c r="F12" s="1" t="n">
        <v>5512</v>
      </c>
      <c r="G12" s="1"/>
      <c r="H12" s="1"/>
      <c r="I12" s="1"/>
      <c r="J12" s="1"/>
      <c r="K12" s="1"/>
      <c r="L12" s="1"/>
      <c r="M12" s="5" t="n">
        <v>0.220036790717419</v>
      </c>
      <c r="N12" s="5" t="n">
        <v>0.47032349220362</v>
      </c>
      <c r="O12" s="13" t="n">
        <f aca="false">D11</f>
        <v>1.34</v>
      </c>
      <c r="P12" s="13" t="n">
        <f aca="false">E11</f>
        <v>100</v>
      </c>
      <c r="Q12" s="13" t="n">
        <f aca="false">O12-D12</f>
        <v>0.43</v>
      </c>
      <c r="R12" s="13" t="n">
        <f aca="false">E11-E12</f>
        <v>62</v>
      </c>
      <c r="S12" s="5"/>
      <c r="T12" s="1"/>
    </row>
    <row r="13" customFormat="false" ht="14.4" hidden="false" customHeight="false" outlineLevel="0" collapsed="false">
      <c r="A13" s="1" t="s">
        <v>36</v>
      </c>
      <c r="B13" s="1" t="s">
        <v>37</v>
      </c>
      <c r="C13" s="4" t="n">
        <v>123.54048</v>
      </c>
      <c r="D13" s="1" t="n">
        <v>1.12</v>
      </c>
      <c r="E13" s="1" t="n">
        <v>214</v>
      </c>
      <c r="F13" s="1" t="n">
        <v>6894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4.4" hidden="false" customHeight="false" outlineLevel="0" collapsed="false">
      <c r="A14" s="1" t="s">
        <v>40</v>
      </c>
      <c r="B14" s="1" t="s">
        <v>41</v>
      </c>
      <c r="C14" s="4" t="n">
        <v>33.35488</v>
      </c>
      <c r="D14" s="1" t="n">
        <v>0.52</v>
      </c>
      <c r="E14" s="8" t="n">
        <v>38</v>
      </c>
      <c r="F14" s="1" t="n">
        <v>4009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4.4" hidden="false" customHeight="false" outlineLevel="0" collapsed="false">
      <c r="A15" s="9" t="s">
        <v>44</v>
      </c>
      <c r="B15" s="9" t="s">
        <v>45</v>
      </c>
      <c r="C15" s="11" t="n">
        <v>89.05792</v>
      </c>
      <c r="D15" s="9" t="n">
        <v>1.93</v>
      </c>
      <c r="E15" s="10" t="n">
        <v>362</v>
      </c>
      <c r="F15" s="9" t="n">
        <v>2884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2" t="n">
        <v>0.418334783870032</v>
      </c>
      <c r="T15" s="12" t="n">
        <v>0.720880475776037</v>
      </c>
      <c r="U15" s="9" t="n">
        <f aca="false">D13</f>
        <v>1.12</v>
      </c>
      <c r="V15" s="9" t="n">
        <f aca="false">E13</f>
        <v>214</v>
      </c>
      <c r="W15" s="15" t="n">
        <f aca="false">D13-D14</f>
        <v>0.6</v>
      </c>
      <c r="X15" s="9" t="n">
        <f aca="false">E13-E14</f>
        <v>176</v>
      </c>
    </row>
    <row r="16" customFormat="false" ht="14.4" hidden="false" customHeight="false" outlineLevel="0" collapsed="false">
      <c r="A16" s="1" t="s">
        <v>20</v>
      </c>
      <c r="B16" s="1" t="s">
        <v>21</v>
      </c>
      <c r="C16" s="4" t="n">
        <v>285.48576</v>
      </c>
      <c r="D16" s="1" t="n">
        <v>0.98</v>
      </c>
      <c r="E16" s="3" t="n">
        <v>165</v>
      </c>
      <c r="F16" s="1" t="n">
        <v>18207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4.4" hidden="false" customHeight="false" outlineLevel="0" collapsed="false">
      <c r="A17" s="1" t="s">
        <v>24</v>
      </c>
      <c r="B17" s="1" t="s">
        <v>25</v>
      </c>
      <c r="C17" s="4" t="n">
        <v>101.72576</v>
      </c>
      <c r="D17" s="6" t="n">
        <v>1.39</v>
      </c>
      <c r="E17" s="7" t="n">
        <v>345</v>
      </c>
      <c r="F17" s="1" t="n">
        <v>4574</v>
      </c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</row>
    <row r="18" customFormat="false" ht="14.4" hidden="false" customHeight="false" outlineLevel="0" collapsed="false">
      <c r="A18" s="1" t="s">
        <v>28</v>
      </c>
      <c r="B18" s="1" t="s">
        <v>29</v>
      </c>
      <c r="C18" s="4" t="n">
        <v>136.9728</v>
      </c>
      <c r="D18" s="1" t="n">
        <v>0.8</v>
      </c>
      <c r="E18" s="1" t="n">
        <v>94</v>
      </c>
      <c r="F18" s="1" t="n">
        <v>10701</v>
      </c>
      <c r="G18" s="5" t="n">
        <f aca="false">F17/F16</f>
        <v>0.251222057450431</v>
      </c>
      <c r="H18" s="5" t="n">
        <f aca="false">C17/C16</f>
        <v>0.356325163118469</v>
      </c>
      <c r="I18" s="1" t="n">
        <f aca="false">D16</f>
        <v>0.98</v>
      </c>
      <c r="J18" s="1" t="n">
        <f aca="false">E16</f>
        <v>165</v>
      </c>
      <c r="K18" s="1" t="n">
        <f aca="false">I18-D19</f>
        <v>0.38</v>
      </c>
      <c r="L18" s="1" t="n">
        <f aca="false">E16-E18</f>
        <v>71</v>
      </c>
      <c r="M18" s="1"/>
      <c r="N18" s="1"/>
      <c r="O18" s="1"/>
      <c r="P18" s="1"/>
      <c r="Q18" s="1"/>
      <c r="R18" s="1"/>
      <c r="S18" s="1"/>
      <c r="T18" s="1"/>
    </row>
    <row r="19" customFormat="false" ht="14.4" hidden="false" customHeight="false" outlineLevel="0" collapsed="false">
      <c r="A19" s="1" t="s">
        <v>32</v>
      </c>
      <c r="B19" s="1" t="s">
        <v>33</v>
      </c>
      <c r="C19" s="4" t="n">
        <v>80.16</v>
      </c>
      <c r="D19" s="1" t="n">
        <v>0.6</v>
      </c>
      <c r="E19" s="8" t="n">
        <v>48</v>
      </c>
      <c r="F19" s="1" t="n">
        <v>8350</v>
      </c>
      <c r="G19" s="1"/>
      <c r="H19" s="1"/>
      <c r="I19" s="1"/>
      <c r="J19" s="1"/>
      <c r="K19" s="1"/>
      <c r="L19" s="1"/>
      <c r="M19" s="5" t="n">
        <v>0.21969909354266</v>
      </c>
      <c r="N19" s="5" t="n">
        <v>0.414774320156995</v>
      </c>
      <c r="O19" s="13" t="n">
        <f aca="false">D18</f>
        <v>0.8</v>
      </c>
      <c r="P19" s="13" t="n">
        <f aca="false">E18</f>
        <v>94</v>
      </c>
      <c r="Q19" s="14" t="n">
        <f aca="false">O19-D19</f>
        <v>0.2</v>
      </c>
      <c r="R19" s="13" t="n">
        <f aca="false">E18-E19</f>
        <v>46</v>
      </c>
      <c r="S19" s="5"/>
      <c r="T19" s="1"/>
    </row>
    <row r="20" customFormat="false" ht="14.4" hidden="false" customHeight="false" outlineLevel="0" collapsed="false">
      <c r="A20" s="1" t="s">
        <v>36</v>
      </c>
      <c r="B20" s="1" t="s">
        <v>37</v>
      </c>
      <c r="C20" s="4" t="n">
        <v>106.82368</v>
      </c>
      <c r="D20" s="1" t="n">
        <v>0.64</v>
      </c>
      <c r="E20" s="1" t="n">
        <v>176</v>
      </c>
      <c r="F20" s="1" t="n">
        <v>10432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14.4" hidden="false" customHeight="false" outlineLevel="0" collapsed="false">
      <c r="A21" s="1" t="s">
        <v>40</v>
      </c>
      <c r="B21" s="1" t="s">
        <v>41</v>
      </c>
      <c r="C21" s="4" t="n">
        <v>40.24176</v>
      </c>
      <c r="D21" s="1" t="n">
        <v>0.39</v>
      </c>
      <c r="E21" s="8" t="n">
        <v>58</v>
      </c>
      <c r="F21" s="1" t="n">
        <v>6449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4.4" hidden="false" customHeight="false" outlineLevel="0" collapsed="false">
      <c r="A22" s="9" t="s">
        <v>44</v>
      </c>
      <c r="B22" s="9" t="s">
        <v>45</v>
      </c>
      <c r="C22" s="11" t="n">
        <v>62.68864</v>
      </c>
      <c r="D22" s="9" t="n">
        <v>0.98</v>
      </c>
      <c r="E22" s="10" t="n">
        <v>332</v>
      </c>
      <c r="F22" s="9" t="n">
        <v>3998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2" t="n">
        <v>0.383243865030675</v>
      </c>
      <c r="T22" s="12" t="n">
        <v>0.586842168328221</v>
      </c>
      <c r="U22" s="9" t="n">
        <f aca="false">D20</f>
        <v>0.64</v>
      </c>
      <c r="V22" s="9" t="n">
        <f aca="false">E20</f>
        <v>176</v>
      </c>
      <c r="W22" s="9" t="n">
        <f aca="false">D20-D21</f>
        <v>0.25</v>
      </c>
      <c r="X22" s="9" t="n">
        <f aca="false">E20-E21</f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4.4" zeroHeight="false" outlineLevelRow="0" outlineLevelCol="0"/>
  <cols>
    <col collapsed="false" customWidth="false" hidden="false" outlineLevel="0" max="3" min="1" style="1" width="8.67"/>
    <col collapsed="false" customWidth="true" hidden="false" outlineLevel="0" max="6" min="6" style="0" width="9.56"/>
    <col collapsed="false" customWidth="true" hidden="false" outlineLevel="0" max="7" min="7" style="0" width="9.44"/>
    <col collapsed="false" customWidth="true" hidden="false" outlineLevel="0" max="12" min="12" style="0" width="9.78"/>
    <col collapsed="false" customWidth="true" hidden="false" outlineLevel="0" max="13" min="13" style="0" width="9.56"/>
    <col collapsed="false" customWidth="true" hidden="false" outlineLevel="0" max="16" min="16" style="0" width="9.21"/>
    <col collapsed="false" customWidth="true" hidden="false" outlineLevel="0" max="18" min="18" style="0" width="9.78"/>
    <col collapsed="false" customWidth="true" hidden="false" outlineLevel="0" max="19" min="19" style="0" width="9.56"/>
    <col collapsed="false" customWidth="true" hidden="false" outlineLevel="0" max="1024" min="1020" style="0" width="11.56"/>
  </cols>
  <sheetData>
    <row r="1" customFormat="false" ht="14.4" hidden="false" customHeight="false" outlineLevel="0" collapsed="false">
      <c r="A1" s="16" t="s">
        <v>66</v>
      </c>
      <c r="B1" s="2" t="s">
        <v>62</v>
      </c>
      <c r="C1" s="2" t="s">
        <v>63</v>
      </c>
      <c r="D1" s="2" t="s">
        <v>60</v>
      </c>
      <c r="E1" s="2" t="s">
        <v>61</v>
      </c>
      <c r="F1" s="2" t="s">
        <v>67</v>
      </c>
      <c r="G1" s="2" t="s">
        <v>68</v>
      </c>
      <c r="H1" s="2" t="s">
        <v>11</v>
      </c>
      <c r="I1" s="2" t="s">
        <v>12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13</v>
      </c>
      <c r="O1" s="2" t="s">
        <v>14</v>
      </c>
      <c r="P1" s="2" t="s">
        <v>73</v>
      </c>
      <c r="Q1" s="2" t="s">
        <v>74</v>
      </c>
      <c r="R1" s="2" t="s">
        <v>75</v>
      </c>
      <c r="S1" s="2" t="s">
        <v>76</v>
      </c>
    </row>
    <row r="2" customFormat="false" ht="14.4" hidden="false" customHeight="false" outlineLevel="0" collapsed="false">
      <c r="A2" s="1" t="n">
        <v>1</v>
      </c>
      <c r="B2" s="1" t="n">
        <v>1.38</v>
      </c>
      <c r="C2" s="1" t="n">
        <v>140</v>
      </c>
      <c r="D2" s="5" t="n">
        <v>0.250813899408677</v>
      </c>
      <c r="E2" s="5" t="n">
        <v>0.414388181631727</v>
      </c>
      <c r="F2" s="1" t="n">
        <v>0.6</v>
      </c>
      <c r="G2" s="1" t="n">
        <v>41</v>
      </c>
      <c r="H2" s="5" t="n">
        <v>0.2202747513027</v>
      </c>
      <c r="I2" s="5" t="n">
        <v>0.436865098163061</v>
      </c>
      <c r="J2" s="13" t="n">
        <v>1.08</v>
      </c>
      <c r="K2" s="13" t="n">
        <v>99</v>
      </c>
      <c r="L2" s="14" t="n">
        <v>0.3</v>
      </c>
      <c r="M2" s="13" t="n">
        <v>82</v>
      </c>
      <c r="N2" s="5" t="n">
        <v>0.420338983050847</v>
      </c>
      <c r="O2" s="5" t="n">
        <v>0.702104674986031</v>
      </c>
      <c r="P2" s="17" t="n">
        <v>0.91</v>
      </c>
      <c r="Q2" s="17" t="n">
        <v>138</v>
      </c>
      <c r="R2" s="17" t="n">
        <v>0.45</v>
      </c>
      <c r="S2" s="17" t="n">
        <v>109</v>
      </c>
    </row>
    <row r="3" customFormat="false" ht="14.4" hidden="false" customHeight="false" outlineLevel="0" collapsed="false">
      <c r="A3" s="1" t="n">
        <v>2</v>
      </c>
      <c r="B3" s="1" t="n">
        <v>1.62</v>
      </c>
      <c r="C3" s="1" t="n">
        <v>191</v>
      </c>
      <c r="D3" s="5" t="n">
        <v>0.250259771401167</v>
      </c>
      <c r="E3" s="5" t="n">
        <v>0.403196298368547</v>
      </c>
      <c r="F3" s="1" t="n">
        <v>0.71</v>
      </c>
      <c r="G3" s="1" t="n">
        <v>91</v>
      </c>
      <c r="H3" s="5" t="n">
        <v>0.220036790717419</v>
      </c>
      <c r="I3" s="5" t="n">
        <v>0.47032349220362</v>
      </c>
      <c r="J3" s="13" t="n">
        <v>1.34</v>
      </c>
      <c r="K3" s="13" t="n">
        <v>100</v>
      </c>
      <c r="L3" s="13" t="n">
        <v>0.43</v>
      </c>
      <c r="M3" s="13" t="n">
        <v>62</v>
      </c>
      <c r="N3" s="5" t="n">
        <v>0.418334783870032</v>
      </c>
      <c r="O3" s="5" t="n">
        <v>0.720880475776037</v>
      </c>
      <c r="P3" s="17" t="n">
        <v>1.12</v>
      </c>
      <c r="Q3" s="17" t="n">
        <v>214</v>
      </c>
      <c r="R3" s="18" t="n">
        <v>0.6</v>
      </c>
      <c r="S3" s="17" t="n">
        <v>176</v>
      </c>
    </row>
    <row r="4" customFormat="false" ht="14.4" hidden="false" customHeight="false" outlineLevel="0" collapsed="false">
      <c r="A4" s="1" t="n">
        <v>3</v>
      </c>
      <c r="B4" s="1" t="n">
        <v>0.98</v>
      </c>
      <c r="C4" s="1" t="n">
        <v>165</v>
      </c>
      <c r="D4" s="5" t="n">
        <v>0.251222057450431</v>
      </c>
      <c r="E4" s="5" t="n">
        <v>0.356325163118469</v>
      </c>
      <c r="F4" s="1" t="n">
        <v>0.38</v>
      </c>
      <c r="G4" s="1" t="n">
        <v>71</v>
      </c>
      <c r="H4" s="5" t="n">
        <v>0.21969909354266</v>
      </c>
      <c r="I4" s="5" t="n">
        <v>0.414774320156995</v>
      </c>
      <c r="J4" s="13" t="n">
        <v>0.8</v>
      </c>
      <c r="K4" s="13" t="n">
        <v>94</v>
      </c>
      <c r="L4" s="14" t="n">
        <v>0.2</v>
      </c>
      <c r="M4" s="13" t="n">
        <v>46</v>
      </c>
      <c r="N4" s="5" t="n">
        <v>0.383243865030675</v>
      </c>
      <c r="O4" s="5" t="n">
        <v>0.586842168328221</v>
      </c>
      <c r="P4" s="17" t="n">
        <v>0.64</v>
      </c>
      <c r="Q4" s="17" t="n">
        <v>176</v>
      </c>
      <c r="R4" s="17" t="n">
        <v>0.25</v>
      </c>
      <c r="S4" s="17" t="n">
        <v>118</v>
      </c>
    </row>
    <row r="5" customFormat="false" ht="14.4" hidden="false" customHeight="false" outlineLevel="0" collapsed="false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customFormat="false" ht="14.4" hidden="false" customHeight="false" outlineLevel="0" collapsed="false">
      <c r="D6" s="17"/>
      <c r="E6" s="17"/>
      <c r="F6" s="17"/>
      <c r="G6" s="17"/>
      <c r="H6" s="17"/>
      <c r="I6" s="17"/>
      <c r="J6" s="17"/>
      <c r="K6" s="17"/>
      <c r="L6" s="17"/>
      <c r="M6" s="17"/>
    </row>
    <row r="7" customFormat="false" ht="14.4" hidden="false" customHeight="false" outlineLevel="0" collapsed="false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customFormat="false" ht="14.4" hidden="false" customHeight="false" outlineLevel="0" collapsed="false"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</row>
    <row r="9" customFormat="false" ht="14.4" hidden="false" customHeight="false" outlineLevel="0" collapsed="false">
      <c r="H9" s="1"/>
      <c r="I9" s="1"/>
      <c r="J9" s="1"/>
      <c r="K9" s="1"/>
      <c r="L9" s="1"/>
      <c r="M9" s="1"/>
      <c r="N9" s="1"/>
      <c r="O9" s="1"/>
    </row>
    <row r="10" customFormat="false" ht="14.4" hidden="false" customHeight="false" outlineLevel="0" collapsed="false">
      <c r="D10" s="1"/>
      <c r="E10" s="1"/>
      <c r="F10" s="1"/>
      <c r="G10" s="1"/>
      <c r="N10" s="5"/>
      <c r="O10" s="1"/>
    </row>
    <row r="11" customFormat="false" ht="14.4" hidden="false" customHeight="false" outlineLevel="0" collapsed="false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4.4" hidden="false" customHeight="false" outlineLevel="0" collapsed="false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customFormat="false" ht="14.4" hidden="false" customHeight="false" outlineLevel="0" collapsed="false"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customFormat="false" ht="14.4" hidden="false" customHeight="false" outlineLevel="0" collapsed="false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4" hidden="false" customHeight="false" outlineLevel="0" collapsed="false"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</row>
    <row r="16" customFormat="false" ht="14.4" hidden="false" customHeight="false" outlineLevel="0" collapsed="false">
      <c r="H16" s="1"/>
      <c r="I16" s="1"/>
      <c r="J16" s="1"/>
      <c r="K16" s="1"/>
      <c r="L16" s="1"/>
      <c r="M16" s="1"/>
      <c r="N16" s="1"/>
      <c r="O16" s="1"/>
    </row>
    <row r="17" customFormat="false" ht="14.4" hidden="false" customHeight="false" outlineLevel="0" collapsed="false">
      <c r="D17" s="1"/>
      <c r="E17" s="1"/>
      <c r="F17" s="1"/>
      <c r="G17" s="1"/>
      <c r="N17" s="5"/>
      <c r="O17" s="1"/>
    </row>
    <row r="18" customFormat="false" ht="14.4" hidden="false" customHeight="false" outlineLevel="0" collapsed="false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4.4" hidden="false" customHeight="false" outlineLevel="0" collapsed="false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customFormat="false" ht="14.4" hidden="false" customHeight="false" outlineLevel="0" collapsed="false">
      <c r="D20" s="17"/>
      <c r="E20" s="17"/>
      <c r="F20" s="17"/>
      <c r="G20" s="17"/>
      <c r="H20" s="17"/>
      <c r="I20" s="17"/>
      <c r="J20" s="17"/>
      <c r="K20" s="17"/>
      <c r="L20" s="17"/>
      <c r="M2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875" defaultRowHeight="14.4" zeroHeight="false" outlineLevelRow="0" outlineLevelCol="0"/>
  <cols>
    <col collapsed="false" customWidth="true" hidden="false" outlineLevel="0" max="3" min="3" style="0" width="9.11"/>
    <col collapsed="false" customWidth="true" hidden="false" outlineLevel="0" max="5" min="4" style="1" width="8.89"/>
  </cols>
  <sheetData>
    <row r="1" customFormat="false" ht="14.4" hidden="false" customHeight="false" outlineLevel="0" collapsed="false">
      <c r="A1" s="2" t="s">
        <v>66</v>
      </c>
      <c r="B1" s="2" t="s">
        <v>77</v>
      </c>
      <c r="C1" s="2" t="s">
        <v>78</v>
      </c>
      <c r="D1" s="2" t="s">
        <v>79</v>
      </c>
      <c r="E1" s="2" t="s">
        <v>17</v>
      </c>
    </row>
    <row r="2" customFormat="false" ht="14.4" hidden="false" customHeight="false" outlineLevel="0" collapsed="false">
      <c r="A2" s="1" t="n">
        <v>1</v>
      </c>
      <c r="B2" s="1" t="s">
        <v>80</v>
      </c>
      <c r="C2" s="1" t="n">
        <v>1.38</v>
      </c>
      <c r="D2" s="4" t="n">
        <v>25.0813899408677</v>
      </c>
      <c r="E2" s="4" t="n">
        <v>41.4388181631728</v>
      </c>
      <c r="G2" s="4"/>
      <c r="H2" s="4"/>
    </row>
    <row r="3" customFormat="false" ht="14.4" hidden="false" customHeight="false" outlineLevel="0" collapsed="false">
      <c r="A3" s="1" t="n">
        <v>2</v>
      </c>
      <c r="B3" s="1" t="s">
        <v>80</v>
      </c>
      <c r="C3" s="1" t="n">
        <v>1.62</v>
      </c>
      <c r="D3" s="4" t="n">
        <v>25.0259771401167</v>
      </c>
      <c r="E3" s="4" t="n">
        <v>40.3196298368547</v>
      </c>
      <c r="G3" s="4"/>
      <c r="H3" s="4"/>
    </row>
    <row r="4" customFormat="false" ht="14.4" hidden="false" customHeight="false" outlineLevel="0" collapsed="false">
      <c r="A4" s="1" t="n">
        <v>3</v>
      </c>
      <c r="B4" s="1" t="s">
        <v>80</v>
      </c>
      <c r="C4" s="1" t="n">
        <v>0.98</v>
      </c>
      <c r="D4" s="4" t="n">
        <v>25.1222057450431</v>
      </c>
      <c r="E4" s="4" t="n">
        <v>35.6325163118469</v>
      </c>
      <c r="G4" s="4"/>
      <c r="H4" s="4"/>
    </row>
    <row r="5" customFormat="false" ht="14.4" hidden="false" customHeight="false" outlineLevel="0" collapsed="false">
      <c r="A5" s="1" t="n">
        <v>1</v>
      </c>
      <c r="B5" s="1" t="s">
        <v>81</v>
      </c>
      <c r="C5" s="1" t="n">
        <v>1.08</v>
      </c>
      <c r="D5" s="4" t="n">
        <v>22.02747513027</v>
      </c>
      <c r="E5" s="4" t="n">
        <v>43.6865098163061</v>
      </c>
      <c r="G5" s="4"/>
      <c r="H5" s="4"/>
    </row>
    <row r="6" customFormat="false" ht="14.4" hidden="false" customHeight="false" outlineLevel="0" collapsed="false">
      <c r="A6" s="1" t="n">
        <v>2</v>
      </c>
      <c r="B6" s="1" t="s">
        <v>81</v>
      </c>
      <c r="C6" s="1" t="n">
        <v>1.34</v>
      </c>
      <c r="D6" s="4" t="n">
        <v>22.0036790717419</v>
      </c>
      <c r="E6" s="4" t="n">
        <v>47.032349220362</v>
      </c>
      <c r="G6" s="4"/>
      <c r="H6" s="4"/>
    </row>
    <row r="7" customFormat="false" ht="14.4" hidden="false" customHeight="false" outlineLevel="0" collapsed="false">
      <c r="A7" s="1" t="n">
        <v>3</v>
      </c>
      <c r="B7" s="1" t="s">
        <v>81</v>
      </c>
      <c r="C7" s="1" t="n">
        <v>0.8</v>
      </c>
      <c r="D7" s="4" t="n">
        <v>21.969909354266</v>
      </c>
      <c r="E7" s="4" t="n">
        <v>41.4774320156995</v>
      </c>
      <c r="G7" s="4"/>
      <c r="H7" s="4"/>
    </row>
    <row r="8" customFormat="false" ht="14.4" hidden="false" customHeight="false" outlineLevel="0" collapsed="false">
      <c r="A8" s="1" t="n">
        <v>1</v>
      </c>
      <c r="B8" s="1" t="s">
        <v>82</v>
      </c>
      <c r="C8" s="1" t="n">
        <v>0.91</v>
      </c>
      <c r="D8" s="4" t="n">
        <v>42.0338983050847</v>
      </c>
      <c r="E8" s="4" t="n">
        <v>70.2104674986031</v>
      </c>
      <c r="G8" s="4"/>
      <c r="H8" s="4"/>
    </row>
    <row r="9" customFormat="false" ht="14.4" hidden="false" customHeight="false" outlineLevel="0" collapsed="false">
      <c r="A9" s="1" t="n">
        <v>2</v>
      </c>
      <c r="B9" s="1" t="s">
        <v>82</v>
      </c>
      <c r="C9" s="1" t="n">
        <v>1.12</v>
      </c>
      <c r="D9" s="4" t="n">
        <v>41.8334783870032</v>
      </c>
      <c r="E9" s="4" t="n">
        <v>72.0880475776037</v>
      </c>
      <c r="G9" s="4"/>
      <c r="H9" s="4"/>
    </row>
    <row r="10" customFormat="false" ht="14.4" hidden="false" customHeight="false" outlineLevel="0" collapsed="false">
      <c r="A10" s="1" t="n">
        <v>3</v>
      </c>
      <c r="B10" s="1" t="s">
        <v>82</v>
      </c>
      <c r="C10" s="1" t="n">
        <v>0.64</v>
      </c>
      <c r="D10" s="4" t="n">
        <v>38.3243865030675</v>
      </c>
      <c r="E10" s="4" t="n">
        <v>58.6842168328221</v>
      </c>
      <c r="G10" s="4"/>
      <c r="H1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8.90234375" defaultRowHeight="14.4" zeroHeight="false" outlineLevelRow="0" outlineLevelCol="0"/>
  <cols>
    <col collapsed="false" customWidth="false" hidden="false" outlineLevel="0" max="1024" min="1" style="1" width="8.89"/>
  </cols>
  <sheetData>
    <row r="1" customFormat="false" ht="14.4" hidden="false" customHeight="false" outlineLevel="0" collapsed="false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</row>
    <row r="2" customFormat="false" ht="14.4" hidden="false" customHeight="false" outlineLevel="0" collapsed="false">
      <c r="A2" s="1" t="n">
        <v>1</v>
      </c>
      <c r="B2" s="1" t="s">
        <v>80</v>
      </c>
      <c r="C2" s="1" t="n">
        <f aca="false">out!F2</f>
        <v>140</v>
      </c>
      <c r="D2" s="1" t="n">
        <f aca="false">out!F4</f>
        <v>99</v>
      </c>
      <c r="E2" s="1" t="n">
        <f aca="false">out!F3</f>
        <v>360</v>
      </c>
      <c r="F2" s="4" t="n">
        <v>25.0813899408677</v>
      </c>
      <c r="G2" s="4" t="n">
        <v>41.4388181631728</v>
      </c>
    </row>
    <row r="3" customFormat="false" ht="14.4" hidden="false" customHeight="false" outlineLevel="0" collapsed="false">
      <c r="A3" s="1" t="n">
        <v>2</v>
      </c>
      <c r="B3" s="1" t="s">
        <v>80</v>
      </c>
      <c r="C3" s="1" t="n">
        <f aca="false">out!F9</f>
        <v>191</v>
      </c>
      <c r="D3" s="1" t="n">
        <f aca="false">out!F11</f>
        <v>100</v>
      </c>
      <c r="E3" s="1" t="n">
        <f aca="false">out!F10</f>
        <v>393</v>
      </c>
      <c r="F3" s="4" t="n">
        <v>25.0259771401167</v>
      </c>
      <c r="G3" s="4" t="n">
        <v>40.3196298368547</v>
      </c>
    </row>
    <row r="4" customFormat="false" ht="14.4" hidden="false" customHeight="false" outlineLevel="0" collapsed="false">
      <c r="A4" s="1" t="n">
        <v>3</v>
      </c>
      <c r="B4" s="1" t="s">
        <v>80</v>
      </c>
      <c r="C4" s="1" t="n">
        <f aca="false">out!F16</f>
        <v>165</v>
      </c>
      <c r="D4" s="1" t="n">
        <f aca="false">out!F18</f>
        <v>94</v>
      </c>
      <c r="E4" s="1" t="n">
        <f aca="false">out!F17</f>
        <v>345</v>
      </c>
      <c r="F4" s="4" t="n">
        <v>25.1222057450431</v>
      </c>
      <c r="G4" s="4" t="n">
        <v>35.6325163118469</v>
      </c>
    </row>
    <row r="5" customFormat="false" ht="14.4" hidden="false" customHeight="false" outlineLevel="0" collapsed="false">
      <c r="A5" s="1" t="n">
        <v>1</v>
      </c>
      <c r="B5" s="1" t="s">
        <v>81</v>
      </c>
      <c r="C5" s="1" t="n">
        <f aca="false">D2</f>
        <v>99</v>
      </c>
      <c r="D5" s="1" t="n">
        <f aca="false">out!F5</f>
        <v>17</v>
      </c>
      <c r="E5" s="1" t="n">
        <f aca="false">out!F6</f>
        <v>138</v>
      </c>
      <c r="F5" s="4" t="n">
        <v>22.02747513027</v>
      </c>
      <c r="G5" s="4" t="n">
        <v>43.6865098163061</v>
      </c>
    </row>
    <row r="6" customFormat="false" ht="14.4" hidden="false" customHeight="false" outlineLevel="0" collapsed="false">
      <c r="A6" s="1" t="n">
        <v>2</v>
      </c>
      <c r="B6" s="1" t="s">
        <v>81</v>
      </c>
      <c r="C6" s="1" t="n">
        <f aca="false">D3</f>
        <v>100</v>
      </c>
      <c r="D6" s="1" t="n">
        <f aca="false">out!F12</f>
        <v>38</v>
      </c>
      <c r="E6" s="1" t="n">
        <f aca="false">out!F13</f>
        <v>214</v>
      </c>
      <c r="F6" s="4" t="n">
        <v>22.0036790717419</v>
      </c>
      <c r="G6" s="4" t="n">
        <v>47.032349220362</v>
      </c>
    </row>
    <row r="7" customFormat="false" ht="14.4" hidden="false" customHeight="false" outlineLevel="0" collapsed="false">
      <c r="A7" s="1" t="n">
        <v>3</v>
      </c>
      <c r="B7" s="1" t="s">
        <v>81</v>
      </c>
      <c r="C7" s="1" t="n">
        <f aca="false">D4</f>
        <v>94</v>
      </c>
      <c r="D7" s="1" t="n">
        <f aca="false">out!F19</f>
        <v>48</v>
      </c>
      <c r="E7" s="1" t="n">
        <f aca="false">out!F20</f>
        <v>176</v>
      </c>
      <c r="F7" s="4" t="n">
        <v>21.969909354266</v>
      </c>
      <c r="G7" s="4" t="n">
        <v>41.4774320156995</v>
      </c>
    </row>
    <row r="8" customFormat="false" ht="14.4" hidden="false" customHeight="false" outlineLevel="0" collapsed="false">
      <c r="A8" s="1" t="n">
        <v>1</v>
      </c>
      <c r="B8" s="1" t="s">
        <v>82</v>
      </c>
      <c r="C8" s="1" t="n">
        <f aca="false">E5</f>
        <v>138</v>
      </c>
      <c r="D8" s="1" t="n">
        <f aca="false">out!F7</f>
        <v>29</v>
      </c>
      <c r="E8" s="1" t="n">
        <f aca="false">out!F8</f>
        <v>341</v>
      </c>
      <c r="F8" s="4" t="n">
        <v>42.0338983050847</v>
      </c>
      <c r="G8" s="4" t="n">
        <v>70.2104674986031</v>
      </c>
    </row>
    <row r="9" customFormat="false" ht="14.4" hidden="false" customHeight="false" outlineLevel="0" collapsed="false">
      <c r="A9" s="1" t="n">
        <v>2</v>
      </c>
      <c r="B9" s="1" t="s">
        <v>82</v>
      </c>
      <c r="C9" s="1" t="n">
        <f aca="false">E6</f>
        <v>214</v>
      </c>
      <c r="D9" s="1" t="n">
        <f aca="false">out!F14</f>
        <v>38</v>
      </c>
      <c r="E9" s="1" t="n">
        <f aca="false">out!F15</f>
        <v>362</v>
      </c>
      <c r="F9" s="4" t="n">
        <v>41.8334783870032</v>
      </c>
      <c r="G9" s="4" t="n">
        <v>72.0880475776037</v>
      </c>
    </row>
    <row r="10" customFormat="false" ht="14.4" hidden="false" customHeight="false" outlineLevel="0" collapsed="false">
      <c r="A10" s="1" t="n">
        <v>3</v>
      </c>
      <c r="B10" s="1" t="s">
        <v>82</v>
      </c>
      <c r="C10" s="1" t="n">
        <f aca="false">E7</f>
        <v>176</v>
      </c>
      <c r="D10" s="1" t="n">
        <f aca="false">out!F21</f>
        <v>58</v>
      </c>
      <c r="E10" s="1" t="n">
        <f aca="false">out!F22</f>
        <v>332</v>
      </c>
      <c r="F10" s="4" t="n">
        <v>38.3243865030675</v>
      </c>
      <c r="G10" s="4" t="n">
        <v>58.6842168328221</v>
      </c>
    </row>
    <row r="11" customFormat="false" ht="14.4" hidden="false" customHeight="false" outlineLevel="0" collapsed="false">
      <c r="A11" s="1" t="s">
        <v>86</v>
      </c>
      <c r="B11" s="1" t="s">
        <v>80</v>
      </c>
      <c r="C11" s="4" t="n">
        <f aca="false">_xlfn.STDEV.P(C2:C4)</f>
        <v>20.8219969156552</v>
      </c>
      <c r="D11" s="4" t="n">
        <f aca="false">_xlfn.STDEV.P(D2:D4)</f>
        <v>2.62466929133727</v>
      </c>
      <c r="E11" s="4" t="n">
        <f aca="false">_xlfn.STDEV.P(E2:E4)</f>
        <v>20.0499376557634</v>
      </c>
      <c r="F11" s="4" t="n">
        <f aca="false">_xlfn.STDEV.P(F2:F4)</f>
        <v>0.0394355349676207</v>
      </c>
      <c r="G11" s="4" t="n">
        <f aca="false">_xlfn.STDEV.P(G2:G4)</f>
        <v>2.5151707893145</v>
      </c>
    </row>
    <row r="12" customFormat="false" ht="14.4" hidden="false" customHeight="false" outlineLevel="0" collapsed="false">
      <c r="A12" s="1" t="s">
        <v>86</v>
      </c>
      <c r="B12" s="1" t="s">
        <v>81</v>
      </c>
      <c r="C12" s="4" t="n">
        <f aca="false">_xlfn.STDEV.P(C5:C7)</f>
        <v>2.62466929133727</v>
      </c>
      <c r="D12" s="4" t="n">
        <f aca="false">_xlfn.STDEV.P(D5:D7)</f>
        <v>12.9185482500507</v>
      </c>
      <c r="E12" s="4" t="n">
        <f aca="false">_xlfn.STDEV.P(E5:E7)</f>
        <v>31.0268700752536</v>
      </c>
      <c r="F12" s="4" t="n">
        <f aca="false">_xlfn.STDEV.P(F5:F7)</f>
        <v>0.0236184127485015</v>
      </c>
      <c r="G12" s="4" t="n">
        <f aca="false">_xlfn.STDEV.P(G5:G7)</f>
        <v>2.28355889877383</v>
      </c>
    </row>
    <row r="13" customFormat="false" ht="14.4" hidden="false" customHeight="false" outlineLevel="0" collapsed="false">
      <c r="A13" s="1" t="s">
        <v>86</v>
      </c>
      <c r="B13" s="1" t="s">
        <v>82</v>
      </c>
      <c r="C13" s="4" t="n">
        <f aca="false">_xlfn.STDEV.P(C8:C10)</f>
        <v>31.0268700752536</v>
      </c>
      <c r="D13" s="4" t="n">
        <f aca="false">_xlfn.STDEV.P(D8:D10)</f>
        <v>12.1197726417986</v>
      </c>
      <c r="E13" s="4" t="n">
        <f aca="false">_xlfn.STDEV.P(E8:E10)</f>
        <v>12.5698050899765</v>
      </c>
      <c r="F13" s="4" t="n">
        <f aca="false">_xlfn.STDEV.P(F8:F10)</f>
        <v>1.70340742835492</v>
      </c>
      <c r="G13" s="4" t="n">
        <f aca="false">_xlfn.STDEV.P(G8:G10)</f>
        <v>5.92586083758891</v>
      </c>
    </row>
    <row r="14" customFormat="false" ht="14.4" hidden="false" customHeight="false" outlineLevel="0" collapsed="false">
      <c r="D14" s="4"/>
    </row>
    <row r="15" customFormat="false" ht="14.4" hidden="false" customHeight="false" outlineLevel="0" collapsed="false">
      <c r="D15" s="4"/>
    </row>
    <row r="17" customFormat="false" ht="14.4" hidden="false" customHeight="false" outlineLevel="0" collapsed="false">
      <c r="D17" s="4"/>
    </row>
    <row r="18" customFormat="false" ht="14.4" hidden="false" customHeight="false" outlineLevel="0" collapsed="false">
      <c r="D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0.19"/>
    <col collapsed="false" customWidth="false" hidden="false" outlineLevel="0" max="17" min="3" style="1" width="8.89"/>
    <col collapsed="false" customWidth="true" hidden="false" outlineLevel="0" max="18" min="18" style="1" width="17.09"/>
    <col collapsed="false" customWidth="false" hidden="false" outlineLevel="0" max="1024" min="19" style="1" width="8.89"/>
  </cols>
  <sheetData>
    <row r="1" customFormat="false" ht="13.8" hidden="false" customHeight="false" outlineLevel="0" collapsed="false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  <c r="H1" s="19" t="s">
        <v>87</v>
      </c>
    </row>
    <row r="2" customFormat="false" ht="13.8" hidden="false" customHeight="false" outlineLevel="0" collapsed="false">
      <c r="A2" s="1" t="n">
        <v>1</v>
      </c>
      <c r="B2" s="1" t="s">
        <v>80</v>
      </c>
      <c r="C2" s="1" t="n">
        <f aca="false">out!E2</f>
        <v>1.38</v>
      </c>
      <c r="D2" s="1" t="n">
        <f aca="false">out!E4</f>
        <v>1.08</v>
      </c>
      <c r="E2" s="1" t="n">
        <f aca="false">out!E3</f>
        <v>2.28</v>
      </c>
      <c r="F2" s="4" t="n">
        <v>25.0813899408677</v>
      </c>
      <c r="G2" s="4" t="n">
        <v>41.4388181631728</v>
      </c>
      <c r="H2" s="0"/>
      <c r="R2" s="4"/>
    </row>
    <row r="3" customFormat="false" ht="13.8" hidden="false" customHeight="false" outlineLevel="0" collapsed="false">
      <c r="A3" s="1" t="n">
        <v>2</v>
      </c>
      <c r="B3" s="1" t="s">
        <v>80</v>
      </c>
      <c r="C3" s="1" t="n">
        <f aca="false">out!E9</f>
        <v>1.62</v>
      </c>
      <c r="D3" s="1" t="n">
        <f aca="false">out!E11</f>
        <v>1.34</v>
      </c>
      <c r="E3" s="1" t="n">
        <f aca="false">out!E10</f>
        <v>2.61</v>
      </c>
      <c r="F3" s="4" t="n">
        <v>25.0259771401167</v>
      </c>
      <c r="G3" s="4" t="n">
        <v>40.3196298368547</v>
      </c>
      <c r="H3" s="0"/>
      <c r="R3" s="4"/>
    </row>
    <row r="4" customFormat="false" ht="13.8" hidden="false" customHeight="false" outlineLevel="0" collapsed="false">
      <c r="A4" s="1" t="n">
        <v>3</v>
      </c>
      <c r="B4" s="1" t="s">
        <v>80</v>
      </c>
      <c r="C4" s="1" t="n">
        <f aca="false">out!E16</f>
        <v>0.98</v>
      </c>
      <c r="D4" s="1" t="n">
        <f aca="false">out!E18</f>
        <v>0.8</v>
      </c>
      <c r="E4" s="1" t="n">
        <f aca="false">out!E17</f>
        <v>1.39</v>
      </c>
      <c r="F4" s="4" t="n">
        <v>25.1222057450431</v>
      </c>
      <c r="G4" s="4" t="n">
        <v>35.6325163118469</v>
      </c>
      <c r="H4" s="0"/>
      <c r="R4" s="4"/>
    </row>
    <row r="5" customFormat="false" ht="14.4" hidden="false" customHeight="false" outlineLevel="0" collapsed="false">
      <c r="A5" s="1" t="n">
        <v>1</v>
      </c>
      <c r="B5" s="1" t="s">
        <v>81</v>
      </c>
      <c r="C5" s="1" t="n">
        <f aca="false">D2</f>
        <v>1.08</v>
      </c>
      <c r="D5" s="1" t="n">
        <f aca="false">out!E5</f>
        <v>0.78</v>
      </c>
      <c r="E5" s="1" t="n">
        <f aca="false">out!E6</f>
        <v>0.91</v>
      </c>
      <c r="F5" s="4" t="n">
        <v>22.02747513027</v>
      </c>
      <c r="G5" s="4" t="n">
        <v>43.6865098163061</v>
      </c>
    </row>
    <row r="6" customFormat="false" ht="14.4" hidden="false" customHeight="false" outlineLevel="0" collapsed="false">
      <c r="A6" s="1" t="n">
        <v>2</v>
      </c>
      <c r="B6" s="1" t="s">
        <v>81</v>
      </c>
      <c r="C6" s="1" t="n">
        <f aca="false">D3</f>
        <v>1.34</v>
      </c>
      <c r="D6" s="1" t="n">
        <f aca="false">out!E12</f>
        <v>0.91</v>
      </c>
      <c r="E6" s="1" t="n">
        <f aca="false">out!E13</f>
        <v>1.12</v>
      </c>
      <c r="F6" s="4" t="n">
        <v>22.0036790717419</v>
      </c>
      <c r="G6" s="4" t="n">
        <v>47.032349220362</v>
      </c>
    </row>
    <row r="7" customFormat="false" ht="14.4" hidden="false" customHeight="false" outlineLevel="0" collapsed="false">
      <c r="A7" s="1" t="n">
        <v>3</v>
      </c>
      <c r="B7" s="1" t="s">
        <v>81</v>
      </c>
      <c r="C7" s="1" t="n">
        <f aca="false">D4</f>
        <v>0.8</v>
      </c>
      <c r="D7" s="1" t="n">
        <f aca="false">out!E19</f>
        <v>0.6</v>
      </c>
      <c r="E7" s="1" t="n">
        <f aca="false">out!E20</f>
        <v>0.64</v>
      </c>
      <c r="F7" s="4" t="n">
        <v>21.969909354266</v>
      </c>
      <c r="G7" s="4" t="n">
        <v>41.4774320156995</v>
      </c>
    </row>
    <row r="8" customFormat="false" ht="14.4" hidden="false" customHeight="false" outlineLevel="0" collapsed="false">
      <c r="A8" s="1" t="n">
        <v>1</v>
      </c>
      <c r="B8" s="1" t="s">
        <v>82</v>
      </c>
      <c r="C8" s="1" t="n">
        <f aca="false">E5</f>
        <v>0.91</v>
      </c>
      <c r="D8" s="1" t="n">
        <f aca="false">out!E7</f>
        <v>0.46</v>
      </c>
      <c r="E8" s="1" t="n">
        <f aca="false">out!E8</f>
        <v>1.52</v>
      </c>
      <c r="F8" s="4" t="n">
        <v>42.0338983050847</v>
      </c>
      <c r="G8" s="4" t="n">
        <v>70.2104674986031</v>
      </c>
    </row>
    <row r="9" customFormat="false" ht="14.4" hidden="false" customHeight="false" outlineLevel="0" collapsed="false">
      <c r="A9" s="1" t="n">
        <v>2</v>
      </c>
      <c r="B9" s="1" t="s">
        <v>82</v>
      </c>
      <c r="C9" s="1" t="n">
        <f aca="false">E6</f>
        <v>1.12</v>
      </c>
      <c r="D9" s="1" t="n">
        <f aca="false">out!E14</f>
        <v>0.52</v>
      </c>
      <c r="E9" s="1" t="n">
        <f aca="false">out!E15</f>
        <v>1.93</v>
      </c>
      <c r="F9" s="4" t="n">
        <v>41.8334783870032</v>
      </c>
      <c r="G9" s="4" t="n">
        <v>72.0880475776037</v>
      </c>
    </row>
    <row r="10" customFormat="false" ht="14.4" hidden="false" customHeight="false" outlineLevel="0" collapsed="false">
      <c r="A10" s="1" t="n">
        <v>3</v>
      </c>
      <c r="B10" s="1" t="s">
        <v>82</v>
      </c>
      <c r="C10" s="1" t="n">
        <f aca="false">E7</f>
        <v>0.64</v>
      </c>
      <c r="D10" s="1" t="n">
        <f aca="false">out!E21</f>
        <v>0.39</v>
      </c>
      <c r="E10" s="1" t="n">
        <f aca="false">out!E22</f>
        <v>0.98</v>
      </c>
      <c r="F10" s="4" t="n">
        <v>38.3243865030675</v>
      </c>
      <c r="G10" s="4" t="n">
        <v>58.6842168328221</v>
      </c>
    </row>
    <row r="11" customFormat="false" ht="14.4" hidden="false" customHeight="false" outlineLevel="0" collapsed="false">
      <c r="A11" s="1" t="s">
        <v>86</v>
      </c>
      <c r="B11" s="1" t="s">
        <v>80</v>
      </c>
      <c r="C11" s="4" t="n">
        <f aca="false">_xlfn.STDEV.P(C2:C4)</f>
        <v>0.263986531642978</v>
      </c>
      <c r="D11" s="4" t="n">
        <f aca="false">_xlfn.STDEV.P(D2:D4)</f>
        <v>0.220504472113884</v>
      </c>
      <c r="E11" s="4" t="n">
        <f aca="false">_xlfn.STDEV.P(E2:E4)</f>
        <v>0.515256139108394</v>
      </c>
      <c r="F11" s="4" t="n">
        <f aca="false">_xlfn.STDEV.P(F2:F4)</f>
        <v>0.0394355349676207</v>
      </c>
      <c r="G11" s="4" t="n">
        <f aca="false">_xlfn.STDEV.P(G2:G4)</f>
        <v>2.5151707893145</v>
      </c>
    </row>
    <row r="12" customFormat="false" ht="14.4" hidden="false" customHeight="false" outlineLevel="0" collapsed="false">
      <c r="A12" s="1" t="s">
        <v>86</v>
      </c>
      <c r="B12" s="1" t="s">
        <v>81</v>
      </c>
      <c r="C12" s="4" t="n">
        <f aca="false">_xlfn.STDEV.P(C5:C7)</f>
        <v>0.220504472113884</v>
      </c>
      <c r="D12" s="4" t="n">
        <f aca="false">_xlfn.STDEV.P(D5:D7)</f>
        <v>0.127104506432917</v>
      </c>
      <c r="E12" s="4" t="n">
        <f aca="false">_xlfn.STDEV.P(E5:E7)</f>
        <v>0.196468827043885</v>
      </c>
      <c r="F12" s="4" t="n">
        <f aca="false">_xlfn.STDEV.P(F5:F7)</f>
        <v>0.0236184127485015</v>
      </c>
      <c r="G12" s="4" t="n">
        <f aca="false">_xlfn.STDEV.P(G5:G7)</f>
        <v>2.28355889877383</v>
      </c>
    </row>
    <row r="13" customFormat="false" ht="14.4" hidden="false" customHeight="false" outlineLevel="0" collapsed="false">
      <c r="A13" s="1" t="s">
        <v>86</v>
      </c>
      <c r="B13" s="1" t="s">
        <v>82</v>
      </c>
      <c r="C13" s="4" t="n">
        <f aca="false">_xlfn.STDEV.P(C8:C10)</f>
        <v>0.196468827043885</v>
      </c>
      <c r="D13" s="4" t="n">
        <f aca="false">_xlfn.STDEV.P(D8:D10)</f>
        <v>0.0531245915016975</v>
      </c>
      <c r="E13" s="4" t="n">
        <f aca="false">_xlfn.STDEV.P(E8:E10)</f>
        <v>0.389044413345772</v>
      </c>
      <c r="F13" s="4" t="n">
        <f aca="false">_xlfn.STDEV.P(F8:F10)</f>
        <v>1.70340742835492</v>
      </c>
      <c r="G13" s="4" t="n">
        <f aca="false">_xlfn.STDEV.P(G8:G10)</f>
        <v>5.92586083758891</v>
      </c>
    </row>
    <row r="14" customFormat="false" ht="13.8" hidden="false" customHeight="false" outlineLevel="0" collapsed="false">
      <c r="A14" s="1" t="n">
        <v>1</v>
      </c>
      <c r="B14" s="1" t="s">
        <v>88</v>
      </c>
      <c r="C14" s="1" t="n">
        <f aca="false">C2</f>
        <v>1.38</v>
      </c>
      <c r="D14" s="4"/>
      <c r="G14" s="4" t="n">
        <v>59.4009982876451</v>
      </c>
    </row>
    <row r="15" customFormat="false" ht="13.8" hidden="false" customHeight="false" outlineLevel="0" collapsed="false">
      <c r="A15" s="1" t="n">
        <v>2</v>
      </c>
      <c r="B15" s="1" t="s">
        <v>88</v>
      </c>
      <c r="C15" s="1" t="n">
        <f aca="false">C3</f>
        <v>1.62</v>
      </c>
      <c r="D15" s="4"/>
      <c r="G15" s="4" t="n">
        <v>60.5540816619656</v>
      </c>
    </row>
    <row r="16" customFormat="false" ht="13.8" hidden="false" customHeight="false" outlineLevel="0" collapsed="false">
      <c r="A16" s="1" t="n">
        <v>3</v>
      </c>
      <c r="B16" s="1" t="s">
        <v>88</v>
      </c>
      <c r="C16" s="1" t="n">
        <f aca="false">C4</f>
        <v>0.98</v>
      </c>
      <c r="G16" s="4" t="n">
        <v>51.3000163665944</v>
      </c>
    </row>
    <row r="17" customFormat="false" ht="14.4" hidden="false" customHeight="false" outlineLevel="0" collapsed="false">
      <c r="D17" s="4"/>
    </row>
    <row r="18" customFormat="false" ht="14.4" hidden="false" customHeight="false" outlineLevel="0" collapsed="false">
      <c r="D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2021-02-09T18:20:52Z</dcterms:created>
  <dc:creator/>
  <dc:description/>
  <dc:language>en-CA</dc:language>
  <cp:lastModifiedBy/>
  <dcterms:modified xsi:type="dcterms:W3CDTF">2021-02-11T18:21:44Z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