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g\PycharmProjects\sectionanalysis\"/>
    </mc:Choice>
  </mc:AlternateContent>
  <xr:revisionPtr revIDLastSave="0" documentId="13_ncr:1_{9F4B3867-FC60-44BD-A089-FC5D2E988122}" xr6:coauthVersionLast="47" xr6:coauthVersionMax="47" xr10:uidLastSave="{00000000-0000-0000-0000-000000000000}"/>
  <bookViews>
    <workbookView xWindow="2730" yWindow="720" windowWidth="19845" windowHeight="15480" xr2:uid="{27A2817C-29E6-4082-BE69-85AF0A43C5B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Y10" i="1"/>
  <c r="X10" i="1"/>
  <c r="W10" i="1"/>
  <c r="V10" i="1"/>
  <c r="U10" i="1"/>
  <c r="T10" i="1"/>
  <c r="S10" i="1"/>
  <c r="Q10" i="1"/>
  <c r="Y9" i="1"/>
  <c r="X9" i="1"/>
  <c r="W9" i="1"/>
  <c r="V9" i="1"/>
  <c r="U9" i="1"/>
  <c r="T9" i="1"/>
  <c r="S9" i="1"/>
  <c r="Q9" i="1"/>
  <c r="Y8" i="1"/>
  <c r="X8" i="1"/>
  <c r="W8" i="1"/>
  <c r="V8" i="1"/>
  <c r="U8" i="1"/>
  <c r="T8" i="1"/>
  <c r="S8" i="1"/>
  <c r="Q8" i="1"/>
  <c r="Y7" i="1"/>
  <c r="X7" i="1"/>
  <c r="W7" i="1"/>
  <c r="V7" i="1"/>
  <c r="U7" i="1"/>
  <c r="T7" i="1"/>
  <c r="S7" i="1"/>
  <c r="Q7" i="1"/>
  <c r="Y6" i="1"/>
  <c r="X6" i="1"/>
  <c r="W6" i="1"/>
  <c r="V6" i="1"/>
  <c r="U6" i="1"/>
  <c r="T6" i="1"/>
  <c r="S6" i="1"/>
  <c r="Q6" i="1"/>
  <c r="J6" i="1"/>
  <c r="Y5" i="1"/>
  <c r="X5" i="1"/>
  <c r="W5" i="1"/>
  <c r="V5" i="1"/>
  <c r="U5" i="1"/>
  <c r="T5" i="1"/>
  <c r="S5" i="1"/>
  <c r="Q5" i="1"/>
  <c r="J5" i="1"/>
  <c r="J3" i="1"/>
  <c r="J2" i="1"/>
  <c r="Q4" i="1"/>
  <c r="Q2" i="1"/>
  <c r="Y4" i="1"/>
  <c r="X4" i="1"/>
  <c r="W4" i="1"/>
  <c r="V4" i="1"/>
  <c r="U4" i="1"/>
  <c r="T4" i="1"/>
  <c r="S4" i="1"/>
  <c r="Y3" i="1"/>
  <c r="X3" i="1"/>
  <c r="W3" i="1"/>
  <c r="V3" i="1"/>
  <c r="U3" i="1"/>
  <c r="T3" i="1"/>
  <c r="S3" i="1"/>
  <c r="Q3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<sst xmlns="http://schemas.openxmlformats.org/spreadsheetml/2006/main" count="70" uniqueCount="36">
  <si>
    <t>Section size</t>
  </si>
  <si>
    <t>leading load</t>
  </si>
  <si>
    <t>Length</t>
  </si>
  <si>
    <t>Level</t>
  </si>
  <si>
    <t>Section shape</t>
  </si>
  <si>
    <t>Reinforcement</t>
  </si>
  <si>
    <t>Confinement</t>
  </si>
  <si>
    <t>concrete thickness</t>
  </si>
  <si>
    <t>number of reinf per side</t>
  </si>
  <si>
    <t>Rebar Diameter</t>
  </si>
  <si>
    <t>Outer steel diameter</t>
  </si>
  <si>
    <t>Outer steel thickness</t>
  </si>
  <si>
    <t>Inner steel diameter</t>
  </si>
  <si>
    <t>Inner steel thickness</t>
  </si>
  <si>
    <t>Concrete strength</t>
  </si>
  <si>
    <t>Concrete modulus</t>
  </si>
  <si>
    <t>Axial load</t>
  </si>
  <si>
    <t>M2y</t>
  </si>
  <si>
    <t>M1y</t>
  </si>
  <si>
    <t>Mslsy</t>
  </si>
  <si>
    <t>M2z</t>
  </si>
  <si>
    <t>M1z</t>
  </si>
  <si>
    <t>Mslsz</t>
  </si>
  <si>
    <t>600x600</t>
  </si>
  <si>
    <t>Nmax</t>
  </si>
  <si>
    <t>no</t>
  </si>
  <si>
    <t>yes</t>
  </si>
  <si>
    <t>Rectangular</t>
  </si>
  <si>
    <t>Mzmax</t>
  </si>
  <si>
    <t>HollowRectangular</t>
  </si>
  <si>
    <t>HollowCircular</t>
  </si>
  <si>
    <t>Height</t>
  </si>
  <si>
    <t>number of reinf total</t>
  </si>
  <si>
    <t>450x450</t>
  </si>
  <si>
    <t>325x325</t>
  </si>
  <si>
    <t>300x300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</si>
</sst>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oe-my.sharepoint.com/personal/s1728545_ed_ac_uk/Documents/Uni/5th%20Year/MEng%20Thesis%205/Summary%20table_vol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Combinations"/>
      <sheetName val="Summary Table"/>
      <sheetName val="confinement"/>
      <sheetName val="Internal_forces"/>
      <sheetName val="600x600"/>
      <sheetName val="600x600 (2)"/>
      <sheetName val="Sheet4"/>
      <sheetName val="Sheet1"/>
    </sheetNames>
    <sheetDataSet>
      <sheetData sheetId="0"/>
      <sheetData sheetId="1"/>
      <sheetData sheetId="2"/>
      <sheetData sheetId="3">
        <row r="41">
          <cell r="B41">
            <v>-7132200</v>
          </cell>
          <cell r="E41">
            <v>-4210770</v>
          </cell>
          <cell r="H41">
            <v>-1302440</v>
          </cell>
          <cell r="K41">
            <v>-1989480</v>
          </cell>
        </row>
        <row r="42">
          <cell r="B42">
            <v>55680</v>
          </cell>
          <cell r="E42">
            <v>50030</v>
          </cell>
          <cell r="H42">
            <v>-27750</v>
          </cell>
          <cell r="K42">
            <v>-760</v>
          </cell>
        </row>
        <row r="43">
          <cell r="B43">
            <v>-16700</v>
          </cell>
          <cell r="E43">
            <v>-26770</v>
          </cell>
          <cell r="H43">
            <v>13390</v>
          </cell>
          <cell r="K43">
            <v>-60</v>
          </cell>
        </row>
        <row r="44">
          <cell r="B44">
            <v>-11752.820014953613</v>
          </cell>
          <cell r="E44">
            <v>-18854.909896850586</v>
          </cell>
          <cell r="H44">
            <v>9512.3147964477539</v>
          </cell>
          <cell r="K44">
            <v>-17.368508502840996</v>
          </cell>
        </row>
        <row r="45">
          <cell r="B45">
            <v>83160</v>
          </cell>
          <cell r="E45">
            <v>63790</v>
          </cell>
          <cell r="H45">
            <v>3550</v>
          </cell>
          <cell r="K45">
            <v>28470</v>
          </cell>
        </row>
        <row r="46">
          <cell r="B46">
            <v>-68720</v>
          </cell>
          <cell r="E46">
            <v>-28830</v>
          </cell>
          <cell r="H46">
            <v>-1000</v>
          </cell>
          <cell r="K46">
            <v>-13580</v>
          </cell>
        </row>
        <row r="47">
          <cell r="B47">
            <v>-48891.349792480469</v>
          </cell>
          <cell r="E47">
            <v>-20590.471267700195</v>
          </cell>
          <cell r="H47">
            <v>-758.80372524261475</v>
          </cell>
          <cell r="K47">
            <v>-9643.8322067260742</v>
          </cell>
        </row>
        <row r="59">
          <cell r="D59">
            <v>-4222650</v>
          </cell>
        </row>
        <row r="60">
          <cell r="D60">
            <v>6830</v>
          </cell>
        </row>
        <row r="61">
          <cell r="D61">
            <v>-3800</v>
          </cell>
        </row>
        <row r="62">
          <cell r="D62">
            <v>4774.5170593261719</v>
          </cell>
        </row>
        <row r="63">
          <cell r="D63">
            <v>-160200</v>
          </cell>
        </row>
        <row r="64">
          <cell r="D64">
            <v>158580</v>
          </cell>
        </row>
        <row r="65">
          <cell r="D65">
            <v>-113395.20263671875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2952-D96B-4F9D-B53B-1A42A9C05A0C}">
  <dimension ref="A1:Y10"/>
  <sheetViews>
    <sheetView tabSelected="1" workbookViewId="0">
      <selection activeCell="I11" sqref="I11"/>
    </sheetView>
  </sheetViews>
  <sheetFormatPr defaultRowHeight="15" x14ac:dyDescent="0.25"/>
  <cols>
    <col min="1" max="1" width="17.28515625" customWidth="1"/>
    <col min="2" max="2" width="11.42578125" customWidth="1"/>
    <col min="3" max="3" width="16.7109375" customWidth="1"/>
    <col min="4" max="5" width="11.42578125" customWidth="1"/>
    <col min="6" max="6" width="18" customWidth="1"/>
    <col min="7" max="7" width="14" customWidth="1"/>
    <col min="8" max="8" width="16.7109375" customWidth="1"/>
    <col min="9" max="10" width="8.5703125" customWidth="1"/>
    <col min="11" max="11" width="11" customWidth="1"/>
    <col min="12" max="14" width="8.28515625" customWidth="1"/>
    <col min="15" max="15" width="12.85546875" customWidth="1"/>
    <col min="16" max="16" width="8.28515625" customWidth="1"/>
    <col min="17" max="17" width="17.85546875" bestFit="1" customWidth="1"/>
    <col min="18" max="18" width="11.42578125" customWidth="1"/>
    <col min="19" max="19" width="15" customWidth="1"/>
    <col min="22" max="22" width="10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32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 t="s">
        <v>24</v>
      </c>
      <c r="C2">
        <v>4.5999999999999996</v>
      </c>
      <c r="D2">
        <v>0</v>
      </c>
      <c r="E2">
        <v>0.6</v>
      </c>
      <c r="F2" t="s">
        <v>27</v>
      </c>
      <c r="G2" t="s">
        <v>26</v>
      </c>
      <c r="H2" t="s">
        <v>25</v>
      </c>
      <c r="J2">
        <f>IF(K2=2,4,IF(K2=3,8,IF(K2=4,12,IF(K2=5,16))))</f>
        <v>12</v>
      </c>
      <c r="K2">
        <v>4</v>
      </c>
      <c r="L2">
        <v>25</v>
      </c>
      <c r="Q2">
        <f>50*10^6</f>
        <v>50000000</v>
      </c>
      <c r="R2" s="1">
        <v>35000000000</v>
      </c>
      <c r="S2">
        <f>ABS([1]Internal_forces!$B$41)</f>
        <v>7132200</v>
      </c>
      <c r="T2">
        <f>[1]Internal_forces!$B$42</f>
        <v>55680</v>
      </c>
      <c r="U2">
        <f>[1]Internal_forces!$B$43</f>
        <v>-16700</v>
      </c>
      <c r="V2">
        <f>[1]Internal_forces!$B$44</f>
        <v>-11752.820014953613</v>
      </c>
      <c r="W2">
        <f>[1]Internal_forces!$B$45</f>
        <v>83160</v>
      </c>
      <c r="X2">
        <f>[1]Internal_forces!$B$46</f>
        <v>-68720</v>
      </c>
      <c r="Y2">
        <f>[1]Internal_forces!$B$47</f>
        <v>-48891.349792480469</v>
      </c>
    </row>
    <row r="3" spans="1:25" x14ac:dyDescent="0.25">
      <c r="A3" t="s">
        <v>23</v>
      </c>
      <c r="B3" t="s">
        <v>28</v>
      </c>
      <c r="C3">
        <v>3.6</v>
      </c>
      <c r="D3">
        <v>1</v>
      </c>
      <c r="E3">
        <v>0.6</v>
      </c>
      <c r="F3" t="s">
        <v>29</v>
      </c>
      <c r="G3" t="s">
        <v>26</v>
      </c>
      <c r="H3" t="s">
        <v>25</v>
      </c>
      <c r="I3">
        <v>0.1</v>
      </c>
      <c r="J3">
        <f>IF(K3=2,4,IF(K3=3,8,IF(K3=4,12,IF(K3=5,16))))</f>
        <v>16</v>
      </c>
      <c r="K3">
        <v>5</v>
      </c>
      <c r="L3">
        <v>20</v>
      </c>
      <c r="Q3">
        <f t="shared" ref="Q3:Q6" si="0">50*10^6</f>
        <v>50000000</v>
      </c>
      <c r="R3" s="1">
        <v>35000000000</v>
      </c>
      <c r="S3">
        <f>ABS([1]Internal_forces!$D$59)</f>
        <v>4222650</v>
      </c>
      <c r="T3">
        <f>[1]Internal_forces!$D$60</f>
        <v>6830</v>
      </c>
      <c r="U3">
        <f>[1]Internal_forces!$D$61</f>
        <v>-3800</v>
      </c>
      <c r="V3">
        <f>[1]Internal_forces!$D$62</f>
        <v>4774.5170593261719</v>
      </c>
      <c r="W3">
        <f>[1]Internal_forces!$D$63</f>
        <v>-160200</v>
      </c>
      <c r="X3">
        <f>[1]Internal_forces!$D$64</f>
        <v>158580</v>
      </c>
      <c r="Y3">
        <f>[1]Internal_forces!$D$65</f>
        <v>-113395.20263671875</v>
      </c>
    </row>
    <row r="4" spans="1:25" x14ac:dyDescent="0.25">
      <c r="A4" t="s">
        <v>23</v>
      </c>
      <c r="B4" t="s">
        <v>24</v>
      </c>
      <c r="C4">
        <v>4.5999999999999996</v>
      </c>
      <c r="D4">
        <v>0</v>
      </c>
      <c r="F4" t="s">
        <v>30</v>
      </c>
      <c r="G4" t="s">
        <v>25</v>
      </c>
      <c r="H4" t="s">
        <v>26</v>
      </c>
      <c r="M4">
        <v>0.19370000000000001</v>
      </c>
      <c r="N4">
        <v>8.0000000000000002E-3</v>
      </c>
      <c r="O4">
        <v>0.1143</v>
      </c>
      <c r="P4">
        <v>5.0000000000000001E-3</v>
      </c>
      <c r="Q4">
        <f>40*10^6</f>
        <v>40000000</v>
      </c>
      <c r="R4" s="1">
        <v>35000000000</v>
      </c>
      <c r="S4">
        <f>ABS([1]Internal_forces!$B$41)</f>
        <v>7132200</v>
      </c>
      <c r="T4">
        <f>[1]Internal_forces!$B$42</f>
        <v>55680</v>
      </c>
      <c r="U4">
        <f>[1]Internal_forces!$B$43</f>
        <v>-16700</v>
      </c>
      <c r="V4">
        <f>[1]Internal_forces!$B$44</f>
        <v>-11752.820014953613</v>
      </c>
      <c r="W4">
        <f>[1]Internal_forces!$B$45</f>
        <v>83160</v>
      </c>
      <c r="X4">
        <f>[1]Internal_forces!$B$46</f>
        <v>-68720</v>
      </c>
      <c r="Y4">
        <f>[1]Internal_forces!$B$47</f>
        <v>-48891.349792480469</v>
      </c>
    </row>
    <row r="5" spans="1:25" x14ac:dyDescent="0.25">
      <c r="A5" t="s">
        <v>23</v>
      </c>
      <c r="B5" t="s">
        <v>28</v>
      </c>
      <c r="C5">
        <v>3.6</v>
      </c>
      <c r="D5">
        <v>1</v>
      </c>
      <c r="E5">
        <v>0.6</v>
      </c>
      <c r="F5" t="s">
        <v>29</v>
      </c>
      <c r="G5" t="s">
        <v>26</v>
      </c>
      <c r="H5" t="s">
        <v>25</v>
      </c>
      <c r="I5">
        <v>0.15</v>
      </c>
      <c r="J5">
        <f>IF(K5=2,4,IF(K5=3,8,IF(K5=4,12,IF(K5=5,16))))</f>
        <v>16</v>
      </c>
      <c r="K5">
        <v>5</v>
      </c>
      <c r="L5">
        <v>20</v>
      </c>
      <c r="Q5">
        <f t="shared" si="0"/>
        <v>50000000</v>
      </c>
      <c r="R5" s="1">
        <v>35000000000</v>
      </c>
      <c r="S5">
        <f>ABS([1]Internal_forces!$D$59)</f>
        <v>4222650</v>
      </c>
      <c r="T5">
        <f>[1]Internal_forces!$D$60</f>
        <v>6830</v>
      </c>
      <c r="U5">
        <f>[1]Internal_forces!$D$61</f>
        <v>-3800</v>
      </c>
      <c r="V5">
        <f>[1]Internal_forces!$D$62</f>
        <v>4774.5170593261719</v>
      </c>
      <c r="W5">
        <f>[1]Internal_forces!$D$63</f>
        <v>-160200</v>
      </c>
      <c r="X5">
        <f>[1]Internal_forces!$D$64</f>
        <v>158580</v>
      </c>
      <c r="Y5">
        <f>[1]Internal_forces!$D$65</f>
        <v>-113395.20263671875</v>
      </c>
    </row>
    <row r="6" spans="1:25" x14ac:dyDescent="0.25">
      <c r="A6" t="s">
        <v>23</v>
      </c>
      <c r="B6" t="s">
        <v>28</v>
      </c>
      <c r="C6">
        <v>3.6</v>
      </c>
      <c r="D6">
        <v>1</v>
      </c>
      <c r="E6">
        <v>0.6</v>
      </c>
      <c r="F6" t="s">
        <v>29</v>
      </c>
      <c r="G6" t="s">
        <v>26</v>
      </c>
      <c r="H6" t="s">
        <v>25</v>
      </c>
      <c r="I6">
        <v>0.2</v>
      </c>
      <c r="J6">
        <f>IF(K6=2,4,IF(K6=3,8,IF(K6=4,12,IF(K6=5,16))))</f>
        <v>16</v>
      </c>
      <c r="K6">
        <v>5</v>
      </c>
      <c r="L6">
        <v>20</v>
      </c>
      <c r="Q6">
        <f t="shared" si="0"/>
        <v>50000000</v>
      </c>
      <c r="R6" s="1">
        <v>35000000000</v>
      </c>
      <c r="S6">
        <f>ABS([1]Internal_forces!$D$59)</f>
        <v>4222650</v>
      </c>
      <c r="T6">
        <f>[1]Internal_forces!$D$60</f>
        <v>6830</v>
      </c>
      <c r="U6">
        <f>[1]Internal_forces!$D$61</f>
        <v>-3800</v>
      </c>
      <c r="V6">
        <f>[1]Internal_forces!$D$62</f>
        <v>4774.5170593261719</v>
      </c>
      <c r="W6">
        <f>[1]Internal_forces!$D$63</f>
        <v>-160200</v>
      </c>
      <c r="X6">
        <f>[1]Internal_forces!$D$64</f>
        <v>158580</v>
      </c>
      <c r="Y6">
        <f>[1]Internal_forces!$D$65</f>
        <v>-113395.20263671875</v>
      </c>
    </row>
    <row r="7" spans="1:25" x14ac:dyDescent="0.25">
      <c r="A7" t="s">
        <v>23</v>
      </c>
      <c r="B7" t="s">
        <v>24</v>
      </c>
      <c r="C7">
        <v>4.5999999999999996</v>
      </c>
      <c r="D7">
        <v>0</v>
      </c>
      <c r="E7">
        <v>0.6</v>
      </c>
      <c r="F7" t="s">
        <v>27</v>
      </c>
      <c r="G7" t="s">
        <v>26</v>
      </c>
      <c r="H7" t="s">
        <v>25</v>
      </c>
      <c r="J7">
        <f t="shared" ref="J7:J10" si="1">IF(K7=2,4,IF(K7=3,8,IF(K7=4,12,IF(K7=5,16))))</f>
        <v>12</v>
      </c>
      <c r="K7">
        <v>4</v>
      </c>
      <c r="L7">
        <v>25</v>
      </c>
      <c r="Q7">
        <f t="shared" ref="Q7" si="2">50*10^6</f>
        <v>50000000</v>
      </c>
      <c r="R7" s="1">
        <v>37000000000</v>
      </c>
      <c r="S7">
        <f>ABS([1]Internal_forces!$B$41)</f>
        <v>7132200</v>
      </c>
      <c r="T7">
        <f>[1]Internal_forces!$B$42</f>
        <v>55680</v>
      </c>
      <c r="U7">
        <f>[1]Internal_forces!$B$43</f>
        <v>-16700</v>
      </c>
      <c r="V7">
        <f>[1]Internal_forces!$B$44</f>
        <v>-11752.820014953613</v>
      </c>
      <c r="W7">
        <f>[1]Internal_forces!$B$45</f>
        <v>83160</v>
      </c>
      <c r="X7">
        <f>[1]Internal_forces!$B$46</f>
        <v>-68720</v>
      </c>
      <c r="Y7">
        <f>[1]Internal_forces!$B$47</f>
        <v>-48891.349792480469</v>
      </c>
    </row>
    <row r="8" spans="1:25" x14ac:dyDescent="0.25">
      <c r="A8" t="s">
        <v>33</v>
      </c>
      <c r="B8" t="s">
        <v>24</v>
      </c>
      <c r="C8">
        <v>4.5999999999999996</v>
      </c>
      <c r="D8">
        <v>0</v>
      </c>
      <c r="E8">
        <v>0.45</v>
      </c>
      <c r="F8" t="s">
        <v>27</v>
      </c>
      <c r="G8" t="s">
        <v>26</v>
      </c>
      <c r="H8" t="s">
        <v>25</v>
      </c>
      <c r="J8">
        <f t="shared" si="1"/>
        <v>8</v>
      </c>
      <c r="K8">
        <v>3</v>
      </c>
      <c r="L8">
        <v>25</v>
      </c>
      <c r="Q8">
        <f t="shared" ref="Q8:Q10" si="3">50*10^6</f>
        <v>50000000</v>
      </c>
      <c r="R8" s="1">
        <v>37000000000</v>
      </c>
      <c r="S8">
        <f>ABS([1]Internal_forces!$E$41)</f>
        <v>4210770</v>
      </c>
      <c r="T8">
        <f>[1]Internal_forces!$E$42</f>
        <v>50030</v>
      </c>
      <c r="U8">
        <f>[1]Internal_forces!$E$43</f>
        <v>-26770</v>
      </c>
      <c r="V8">
        <f>[1]Internal_forces!$E$44</f>
        <v>-18854.909896850586</v>
      </c>
      <c r="W8">
        <f>[1]Internal_forces!$E$45</f>
        <v>63790</v>
      </c>
      <c r="X8">
        <f>[1]Internal_forces!$E$46</f>
        <v>-28830</v>
      </c>
      <c r="Y8">
        <f>[1]Internal_forces!$E$47</f>
        <v>-20590.471267700195</v>
      </c>
    </row>
    <row r="9" spans="1:25" x14ac:dyDescent="0.25">
      <c r="A9" t="s">
        <v>34</v>
      </c>
      <c r="B9" t="s">
        <v>24</v>
      </c>
      <c r="C9">
        <v>4.5999999999999996</v>
      </c>
      <c r="D9">
        <v>0</v>
      </c>
      <c r="E9">
        <v>0.32500000000000001</v>
      </c>
      <c r="F9" t="s">
        <v>27</v>
      </c>
      <c r="G9" t="s">
        <v>26</v>
      </c>
      <c r="H9" t="s">
        <v>25</v>
      </c>
      <c r="J9">
        <f t="shared" si="1"/>
        <v>4</v>
      </c>
      <c r="K9">
        <v>2</v>
      </c>
      <c r="L9">
        <v>32</v>
      </c>
      <c r="Q9">
        <f t="shared" si="3"/>
        <v>50000000</v>
      </c>
      <c r="R9" s="1">
        <v>37000000000</v>
      </c>
      <c r="S9">
        <f>ABS([1]Internal_forces!$H$41)</f>
        <v>1302440</v>
      </c>
      <c r="T9">
        <f>[1]Internal_forces!$H$42</f>
        <v>-27750</v>
      </c>
      <c r="U9">
        <f>[1]Internal_forces!$H$43</f>
        <v>13390</v>
      </c>
      <c r="V9">
        <f>[1]Internal_forces!$H$44</f>
        <v>9512.3147964477539</v>
      </c>
      <c r="W9">
        <f>[1]Internal_forces!$H$45</f>
        <v>3550</v>
      </c>
      <c r="X9">
        <f>[1]Internal_forces!$H$46</f>
        <v>-1000</v>
      </c>
      <c r="Y9">
        <f>[1]Internal_forces!$H$47</f>
        <v>-758.80372524261475</v>
      </c>
    </row>
    <row r="10" spans="1:25" x14ac:dyDescent="0.25">
      <c r="A10" t="s">
        <v>35</v>
      </c>
      <c r="B10" t="s">
        <v>24</v>
      </c>
      <c r="C10">
        <v>4.5999999999999996</v>
      </c>
      <c r="D10">
        <v>0</v>
      </c>
      <c r="E10">
        <v>0.3</v>
      </c>
      <c r="F10" t="s">
        <v>27</v>
      </c>
      <c r="G10" t="s">
        <v>26</v>
      </c>
      <c r="H10" t="s">
        <v>25</v>
      </c>
      <c r="J10">
        <f t="shared" si="1"/>
        <v>4</v>
      </c>
      <c r="K10">
        <v>2</v>
      </c>
      <c r="L10">
        <v>32</v>
      </c>
      <c r="Q10">
        <f t="shared" si="3"/>
        <v>50000000</v>
      </c>
      <c r="R10" s="1">
        <v>37000000000</v>
      </c>
      <c r="S10">
        <f>ABS([1]Internal_forces!$K$41)</f>
        <v>1989480</v>
      </c>
      <c r="T10">
        <f>[1]Internal_forces!$K$42</f>
        <v>-760</v>
      </c>
      <c r="U10">
        <f>[1]Internal_forces!$K$43</f>
        <v>-60</v>
      </c>
      <c r="V10">
        <f>[1]Internal_forces!$K$44</f>
        <v>-17.368508502840996</v>
      </c>
      <c r="W10">
        <f>[1]Internal_forces!$K$45</f>
        <v>28470</v>
      </c>
      <c r="X10">
        <f>[1]Internal_forces!$K$46</f>
        <v>-13580</v>
      </c>
      <c r="Y10">
        <f>[1]Internal_forces!$K$47</f>
        <v>-9643.8322067260742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Antigoni Chatzidaki</dc:creator>
  <cp:lastModifiedBy>Antigoni Chatzidaki</cp:lastModifiedBy>
  <dcterms:created xsi:type="dcterms:W3CDTF">2022-04-23T20:14:33Z</dcterms:created>
  <dcterms:modified xsi:type="dcterms:W3CDTF">2022-04-30T10:40:24Z</dcterms:modified>
</cp:coreProperties>
</file>