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795" windowHeight="12578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2" i="1" l="1"/>
  <c r="E83" i="1"/>
  <c r="E84" i="1"/>
  <c r="E81" i="1"/>
  <c r="D82" i="1"/>
  <c r="D83" i="1"/>
  <c r="D84" i="1"/>
  <c r="D81" i="1"/>
  <c r="C82" i="1"/>
  <c r="C83" i="1"/>
  <c r="C84" i="1"/>
  <c r="C81" i="1"/>
  <c r="B82" i="1"/>
  <c r="B83" i="1"/>
  <c r="B84" i="1"/>
  <c r="B81" i="1"/>
  <c r="B107" i="1" l="1"/>
  <c r="B100" i="1" a="1"/>
  <c r="B100" i="1" s="1"/>
  <c r="B87" i="1" a="1"/>
  <c r="D87" i="1" s="1"/>
  <c r="B31" i="1"/>
  <c r="B36" i="1" s="1"/>
  <c r="H15" i="1"/>
  <c r="A7" i="1" a="1"/>
  <c r="A7" i="1" s="1"/>
  <c r="D103" i="1" l="1"/>
  <c r="C103" i="1"/>
  <c r="D100" i="1"/>
  <c r="E103" i="1"/>
  <c r="E101" i="1"/>
  <c r="D101" i="1"/>
  <c r="C101" i="1"/>
  <c r="B103" i="1"/>
  <c r="B101" i="1"/>
  <c r="E102" i="1"/>
  <c r="E100" i="1"/>
  <c r="D102" i="1"/>
  <c r="C102" i="1"/>
  <c r="C100" i="1"/>
  <c r="B102" i="1"/>
  <c r="D88" i="1"/>
  <c r="C88" i="1"/>
  <c r="C89" i="1"/>
  <c r="C87" i="1"/>
  <c r="B89" i="1"/>
  <c r="B87" i="1"/>
  <c r="E90" i="1"/>
  <c r="E88" i="1"/>
  <c r="D90" i="1"/>
  <c r="C90" i="1"/>
  <c r="B90" i="1"/>
  <c r="B88" i="1"/>
  <c r="E89" i="1"/>
  <c r="E87" i="1"/>
  <c r="D89" i="1"/>
  <c r="B33" i="1"/>
  <c r="B34" i="1"/>
  <c r="B35" i="1"/>
  <c r="C10" i="1"/>
  <c r="C8" i="1"/>
  <c r="D8" i="1"/>
  <c r="B10" i="1"/>
  <c r="B8" i="1"/>
  <c r="D10" i="1"/>
  <c r="A10" i="1"/>
  <c r="A8" i="1"/>
  <c r="D7" i="1"/>
  <c r="C9" i="1"/>
  <c r="C7" i="1"/>
  <c r="D9" i="1"/>
  <c r="B9" i="1"/>
  <c r="B7" i="1"/>
  <c r="A9" i="1"/>
  <c r="B93" i="1" l="1" a="1"/>
  <c r="E23" i="1" a="1"/>
  <c r="E24" i="1" s="1"/>
  <c r="E15" i="1" a="1"/>
  <c r="F74" i="1"/>
  <c r="F31" i="1"/>
  <c r="F36" i="1" s="1"/>
  <c r="F41" i="1" s="1"/>
  <c r="I31" i="1"/>
  <c r="B66" i="1"/>
  <c r="L31" i="1"/>
  <c r="D93" i="1" l="1"/>
  <c r="D94" i="1"/>
  <c r="C93" i="1"/>
  <c r="C95" i="1"/>
  <c r="B95" i="1"/>
  <c r="B93" i="1"/>
  <c r="E96" i="1"/>
  <c r="E94" i="1"/>
  <c r="C96" i="1"/>
  <c r="C94" i="1"/>
  <c r="B96" i="1"/>
  <c r="B94" i="1"/>
  <c r="E95" i="1"/>
  <c r="E93" i="1"/>
  <c r="D95" i="1"/>
  <c r="D96" i="1"/>
  <c r="E26" i="1"/>
  <c r="E23" i="1"/>
  <c r="E25" i="1"/>
  <c r="I37" i="1"/>
  <c r="I38" i="1"/>
  <c r="I35" i="1"/>
  <c r="L40" i="1"/>
  <c r="L38" i="1"/>
  <c r="L37" i="1"/>
  <c r="L39" i="1"/>
  <c r="E15" i="1"/>
  <c r="E18" i="1"/>
  <c r="E17" i="1"/>
  <c r="E16" i="1"/>
  <c r="I36" i="1"/>
  <c r="F33" i="1"/>
  <c r="F34" i="1"/>
  <c r="F39" i="1" s="1"/>
  <c r="F35" i="1"/>
  <c r="F40" i="1" s="1"/>
  <c r="F38" i="1" l="1"/>
  <c r="F43" i="1" s="1"/>
  <c r="F48" i="1" s="1"/>
  <c r="F45" i="1" l="1"/>
  <c r="F47" i="1"/>
  <c r="F46" i="1"/>
  <c r="F75" i="1" l="1"/>
  <c r="E66" i="1"/>
  <c r="B67" i="1"/>
  <c r="L33" i="1"/>
  <c r="I33" i="1"/>
  <c r="I43" i="1" s="1"/>
  <c r="I48" i="1" s="1"/>
  <c r="L42" i="1" l="1"/>
  <c r="L45" i="1"/>
  <c r="L43" i="1"/>
  <c r="L44" i="1"/>
  <c r="I40" i="1"/>
  <c r="I45" i="1" s="1"/>
  <c r="I41" i="1"/>
  <c r="I46" i="1" s="1"/>
  <c r="I42" i="1"/>
  <c r="I47" i="1" s="1"/>
  <c r="I50" i="1" l="1"/>
  <c r="I55" i="1" s="1"/>
  <c r="I52" i="1" l="1"/>
  <c r="I54" i="1"/>
  <c r="I53" i="1"/>
  <c r="F76" i="1" l="1"/>
  <c r="E67" i="1"/>
  <c r="H66" i="1"/>
  <c r="L35" i="1"/>
  <c r="L50" i="1" s="1"/>
  <c r="L55" i="1" s="1"/>
  <c r="B68" i="1"/>
  <c r="L48" i="1" l="1"/>
  <c r="L53" i="1" s="1"/>
  <c r="L49" i="1"/>
  <c r="L54" i="1" s="1"/>
  <c r="L47" i="1"/>
  <c r="L52" i="1" s="1"/>
  <c r="L57" i="1" l="1"/>
  <c r="L61" i="1" l="1"/>
  <c r="L60" i="1"/>
  <c r="L62" i="1"/>
  <c r="L59" i="1"/>
  <c r="B69" i="1" l="1"/>
  <c r="F77" i="1"/>
  <c r="E68" i="1"/>
  <c r="H67" i="1"/>
  <c r="H68" i="1"/>
</calcChain>
</file>

<file path=xl/sharedStrings.xml><?xml version="1.0" encoding="utf-8"?>
<sst xmlns="http://schemas.openxmlformats.org/spreadsheetml/2006/main" count="63" uniqueCount="59">
  <si>
    <t>e1</t>
  </si>
  <si>
    <t>e2</t>
  </si>
  <si>
    <t>e3</t>
  </si>
  <si>
    <t>e4</t>
  </si>
  <si>
    <t>Задание 1</t>
  </si>
  <si>
    <t>B=</t>
  </si>
  <si>
    <t>X=</t>
  </si>
  <si>
    <t>det=</t>
  </si>
  <si>
    <t>Задание 2</t>
  </si>
  <si>
    <t>Задание 3</t>
  </si>
  <si>
    <t>||e1||=</t>
  </si>
  <si>
    <t>h1=</t>
  </si>
  <si>
    <t>(e2,h1)=</t>
  </si>
  <si>
    <t>g2=</t>
  </si>
  <si>
    <t>(e2,h1)h1=</t>
  </si>
  <si>
    <t>||g2||=</t>
  </si>
  <si>
    <t>h2=</t>
  </si>
  <si>
    <t>(e3,h1)=</t>
  </si>
  <si>
    <t>(e3,h2)=</t>
  </si>
  <si>
    <t>(e3,h1)h1=</t>
  </si>
  <si>
    <t>(e3,h2)h2=</t>
  </si>
  <si>
    <t>g3=</t>
  </si>
  <si>
    <t>||g3||=</t>
  </si>
  <si>
    <t>h3=</t>
  </si>
  <si>
    <t>(e4,h1)=</t>
  </si>
  <si>
    <t>(e4,h2)=</t>
  </si>
  <si>
    <t>(e4,h3)=</t>
  </si>
  <si>
    <t>(e4,h1)h1=</t>
  </si>
  <si>
    <t>(e4,h2)h2=</t>
  </si>
  <si>
    <t>(e4,h3)h3=</t>
  </si>
  <si>
    <t>g4=</t>
  </si>
  <si>
    <t>||g4||=</t>
  </si>
  <si>
    <t>h4=</t>
  </si>
  <si>
    <t>Задание 4</t>
  </si>
  <si>
    <t>||h1||=</t>
  </si>
  <si>
    <t>||h2||=</t>
  </si>
  <si>
    <t>||h3||=</t>
  </si>
  <si>
    <t>||h4||=</t>
  </si>
  <si>
    <t>(h1,h2)=</t>
  </si>
  <si>
    <t>(h1,h3)=</t>
  </si>
  <si>
    <t>(h1,h4)=</t>
  </si>
  <si>
    <t xml:space="preserve"> </t>
  </si>
  <si>
    <t>(h2,h3)=</t>
  </si>
  <si>
    <t>(h3,h4)=</t>
  </si>
  <si>
    <t>(h2,h4)=</t>
  </si>
  <si>
    <t xml:space="preserve"> Задание 5</t>
  </si>
  <si>
    <t>Задание 6</t>
  </si>
  <si>
    <t>A=</t>
  </si>
  <si>
    <t>A^T=</t>
  </si>
  <si>
    <t>A*A^T=</t>
  </si>
  <si>
    <t>Задание 7</t>
  </si>
  <si>
    <t>A^-1=</t>
  </si>
  <si>
    <t>Задание 8</t>
  </si>
  <si>
    <t>det A=</t>
  </si>
  <si>
    <t>(x,h1) =</t>
  </si>
  <si>
    <t>(x,h2) =</t>
  </si>
  <si>
    <t>(x,h3) =</t>
  </si>
  <si>
    <t>(x,h4) =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</si>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</sst>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zoomScale="40" zoomScaleNormal="40" workbookViewId="0">
      <selection activeCell="R20" sqref="R20"/>
    </sheetView>
  </sheetViews>
  <sheetFormatPr defaultRowHeight="14.25" x14ac:dyDescent="0.45"/>
  <cols>
    <col min="1" max="1" width="9.06640625" style="2"/>
    <col min="2" max="4" width="12.6640625" style="2" bestFit="1" customWidth="1"/>
    <col min="5" max="5" width="9.46484375" style="2" customWidth="1"/>
    <col min="6" max="7" width="9.06640625" style="2"/>
    <col min="8" max="8" width="9.19921875" style="2" customWidth="1"/>
    <col min="9" max="10" width="9.06640625" style="2"/>
    <col min="11" max="11" width="9.19921875" style="2" customWidth="1"/>
    <col min="12" max="16384" width="9.06640625" style="2"/>
  </cols>
  <sheetData>
    <row r="1" spans="1:8" ht="14.4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ht="14.45" x14ac:dyDescent="0.3">
      <c r="A2" s="3">
        <v>7</v>
      </c>
      <c r="B2" s="3">
        <v>-3</v>
      </c>
      <c r="C2" s="3">
        <v>-3</v>
      </c>
      <c r="D2" s="3">
        <v>1</v>
      </c>
    </row>
    <row r="3" spans="1:8" ht="14.45" x14ac:dyDescent="0.3">
      <c r="A3" s="3">
        <v>5</v>
      </c>
      <c r="B3" s="3">
        <v>-1</v>
      </c>
      <c r="C3" s="3">
        <v>-3</v>
      </c>
      <c r="D3" s="3">
        <v>-1</v>
      </c>
    </row>
    <row r="4" spans="1:8" ht="14.45" x14ac:dyDescent="0.3">
      <c r="A4" s="3">
        <v>4</v>
      </c>
      <c r="B4" s="3">
        <v>-3</v>
      </c>
      <c r="C4" s="3">
        <v>0</v>
      </c>
      <c r="D4" s="3">
        <v>2</v>
      </c>
    </row>
    <row r="5" spans="1:8" ht="14.45" x14ac:dyDescent="0.3">
      <c r="A5" s="3">
        <v>7</v>
      </c>
      <c r="B5" s="3">
        <v>7</v>
      </c>
      <c r="C5" s="3">
        <v>-1</v>
      </c>
      <c r="D5" s="3">
        <v>4</v>
      </c>
    </row>
    <row r="6" spans="1:8" x14ac:dyDescent="0.45">
      <c r="B6" s="2" t="s">
        <v>58</v>
      </c>
    </row>
    <row r="7" spans="1:8" ht="14.45" x14ac:dyDescent="0.3">
      <c r="A7" s="3">
        <f t="array" ref="A7:D10">MINVERSE(A2:D5)</f>
        <v>-0.56849315068493156</v>
      </c>
      <c r="B7" s="3">
        <v>0.55479452054794531</v>
      </c>
      <c r="C7" s="3">
        <v>0.47945205479452069</v>
      </c>
      <c r="D7" s="3">
        <v>4.1095890410958916E-2</v>
      </c>
    </row>
    <row r="8" spans="1:8" ht="14.45" x14ac:dyDescent="0.3">
      <c r="A8" s="3">
        <v>-0.13698630136986303</v>
      </c>
      <c r="B8" s="3">
        <v>0.10958904109589038</v>
      </c>
      <c r="C8" s="3">
        <v>-4.1095890410958916E-2</v>
      </c>
      <c r="D8" s="3">
        <v>8.2191780821917818E-2</v>
      </c>
    </row>
    <row r="9" spans="1:8" ht="14.45" x14ac:dyDescent="0.3">
      <c r="A9" s="3">
        <v>-1.2123287671232879</v>
      </c>
      <c r="B9" s="3">
        <v>0.86986301369863039</v>
      </c>
      <c r="C9" s="3">
        <v>0.98630136986301398</v>
      </c>
      <c r="D9" s="3">
        <v>2.7397260273972629E-2</v>
      </c>
    </row>
    <row r="10" spans="1:8" ht="14.45" x14ac:dyDescent="0.3">
      <c r="A10" s="3">
        <v>0.93150684931506866</v>
      </c>
      <c r="B10" s="3">
        <v>-0.94520547945205491</v>
      </c>
      <c r="C10" s="3">
        <v>-0.52054794520547965</v>
      </c>
      <c r="D10" s="3">
        <v>4.1095890410958881E-2</v>
      </c>
    </row>
    <row r="12" spans="1:8" ht="14.65" thickBot="1" x14ac:dyDescent="0.5"/>
    <row r="13" spans="1:8" ht="14.65" thickBot="1" x14ac:dyDescent="0.5">
      <c r="A13" s="5"/>
      <c r="B13" s="6"/>
      <c r="C13" s="6"/>
      <c r="D13" s="17" t="s">
        <v>4</v>
      </c>
      <c r="E13" s="6"/>
      <c r="F13" s="6"/>
      <c r="G13" s="6"/>
      <c r="H13" s="7"/>
    </row>
    <row r="14" spans="1:8" x14ac:dyDescent="0.45">
      <c r="A14" s="8"/>
      <c r="B14" s="9"/>
      <c r="C14" s="9"/>
      <c r="D14" s="9"/>
      <c r="E14" s="9"/>
      <c r="F14" s="9"/>
      <c r="G14" s="9"/>
      <c r="H14" s="10"/>
    </row>
    <row r="15" spans="1:8" x14ac:dyDescent="0.45">
      <c r="A15" s="8" t="s">
        <v>5</v>
      </c>
      <c r="B15" s="3">
        <v>0</v>
      </c>
      <c r="C15" s="9"/>
      <c r="D15" s="9" t="s">
        <v>6</v>
      </c>
      <c r="E15" s="3">
        <f t="array" ref="E15:E18">MMULT(A7:D10,B15:B18)</f>
        <v>0</v>
      </c>
      <c r="F15" s="9"/>
      <c r="G15" s="9" t="s">
        <v>7</v>
      </c>
      <c r="H15" s="11">
        <f>MDETERM(A2:D5)</f>
        <v>145.99999999999997</v>
      </c>
    </row>
    <row r="16" spans="1:8" x14ac:dyDescent="0.45">
      <c r="A16" s="8"/>
      <c r="B16" s="3">
        <v>0</v>
      </c>
      <c r="C16" s="9"/>
      <c r="D16" s="9"/>
      <c r="E16" s="3">
        <v>0</v>
      </c>
      <c r="F16" s="9"/>
      <c r="G16" s="9"/>
      <c r="H16" s="10"/>
    </row>
    <row r="17" spans="1:12" x14ac:dyDescent="0.45">
      <c r="A17" s="8"/>
      <c r="B17" s="3">
        <v>0</v>
      </c>
      <c r="C17" s="9"/>
      <c r="D17" s="9"/>
      <c r="E17" s="3">
        <v>0</v>
      </c>
      <c r="F17" s="9"/>
      <c r="G17" s="9"/>
      <c r="H17" s="10"/>
    </row>
    <row r="18" spans="1:12" x14ac:dyDescent="0.45">
      <c r="A18" s="8"/>
      <c r="B18" s="3">
        <v>0</v>
      </c>
      <c r="C18" s="9"/>
      <c r="D18" s="9"/>
      <c r="E18" s="3">
        <v>0</v>
      </c>
      <c r="F18" s="9"/>
      <c r="G18" s="9"/>
      <c r="H18" s="10"/>
    </row>
    <row r="19" spans="1:12" ht="14.65" thickBot="1" x14ac:dyDescent="0.5">
      <c r="A19" s="12"/>
      <c r="B19" s="13"/>
      <c r="C19" s="13"/>
      <c r="D19" s="13"/>
      <c r="E19" s="13"/>
      <c r="F19" s="13"/>
      <c r="G19" s="13"/>
      <c r="H19" s="14"/>
    </row>
    <row r="20" spans="1:12" ht="14.65" thickBot="1" x14ac:dyDescent="0.5">
      <c r="A20" s="5"/>
      <c r="B20" s="6"/>
      <c r="C20" s="6"/>
      <c r="D20" s="17" t="s">
        <v>8</v>
      </c>
      <c r="E20" s="6"/>
      <c r="F20" s="6"/>
      <c r="G20" s="6"/>
      <c r="H20" s="7"/>
    </row>
    <row r="21" spans="1:12" x14ac:dyDescent="0.45">
      <c r="B21" s="9"/>
      <c r="C21" s="9"/>
      <c r="D21" s="9"/>
      <c r="E21" s="9"/>
      <c r="F21" s="9"/>
      <c r="G21" s="9"/>
      <c r="H21" s="10"/>
    </row>
    <row r="22" spans="1:12" x14ac:dyDescent="0.45">
      <c r="A22" s="8"/>
      <c r="B22" s="9"/>
      <c r="C22" s="9"/>
      <c r="D22" s="9"/>
      <c r="E22" s="9"/>
      <c r="F22" s="9"/>
      <c r="G22" s="9"/>
      <c r="H22" s="10"/>
    </row>
    <row r="23" spans="1:12" x14ac:dyDescent="0.45">
      <c r="A23" s="8" t="s">
        <v>5</v>
      </c>
      <c r="B23" s="3">
        <v>1</v>
      </c>
      <c r="C23" s="9"/>
      <c r="D23" s="9" t="s">
        <v>6</v>
      </c>
      <c r="E23" s="3">
        <f t="array" ref="E23:E26">MMULT(A7:D10,B23:B26)</f>
        <v>2.143835616438357</v>
      </c>
      <c r="F23" s="9"/>
      <c r="G23" s="9"/>
      <c r="H23" s="10"/>
    </row>
    <row r="24" spans="1:12" x14ac:dyDescent="0.45">
      <c r="A24" s="8"/>
      <c r="B24" s="3">
        <v>2</v>
      </c>
      <c r="C24" s="9"/>
      <c r="D24" s="9"/>
      <c r="E24" s="3">
        <v>0.28767123287671226</v>
      </c>
      <c r="F24" s="9"/>
      <c r="G24" s="9"/>
      <c r="H24" s="10"/>
    </row>
    <row r="25" spans="1:12" x14ac:dyDescent="0.45">
      <c r="A25" s="8"/>
      <c r="B25" s="3">
        <v>3</v>
      </c>
      <c r="C25" s="9"/>
      <c r="D25" s="9"/>
      <c r="E25" s="3">
        <v>3.5958904109589054</v>
      </c>
      <c r="F25" s="9"/>
      <c r="G25" s="9"/>
      <c r="H25" s="10"/>
    </row>
    <row r="26" spans="1:12" x14ac:dyDescent="0.45">
      <c r="A26" s="8"/>
      <c r="B26" s="3">
        <v>4</v>
      </c>
      <c r="C26" s="9"/>
      <c r="D26" s="9"/>
      <c r="E26" s="3">
        <v>-2.3561643835616444</v>
      </c>
      <c r="F26" s="9"/>
      <c r="G26" s="9"/>
      <c r="H26" s="10"/>
    </row>
    <row r="27" spans="1:12" x14ac:dyDescent="0.45">
      <c r="A27" s="8"/>
      <c r="B27" s="9"/>
      <c r="C27" s="9"/>
      <c r="D27" s="9"/>
      <c r="E27" s="9"/>
      <c r="F27" s="9"/>
      <c r="G27" s="9"/>
      <c r="H27" s="10"/>
    </row>
    <row r="28" spans="1:12" ht="14.65" thickBot="1" x14ac:dyDescent="0.5">
      <c r="A28" s="8"/>
      <c r="B28" s="9"/>
      <c r="C28" s="9"/>
      <c r="D28" s="9"/>
      <c r="E28" s="9"/>
      <c r="F28" s="9"/>
      <c r="G28" s="9"/>
      <c r="H28" s="10"/>
    </row>
    <row r="29" spans="1:12" ht="14.65" thickBot="1" x14ac:dyDescent="0.5">
      <c r="B29" s="6"/>
      <c r="C29" s="6"/>
      <c r="D29" s="17" t="s">
        <v>9</v>
      </c>
      <c r="E29" s="6"/>
      <c r="F29" s="6"/>
      <c r="G29" s="6"/>
      <c r="H29" s="6"/>
      <c r="I29" s="6"/>
      <c r="J29" s="6"/>
      <c r="K29" s="6"/>
      <c r="L29" s="7"/>
    </row>
    <row r="30" spans="1:12" x14ac:dyDescent="0.4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</row>
    <row r="31" spans="1:12" x14ac:dyDescent="0.45">
      <c r="A31" s="8" t="s">
        <v>10</v>
      </c>
      <c r="B31" s="3">
        <f>SQRT(SUMSQ(A2,A3,A4,A5))</f>
        <v>11.789826122551595</v>
      </c>
      <c r="C31" s="9"/>
      <c r="D31" s="9"/>
      <c r="E31" s="9" t="s">
        <v>12</v>
      </c>
      <c r="F31" s="3">
        <f>SUMPRODUCT(B2:B5,B33:B36)</f>
        <v>0.93300782264796833</v>
      </c>
      <c r="G31" s="9"/>
      <c r="H31" s="9" t="s">
        <v>17</v>
      </c>
      <c r="I31" s="3">
        <f>SUMPRODUCT(C2:C5,B33:B36)</f>
        <v>-3.6472123976238753</v>
      </c>
      <c r="J31" s="9"/>
      <c r="K31" s="9" t="s">
        <v>24</v>
      </c>
      <c r="L31" s="11">
        <f>SUMPRODUCT(B33:B36,D2:D5)</f>
        <v>3.2231179327838895</v>
      </c>
    </row>
    <row r="32" spans="1:12" x14ac:dyDescent="0.4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</row>
    <row r="33" spans="1:12" x14ac:dyDescent="0.45">
      <c r="A33" s="8" t="s">
        <v>11</v>
      </c>
      <c r="B33" s="3">
        <f>A2/B31</f>
        <v>0.59373225077597969</v>
      </c>
      <c r="C33" s="9"/>
      <c r="D33" s="9"/>
      <c r="E33" s="9" t="s">
        <v>14</v>
      </c>
      <c r="F33" s="3">
        <f>B33*F31</f>
        <v>0.55395683453237432</v>
      </c>
      <c r="G33" s="9"/>
      <c r="H33" s="9" t="s">
        <v>18</v>
      </c>
      <c r="I33" s="3">
        <f>SUMPRODUCT(C2:C5,F45:F48)</f>
        <v>1.0255842623108462</v>
      </c>
      <c r="J33" s="9"/>
      <c r="K33" s="9" t="s">
        <v>25</v>
      </c>
      <c r="L33" s="11">
        <f>SUMPRODUCT(F45:F48,D2:D5)</f>
        <v>2.0739983112827218</v>
      </c>
    </row>
    <row r="34" spans="1:12" x14ac:dyDescent="0.45">
      <c r="A34" s="8"/>
      <c r="B34" s="3">
        <f>A3/B31</f>
        <v>0.42409446483998547</v>
      </c>
      <c r="C34" s="9"/>
      <c r="D34" s="9"/>
      <c r="E34" s="9"/>
      <c r="F34" s="3">
        <f>B34*F31</f>
        <v>0.39568345323741022</v>
      </c>
      <c r="G34" s="9"/>
      <c r="H34" s="9"/>
      <c r="I34" s="9"/>
      <c r="J34" s="9"/>
      <c r="K34" s="9"/>
      <c r="L34" s="10"/>
    </row>
    <row r="35" spans="1:12" x14ac:dyDescent="0.45">
      <c r="A35" s="8"/>
      <c r="B35" s="3">
        <f>A4/B31</f>
        <v>0.33927557187198837</v>
      </c>
      <c r="C35" s="9"/>
      <c r="D35" s="9"/>
      <c r="E35" s="9"/>
      <c r="F35" s="3">
        <f>B35*F31</f>
        <v>0.31654676258992814</v>
      </c>
      <c r="G35" s="9"/>
      <c r="H35" s="9" t="s">
        <v>19</v>
      </c>
      <c r="I35" s="3">
        <f>B33*I31</f>
        <v>-2.1654676258992809</v>
      </c>
      <c r="J35" s="9"/>
      <c r="K35" s="9" t="s">
        <v>26</v>
      </c>
      <c r="L35" s="11">
        <f>SUMPRODUCT(I52:I55,D2:D5)</f>
        <v>2.6111962605889523</v>
      </c>
    </row>
    <row r="36" spans="1:12" x14ac:dyDescent="0.45">
      <c r="A36" s="8"/>
      <c r="B36" s="3">
        <f>A5/B31</f>
        <v>0.59373225077597969</v>
      </c>
      <c r="C36" s="9"/>
      <c r="D36" s="9"/>
      <c r="E36" s="9"/>
      <c r="F36" s="3">
        <f>B36*F31</f>
        <v>0.55395683453237432</v>
      </c>
      <c r="G36" s="9"/>
      <c r="H36" s="9"/>
      <c r="I36" s="3">
        <f>B34*I31</f>
        <v>-1.5467625899280577</v>
      </c>
      <c r="J36" s="9"/>
      <c r="K36" s="9"/>
      <c r="L36" s="10"/>
    </row>
    <row r="37" spans="1:12" x14ac:dyDescent="0.45">
      <c r="A37" s="8"/>
      <c r="B37" s="9"/>
      <c r="C37" s="9"/>
      <c r="D37" s="9"/>
      <c r="E37" s="9"/>
      <c r="F37" s="9"/>
      <c r="G37" s="9"/>
      <c r="H37" s="9"/>
      <c r="I37" s="3">
        <f>B35*I31</f>
        <v>-1.2374100719424461</v>
      </c>
      <c r="J37" s="9"/>
      <c r="K37" s="9" t="s">
        <v>27</v>
      </c>
      <c r="L37" s="11">
        <f>L31*B33</f>
        <v>1.9136690647482015</v>
      </c>
    </row>
    <row r="38" spans="1:12" x14ac:dyDescent="0.45">
      <c r="A38" s="8"/>
      <c r="B38" s="9"/>
      <c r="C38" s="9"/>
      <c r="D38" s="9"/>
      <c r="E38" s="9" t="s">
        <v>13</v>
      </c>
      <c r="F38" s="3">
        <f>B2-F33</f>
        <v>-3.5539568345323742</v>
      </c>
      <c r="G38" s="9"/>
      <c r="H38" s="9"/>
      <c r="I38" s="3">
        <f>B36*I31</f>
        <v>-2.1654676258992809</v>
      </c>
      <c r="J38" s="9"/>
      <c r="K38" s="9"/>
      <c r="L38" s="11">
        <f>L31*B34</f>
        <v>1.3669064748201438</v>
      </c>
    </row>
    <row r="39" spans="1:12" x14ac:dyDescent="0.45">
      <c r="A39" s="8"/>
      <c r="B39" s="9"/>
      <c r="C39" s="9"/>
      <c r="D39" s="9"/>
      <c r="E39" s="9"/>
      <c r="F39" s="3">
        <f t="shared" ref="F39:F41" si="0">B3-F34</f>
        <v>-1.3956834532374103</v>
      </c>
      <c r="G39" s="9"/>
      <c r="H39" s="9"/>
      <c r="I39" s="9"/>
      <c r="J39" s="9"/>
      <c r="K39" s="9"/>
      <c r="L39" s="11">
        <f>L31*B35</f>
        <v>1.093525179856115</v>
      </c>
    </row>
    <row r="40" spans="1:12" x14ac:dyDescent="0.45">
      <c r="A40" s="8"/>
      <c r="B40" s="9"/>
      <c r="C40" s="9"/>
      <c r="D40" s="9"/>
      <c r="E40" s="9"/>
      <c r="F40" s="3">
        <f t="shared" si="0"/>
        <v>-3.3165467625899283</v>
      </c>
      <c r="G40" s="9"/>
      <c r="H40" s="9" t="s">
        <v>20</v>
      </c>
      <c r="I40" s="3">
        <f>F45*I33</f>
        <v>-0.4448635283178452</v>
      </c>
      <c r="J40" s="9"/>
      <c r="K40" s="9"/>
      <c r="L40" s="11">
        <f>L31*B36</f>
        <v>1.9136690647482015</v>
      </c>
    </row>
    <row r="41" spans="1:12" x14ac:dyDescent="0.45">
      <c r="A41" s="8"/>
      <c r="B41" s="9"/>
      <c r="C41" s="9"/>
      <c r="D41" s="9"/>
      <c r="E41" s="9"/>
      <c r="F41" s="3">
        <f t="shared" si="0"/>
        <v>6.4460431654676258</v>
      </c>
      <c r="G41" s="9"/>
      <c r="H41" s="9"/>
      <c r="I41" s="3">
        <f>F46*I33</f>
        <v>-0.17470349087785828</v>
      </c>
      <c r="J41" s="9"/>
      <c r="K41" s="9"/>
      <c r="L41" s="10"/>
    </row>
    <row r="42" spans="1:12" x14ac:dyDescent="0.45">
      <c r="A42" s="8"/>
      <c r="B42" s="9"/>
      <c r="C42" s="9"/>
      <c r="D42" s="9"/>
      <c r="E42" s="9"/>
      <c r="F42" s="9"/>
      <c r="G42" s="9"/>
      <c r="H42" s="9"/>
      <c r="I42" s="3">
        <f>F47*I33</f>
        <v>-0.41514592419944663</v>
      </c>
      <c r="J42" s="9"/>
      <c r="K42" s="9" t="s">
        <v>28</v>
      </c>
      <c r="L42" s="11">
        <f>L33*F45</f>
        <v>-0.89962984065646445</v>
      </c>
    </row>
    <row r="43" spans="1:12" x14ac:dyDescent="0.45">
      <c r="A43" s="8"/>
      <c r="B43" s="9"/>
      <c r="C43" s="9"/>
      <c r="D43" s="9"/>
      <c r="E43" s="9" t="s">
        <v>15</v>
      </c>
      <c r="F43" s="3">
        <f>SQRT(SUMSQ(F38,F39,F40,F41))</f>
        <v>8.1932592051562541</v>
      </c>
      <c r="G43" s="9"/>
      <c r="H43" s="9"/>
      <c r="I43" s="3">
        <f>F48*I33</f>
        <v>0.80687797848742771</v>
      </c>
      <c r="J43" s="9"/>
      <c r="K43" s="9"/>
      <c r="L43" s="11">
        <f>L33*F46</f>
        <v>-0.35329592932662779</v>
      </c>
    </row>
    <row r="44" spans="1:12" x14ac:dyDescent="0.4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11">
        <f>L33*F47</f>
        <v>-0.83953311041018241</v>
      </c>
    </row>
    <row r="45" spans="1:12" x14ac:dyDescent="0.45">
      <c r="A45" s="8"/>
      <c r="B45" s="9"/>
      <c r="C45" s="9"/>
      <c r="D45" s="9"/>
      <c r="E45" s="9" t="s">
        <v>16</v>
      </c>
      <c r="F45" s="3">
        <f>F38/F43</f>
        <v>-0.43376594655955308</v>
      </c>
      <c r="G45" s="9"/>
      <c r="H45" s="9" t="s">
        <v>21</v>
      </c>
      <c r="I45" s="3">
        <f>C2-I35-I40</f>
        <v>-0.38966884578287392</v>
      </c>
      <c r="J45" s="9"/>
      <c r="K45" s="9"/>
      <c r="L45" s="11">
        <f>L33*F48</f>
        <v>1.6317172818384458</v>
      </c>
    </row>
    <row r="46" spans="1:12" x14ac:dyDescent="0.45">
      <c r="A46" s="8"/>
      <c r="B46" s="9"/>
      <c r="C46" s="9"/>
      <c r="D46" s="9"/>
      <c r="E46" s="9"/>
      <c r="F46" s="3">
        <f>F39/F43</f>
        <v>-0.17034533123998646</v>
      </c>
      <c r="G46" s="9"/>
      <c r="H46" s="9"/>
      <c r="I46" s="3">
        <f t="shared" ref="I46:I48" si="1">C3-I36-I41</f>
        <v>-1.2785339191940841</v>
      </c>
      <c r="J46" s="9"/>
      <c r="K46" s="9"/>
      <c r="L46" s="10"/>
    </row>
    <row r="47" spans="1:12" x14ac:dyDescent="0.45">
      <c r="A47" s="8"/>
      <c r="B47" s="9"/>
      <c r="C47" s="9"/>
      <c r="D47" s="9"/>
      <c r="E47" s="9"/>
      <c r="F47" s="3">
        <f>F40/F43</f>
        <v>-0.40478967887440076</v>
      </c>
      <c r="G47" s="9"/>
      <c r="H47" s="9"/>
      <c r="I47" s="3">
        <f t="shared" si="1"/>
        <v>1.6525559961418927</v>
      </c>
      <c r="J47" s="9"/>
      <c r="K47" s="9" t="s">
        <v>29</v>
      </c>
      <c r="L47" s="11">
        <f>L35*I52</f>
        <v>-0.47205730860917561</v>
      </c>
    </row>
    <row r="48" spans="1:12" x14ac:dyDescent="0.45">
      <c r="A48" s="8"/>
      <c r="B48" s="9"/>
      <c r="C48" s="9"/>
      <c r="D48" s="9"/>
      <c r="E48" s="9"/>
      <c r="F48" s="3">
        <f>F41/F43</f>
        <v>0.78674957108777244</v>
      </c>
      <c r="G48" s="9"/>
      <c r="H48" s="9"/>
      <c r="I48" s="3">
        <f t="shared" si="1"/>
        <v>0.35858964741185317</v>
      </c>
      <c r="J48" s="9"/>
      <c r="K48" s="9"/>
      <c r="L48" s="11">
        <f>L35*I53</f>
        <v>-1.5488569009096451</v>
      </c>
    </row>
    <row r="49" spans="1:12" x14ac:dyDescent="0.4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11">
        <f>L35*I54</f>
        <v>2.0019592130785191</v>
      </c>
    </row>
    <row r="50" spans="1:12" x14ac:dyDescent="0.45">
      <c r="A50" s="8"/>
      <c r="B50" s="9"/>
      <c r="C50" s="9"/>
      <c r="D50" s="9"/>
      <c r="E50" s="9"/>
      <c r="F50" s="9"/>
      <c r="G50" s="9"/>
      <c r="H50" s="9" t="s">
        <v>22</v>
      </c>
      <c r="I50" s="3">
        <f>SQRT(SUMSQ(I45,I46,I47,I48))</f>
        <v>2.155462513596333</v>
      </c>
      <c r="J50" s="9"/>
      <c r="K50" s="9"/>
      <c r="L50" s="11">
        <f>L35*I55</f>
        <v>0.43440697321405497</v>
      </c>
    </row>
    <row r="51" spans="1:12" x14ac:dyDescent="0.4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0"/>
    </row>
    <row r="52" spans="1:12" x14ac:dyDescent="0.45">
      <c r="A52" s="8"/>
      <c r="B52" s="9"/>
      <c r="C52" s="9"/>
      <c r="D52" s="9"/>
      <c r="E52" s="9"/>
      <c r="F52" s="9"/>
      <c r="G52" s="9"/>
      <c r="H52" s="9" t="s">
        <v>23</v>
      </c>
      <c r="I52" s="3">
        <f>I45/I50</f>
        <v>-0.18078201004420236</v>
      </c>
      <c r="J52" s="9"/>
      <c r="K52" s="9" t="s">
        <v>30</v>
      </c>
      <c r="L52" s="11">
        <f>D2-L37-L42-L47</f>
        <v>0.45801808451743853</v>
      </c>
    </row>
    <row r="53" spans="1:12" x14ac:dyDescent="0.45">
      <c r="A53" s="8"/>
      <c r="B53" s="9"/>
      <c r="C53" s="9"/>
      <c r="D53" s="9"/>
      <c r="E53" s="9"/>
      <c r="F53" s="9"/>
      <c r="G53" s="9"/>
      <c r="H53" s="9"/>
      <c r="I53" s="3">
        <f>I46/I50</f>
        <v>-0.5931598954420616</v>
      </c>
      <c r="J53" s="9"/>
      <c r="K53" s="9"/>
      <c r="L53" s="11">
        <f t="shared" ref="L53:L55" si="2">D3-L38-L43-L48</f>
        <v>-0.46475364458387092</v>
      </c>
    </row>
    <row r="54" spans="1:12" x14ac:dyDescent="0.45">
      <c r="A54" s="8"/>
      <c r="B54" s="9"/>
      <c r="C54" s="9"/>
      <c r="D54" s="9"/>
      <c r="E54" s="9"/>
      <c r="F54" s="9"/>
      <c r="G54" s="9"/>
      <c r="H54" s="9"/>
      <c r="I54" s="3">
        <f>I47/I50</f>
        <v>0.76668278187062788</v>
      </c>
      <c r="J54" s="9"/>
      <c r="K54" s="9"/>
      <c r="L54" s="11">
        <f t="shared" si="2"/>
        <v>-0.25595128252445165</v>
      </c>
    </row>
    <row r="55" spans="1:12" x14ac:dyDescent="0.45">
      <c r="A55" s="8"/>
      <c r="B55" s="9"/>
      <c r="C55" s="9"/>
      <c r="D55" s="9"/>
      <c r="E55" s="9"/>
      <c r="F55" s="9"/>
      <c r="G55" s="9"/>
      <c r="H55" s="9"/>
      <c r="I55" s="3">
        <f>I48/I50</f>
        <v>0.16636320286245929</v>
      </c>
      <c r="J55" s="9"/>
      <c r="K55" s="9"/>
      <c r="L55" s="11">
        <f t="shared" si="2"/>
        <v>2.0206680199297722E-2</v>
      </c>
    </row>
    <row r="56" spans="1:12" x14ac:dyDescent="0.45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</row>
    <row r="57" spans="1:12" x14ac:dyDescent="0.45">
      <c r="A57" s="8"/>
      <c r="B57" s="9"/>
      <c r="C57" s="9"/>
      <c r="D57" s="9"/>
      <c r="E57" s="9"/>
      <c r="F57" s="9"/>
      <c r="G57" s="9"/>
      <c r="H57" s="9"/>
      <c r="I57" s="9"/>
      <c r="J57" s="9"/>
      <c r="K57" s="9" t="s">
        <v>31</v>
      </c>
      <c r="L57" s="11">
        <f>SQRT(SUMSQ(L52,L53,L54,L55))</f>
        <v>0.70121030001676588</v>
      </c>
    </row>
    <row r="58" spans="1:12" x14ac:dyDescent="0.4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</row>
    <row r="59" spans="1:12" x14ac:dyDescent="0.45">
      <c r="A59" s="8"/>
      <c r="B59" s="9"/>
      <c r="C59" s="9"/>
      <c r="D59" s="9"/>
      <c r="E59" s="9"/>
      <c r="F59" s="9"/>
      <c r="G59" s="9"/>
      <c r="H59" s="9"/>
      <c r="I59" s="9"/>
      <c r="J59" s="9"/>
      <c r="K59" s="9" t="s">
        <v>32</v>
      </c>
      <c r="L59" s="11">
        <f>L52/L57</f>
        <v>0.65318219727589188</v>
      </c>
    </row>
    <row r="60" spans="1:12" x14ac:dyDescent="0.4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11">
        <f>L53/L57</f>
        <v>-0.66278781782406604</v>
      </c>
    </row>
    <row r="61" spans="1:12" x14ac:dyDescent="0.45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11">
        <f>L54/L57</f>
        <v>-0.3650135808306465</v>
      </c>
    </row>
    <row r="62" spans="1:12" x14ac:dyDescent="0.4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11">
        <f>L55/L57</f>
        <v>2.8816861644523167E-2</v>
      </c>
    </row>
    <row r="63" spans="1:12" ht="14.65" thickBot="1" x14ac:dyDescent="0.5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4"/>
    </row>
    <row r="64" spans="1:12" ht="14.65" thickBot="1" x14ac:dyDescent="0.5">
      <c r="B64" s="6"/>
      <c r="C64" s="6"/>
      <c r="D64" s="17" t="s">
        <v>33</v>
      </c>
      <c r="E64" s="6"/>
      <c r="F64" s="6"/>
      <c r="G64" s="6"/>
      <c r="H64" s="6" t="s">
        <v>41</v>
      </c>
      <c r="I64" s="6"/>
      <c r="J64" s="6"/>
      <c r="K64" s="6"/>
      <c r="L64" s="7"/>
    </row>
    <row r="65" spans="1:17" x14ac:dyDescent="0.4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</row>
    <row r="66" spans="1:17" x14ac:dyDescent="0.45">
      <c r="A66" s="8" t="s">
        <v>34</v>
      </c>
      <c r="B66" s="3">
        <f>SQRT(SUMSQ(B33,B34,B35,B36))</f>
        <v>1</v>
      </c>
      <c r="C66" s="9"/>
      <c r="D66" s="9" t="s">
        <v>38</v>
      </c>
      <c r="E66" s="4">
        <f>SUMPRODUCT(B33:B36,F45:F48)</f>
        <v>0</v>
      </c>
      <c r="F66" s="9"/>
      <c r="G66" s="9" t="s">
        <v>42</v>
      </c>
      <c r="H66" s="4">
        <f>SUMPRODUCT(F45:F48,I52:I55)</f>
        <v>0</v>
      </c>
      <c r="I66" s="9"/>
      <c r="J66" s="9"/>
      <c r="K66" s="9"/>
      <c r="L66" s="10"/>
    </row>
    <row r="67" spans="1:17" x14ac:dyDescent="0.45">
      <c r="A67" s="8" t="s">
        <v>35</v>
      </c>
      <c r="B67" s="3">
        <f>SQRT(SUMSQ(F45,F46,F47,F48))</f>
        <v>1</v>
      </c>
      <c r="C67" s="9"/>
      <c r="D67" s="9" t="s">
        <v>39</v>
      </c>
      <c r="E67" s="4">
        <f>SUMPRODUCT(B33:B36,I52:I55)</f>
        <v>1.8041124150158794E-16</v>
      </c>
      <c r="F67" s="9"/>
      <c r="G67" s="9" t="s">
        <v>43</v>
      </c>
      <c r="H67" s="4">
        <f>SUMPRODUCT(L59:L62,I52:I55)</f>
        <v>-1.3921155894713877E-15</v>
      </c>
      <c r="I67" s="9"/>
      <c r="J67" s="9"/>
      <c r="K67" s="9"/>
      <c r="L67" s="10"/>
    </row>
    <row r="68" spans="1:17" x14ac:dyDescent="0.45">
      <c r="A68" s="8" t="s">
        <v>36</v>
      </c>
      <c r="B68" s="3">
        <f>SQRT(SUMSQ(I52,I53,I54,I55))</f>
        <v>1</v>
      </c>
      <c r="C68" s="9"/>
      <c r="D68" s="9" t="s">
        <v>40</v>
      </c>
      <c r="E68" s="4">
        <f>SUMPRODUCT(B33:B36,L59:L62)</f>
        <v>-8.7777007884426439E-16</v>
      </c>
      <c r="F68" s="9"/>
      <c r="G68" s="9" t="s">
        <v>44</v>
      </c>
      <c r="H68" s="4">
        <f>SUMPRODUCT(F45:F48,L59:L62)</f>
        <v>-8.2919782151691379E-16</v>
      </c>
      <c r="I68" s="9"/>
      <c r="J68" s="9"/>
      <c r="K68" s="9"/>
      <c r="L68" s="10"/>
    </row>
    <row r="69" spans="1:17" ht="14.65" thickBot="1" x14ac:dyDescent="0.5">
      <c r="A69" s="12" t="s">
        <v>37</v>
      </c>
      <c r="B69" s="15">
        <f>SQRT(SUMSQ(L59,L60,L61,L62))</f>
        <v>1</v>
      </c>
      <c r="C69" s="13"/>
      <c r="D69" s="13"/>
      <c r="E69" s="13"/>
      <c r="F69" s="13"/>
      <c r="G69" s="13"/>
      <c r="H69" s="13"/>
      <c r="I69" s="13"/>
      <c r="J69" s="13"/>
      <c r="K69" s="13"/>
      <c r="L69" s="14"/>
      <c r="Q69" s="2" t="s">
        <v>41</v>
      </c>
    </row>
    <row r="70" spans="1:17" ht="14.65" thickBot="1" x14ac:dyDescent="0.5">
      <c r="A70" s="5"/>
      <c r="B70" s="6"/>
      <c r="C70" s="6"/>
      <c r="D70" s="17" t="s">
        <v>45</v>
      </c>
      <c r="E70" s="6"/>
      <c r="F70" s="6"/>
      <c r="G70" s="6"/>
      <c r="H70" s="6"/>
      <c r="I70" s="6"/>
      <c r="J70" s="6"/>
      <c r="K70" s="6"/>
      <c r="L70" s="7"/>
    </row>
    <row r="71" spans="1:17" x14ac:dyDescent="0.45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</row>
    <row r="72" spans="1:17" x14ac:dyDescent="0.45"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</row>
    <row r="73" spans="1:17" x14ac:dyDescent="0.45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</row>
    <row r="74" spans="1:17" x14ac:dyDescent="0.45">
      <c r="A74" s="8" t="s">
        <v>6</v>
      </c>
      <c r="B74" s="3">
        <v>1</v>
      </c>
      <c r="C74" s="9"/>
      <c r="D74" s="9" t="s">
        <v>54</v>
      </c>
      <c r="E74" s="9"/>
      <c r="F74" s="3">
        <f>SUMPRODUCT(B74:B77,B33:B36)</f>
        <v>4.8346768991758342</v>
      </c>
      <c r="G74" s="9"/>
      <c r="H74" s="9"/>
      <c r="I74" s="9"/>
      <c r="J74" s="9"/>
      <c r="K74" s="9"/>
      <c r="L74" s="10"/>
    </row>
    <row r="75" spans="1:17" x14ac:dyDescent="0.45">
      <c r="A75" s="8"/>
      <c r="B75" s="3">
        <v>2</v>
      </c>
      <c r="C75" s="9"/>
      <c r="D75" s="9" t="s">
        <v>55</v>
      </c>
      <c r="E75" s="9"/>
      <c r="F75" s="3">
        <f>SUMPRODUCT(B74:B77,F45:F48)</f>
        <v>1.1581726386883615</v>
      </c>
      <c r="G75" s="9"/>
      <c r="H75" s="9"/>
      <c r="I75" s="9"/>
      <c r="J75" s="9"/>
      <c r="K75" s="9"/>
      <c r="L75" s="10"/>
    </row>
    <row r="76" spans="1:17" x14ac:dyDescent="0.45">
      <c r="A76" s="8"/>
      <c r="B76" s="3">
        <v>3</v>
      </c>
      <c r="C76" s="9"/>
      <c r="D76" s="9" t="s">
        <v>56</v>
      </c>
      <c r="E76" s="9"/>
      <c r="F76" s="3">
        <f>SUMPRODUCT(B74:B77,I52:I55)</f>
        <v>1.5983993561333949</v>
      </c>
      <c r="G76" s="9"/>
      <c r="H76" s="9"/>
      <c r="I76" s="9"/>
      <c r="J76" s="9"/>
      <c r="K76" s="9"/>
      <c r="L76" s="10"/>
    </row>
    <row r="77" spans="1:17" ht="14.65" thickBot="1" x14ac:dyDescent="0.5">
      <c r="A77" s="12"/>
      <c r="B77" s="15">
        <v>4</v>
      </c>
      <c r="C77" s="13"/>
      <c r="D77" s="13" t="s">
        <v>57</v>
      </c>
      <c r="E77" s="13"/>
      <c r="F77" s="15">
        <f>SUMPRODUCT(B74:B77,L59:L62)</f>
        <v>-1.6521667342860871</v>
      </c>
      <c r="G77" s="13"/>
      <c r="H77" s="13"/>
      <c r="I77" s="13"/>
      <c r="J77" s="13"/>
      <c r="K77" s="13"/>
      <c r="L77" s="14"/>
    </row>
    <row r="78" spans="1:17" ht="14.65" thickBot="1" x14ac:dyDescent="0.5">
      <c r="A78" s="5"/>
      <c r="B78" s="6"/>
      <c r="C78" s="6"/>
      <c r="D78" s="17" t="s">
        <v>46</v>
      </c>
      <c r="E78" s="6"/>
      <c r="F78" s="6"/>
      <c r="G78" s="6"/>
      <c r="H78" s="6"/>
      <c r="I78" s="6"/>
      <c r="J78" s="6"/>
      <c r="K78" s="6"/>
      <c r="L78" s="7"/>
    </row>
    <row r="79" spans="1:17" x14ac:dyDescent="0.45"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</row>
    <row r="80" spans="1:17" x14ac:dyDescent="0.45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</row>
    <row r="81" spans="1:12" x14ac:dyDescent="0.45">
      <c r="A81" s="8" t="s">
        <v>47</v>
      </c>
      <c r="B81" s="3">
        <f>B33</f>
        <v>0.59373225077597969</v>
      </c>
      <c r="C81" s="3">
        <f>F45</f>
        <v>-0.43376594655955308</v>
      </c>
      <c r="D81" s="3">
        <f>I52</f>
        <v>-0.18078201004420236</v>
      </c>
      <c r="E81" s="3">
        <f>L59</f>
        <v>0.65318219727589188</v>
      </c>
      <c r="F81" s="9"/>
      <c r="G81" s="9"/>
      <c r="H81" s="9"/>
      <c r="I81" s="9"/>
      <c r="J81" s="9"/>
      <c r="K81" s="9"/>
      <c r="L81" s="10"/>
    </row>
    <row r="82" spans="1:12" x14ac:dyDescent="0.45">
      <c r="A82" s="8"/>
      <c r="B82" s="3">
        <f t="shared" ref="B82:B84" si="3">B34</f>
        <v>0.42409446483998547</v>
      </c>
      <c r="C82" s="3">
        <f t="shared" ref="C82:C84" si="4">F46</f>
        <v>-0.17034533123998646</v>
      </c>
      <c r="D82" s="3">
        <f t="shared" ref="D82:D84" si="5">I53</f>
        <v>-0.5931598954420616</v>
      </c>
      <c r="E82" s="3">
        <f t="shared" ref="E82:E84" si="6">L60</f>
        <v>-0.66278781782406604</v>
      </c>
      <c r="F82" s="9"/>
      <c r="G82" s="9"/>
      <c r="H82" s="9"/>
      <c r="I82" s="9"/>
      <c r="J82" s="9"/>
      <c r="K82" s="9"/>
      <c r="L82" s="10"/>
    </row>
    <row r="83" spans="1:12" x14ac:dyDescent="0.45">
      <c r="A83" s="8"/>
      <c r="B83" s="3">
        <f t="shared" si="3"/>
        <v>0.33927557187198837</v>
      </c>
      <c r="C83" s="3">
        <f t="shared" si="4"/>
        <v>-0.40478967887440076</v>
      </c>
      <c r="D83" s="3">
        <f t="shared" si="5"/>
        <v>0.76668278187062788</v>
      </c>
      <c r="E83" s="3">
        <f t="shared" si="6"/>
        <v>-0.3650135808306465</v>
      </c>
      <c r="F83" s="9"/>
      <c r="G83" s="9"/>
      <c r="H83" s="9"/>
      <c r="I83" s="9"/>
      <c r="J83" s="9"/>
      <c r="K83" s="9"/>
      <c r="L83" s="10"/>
    </row>
    <row r="84" spans="1:12" x14ac:dyDescent="0.45">
      <c r="A84" s="8"/>
      <c r="B84" s="3">
        <f t="shared" si="3"/>
        <v>0.59373225077597969</v>
      </c>
      <c r="C84" s="3">
        <f t="shared" si="4"/>
        <v>0.78674957108777244</v>
      </c>
      <c r="D84" s="3">
        <f t="shared" si="5"/>
        <v>0.16636320286245929</v>
      </c>
      <c r="E84" s="3">
        <f t="shared" si="6"/>
        <v>2.8816861644523167E-2</v>
      </c>
      <c r="F84" s="9"/>
      <c r="G84" s="9"/>
      <c r="H84" s="9"/>
      <c r="I84" s="9"/>
      <c r="J84" s="9"/>
      <c r="K84" s="9"/>
      <c r="L84" s="10"/>
    </row>
    <row r="85" spans="1:12" x14ac:dyDescent="0.4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</row>
    <row r="86" spans="1:12" x14ac:dyDescent="0.45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</row>
    <row r="87" spans="1:12" x14ac:dyDescent="0.45">
      <c r="A87" s="8" t="s">
        <v>48</v>
      </c>
      <c r="B87" s="3">
        <f t="array" ref="B87:E90">TRANSPOSE(B81:E84)</f>
        <v>0.59373225077597969</v>
      </c>
      <c r="C87" s="3">
        <v>0.42409446483998547</v>
      </c>
      <c r="D87" s="3">
        <v>0.33927557187198837</v>
      </c>
      <c r="E87" s="3">
        <v>0.59373225077597969</v>
      </c>
      <c r="F87" s="9"/>
      <c r="G87" s="9"/>
      <c r="H87" s="9"/>
      <c r="I87" s="9"/>
      <c r="J87" s="9"/>
      <c r="K87" s="9"/>
      <c r="L87" s="10"/>
    </row>
    <row r="88" spans="1:12" x14ac:dyDescent="0.45">
      <c r="A88" s="8"/>
      <c r="B88" s="3">
        <v>-0.43376594655955308</v>
      </c>
      <c r="C88" s="3">
        <v>-0.17034533123998646</v>
      </c>
      <c r="D88" s="3">
        <v>-0.40478967887440076</v>
      </c>
      <c r="E88" s="3">
        <v>0.78674957108777244</v>
      </c>
      <c r="F88" s="9"/>
      <c r="G88" s="9"/>
      <c r="H88" s="9"/>
      <c r="I88" s="9"/>
      <c r="J88" s="9"/>
      <c r="K88" s="9"/>
      <c r="L88" s="10"/>
    </row>
    <row r="89" spans="1:12" x14ac:dyDescent="0.45">
      <c r="A89" s="8"/>
      <c r="B89" s="3">
        <v>-0.18078201004420236</v>
      </c>
      <c r="C89" s="3">
        <v>-0.5931598954420616</v>
      </c>
      <c r="D89" s="3">
        <v>0.76668278187062788</v>
      </c>
      <c r="E89" s="3">
        <v>0.16636320286245929</v>
      </c>
      <c r="F89" s="9"/>
      <c r="G89" s="9"/>
      <c r="H89" s="9"/>
      <c r="I89" s="9"/>
      <c r="J89" s="9"/>
      <c r="K89" s="9"/>
      <c r="L89" s="10"/>
    </row>
    <row r="90" spans="1:12" x14ac:dyDescent="0.45">
      <c r="A90" s="8"/>
      <c r="B90" s="3">
        <v>0.65318219727589188</v>
      </c>
      <c r="C90" s="3">
        <v>-0.66278781782406604</v>
      </c>
      <c r="D90" s="3">
        <v>-0.3650135808306465</v>
      </c>
      <c r="E90" s="3">
        <v>2.8816861644523167E-2</v>
      </c>
      <c r="F90" s="9"/>
      <c r="G90" s="9"/>
      <c r="H90" s="9"/>
      <c r="I90" s="9"/>
      <c r="J90" s="9"/>
      <c r="K90" s="9"/>
      <c r="L90" s="10"/>
    </row>
    <row r="91" spans="1:12" x14ac:dyDescent="0.45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</row>
    <row r="92" spans="1:12" x14ac:dyDescent="0.45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</row>
    <row r="93" spans="1:12" x14ac:dyDescent="0.45">
      <c r="A93" s="8" t="s">
        <v>49</v>
      </c>
      <c r="B93" s="3">
        <f t="array" ref="B93:E96">MMULT(B81:E84,B87:E90)</f>
        <v>1</v>
      </c>
      <c r="C93" s="4">
        <v>2.7755575615628914E-16</v>
      </c>
      <c r="D93" s="4">
        <v>-6.106226635438361E-16</v>
      </c>
      <c r="E93" s="4">
        <v>-9.8532293435482643E-16</v>
      </c>
      <c r="F93" s="9"/>
      <c r="G93" s="9"/>
      <c r="H93" s="9"/>
      <c r="I93" s="9"/>
      <c r="J93" s="9"/>
      <c r="K93" s="9"/>
      <c r="L93" s="10"/>
    </row>
    <row r="94" spans="1:12" x14ac:dyDescent="0.45">
      <c r="A94" s="8"/>
      <c r="B94" s="4">
        <v>2.7755575615628914E-16</v>
      </c>
      <c r="C94" s="3">
        <v>0.99999999999999911</v>
      </c>
      <c r="D94" s="4">
        <v>4.7184478546569153E-16</v>
      </c>
      <c r="E94" s="4">
        <v>9.4022012397942945E-16</v>
      </c>
      <c r="F94" s="9"/>
      <c r="G94" s="9"/>
      <c r="H94" s="9"/>
      <c r="I94" s="9"/>
      <c r="J94" s="9"/>
      <c r="K94" s="9"/>
      <c r="L94" s="10"/>
    </row>
    <row r="95" spans="1:12" x14ac:dyDescent="0.45">
      <c r="A95" s="8"/>
      <c r="B95" s="4">
        <v>-6.106226635438361E-16</v>
      </c>
      <c r="C95" s="4">
        <v>4.7184478546569153E-16</v>
      </c>
      <c r="D95" s="3">
        <v>1.0000000000000009</v>
      </c>
      <c r="E95" s="4">
        <v>5.2909066017292616E-16</v>
      </c>
      <c r="F95" s="9"/>
      <c r="G95" s="9"/>
      <c r="H95" s="9"/>
      <c r="I95" s="9"/>
      <c r="J95" s="9"/>
      <c r="K95" s="9"/>
      <c r="L95" s="10"/>
    </row>
    <row r="96" spans="1:12" x14ac:dyDescent="0.45">
      <c r="A96" s="8"/>
      <c r="B96" s="4">
        <v>-9.8532293435482643E-16</v>
      </c>
      <c r="C96" s="4">
        <v>9.4022012397942945E-16</v>
      </c>
      <c r="D96" s="4">
        <v>5.2909066017292616E-16</v>
      </c>
      <c r="E96" s="3">
        <v>1</v>
      </c>
      <c r="F96" s="9"/>
      <c r="G96" s="9"/>
      <c r="H96" s="9"/>
      <c r="I96" s="9"/>
      <c r="J96" s="9"/>
      <c r="K96" s="9"/>
      <c r="L96" s="10"/>
    </row>
    <row r="97" spans="1:12" ht="14.65" thickBot="1" x14ac:dyDescent="0.5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4"/>
    </row>
    <row r="98" spans="1:12" ht="14.65" thickBot="1" x14ac:dyDescent="0.5">
      <c r="B98" s="6"/>
      <c r="C98" s="6"/>
      <c r="D98" s="16" t="s">
        <v>50</v>
      </c>
      <c r="E98" s="6"/>
      <c r="F98" s="6"/>
      <c r="G98" s="6"/>
      <c r="H98" s="6"/>
      <c r="I98" s="6"/>
      <c r="J98" s="6"/>
      <c r="K98" s="6"/>
      <c r="L98" s="7"/>
    </row>
    <row r="99" spans="1:12" x14ac:dyDescent="0.45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</row>
    <row r="100" spans="1:12" x14ac:dyDescent="0.45">
      <c r="A100" s="8" t="s">
        <v>51</v>
      </c>
      <c r="B100" s="3">
        <f t="array" ref="B100:E103">MINVERSE(B81:E84)</f>
        <v>0.59373225077598046</v>
      </c>
      <c r="C100" s="3">
        <v>0.42409446483998486</v>
      </c>
      <c r="D100" s="3">
        <v>0.33927557187198787</v>
      </c>
      <c r="E100" s="3">
        <v>0.59373225077597958</v>
      </c>
      <c r="F100" s="9"/>
      <c r="G100" s="9"/>
      <c r="H100" s="9"/>
      <c r="I100" s="9"/>
      <c r="J100" s="9"/>
      <c r="K100" s="9"/>
      <c r="L100" s="10"/>
    </row>
    <row r="101" spans="1:12" x14ac:dyDescent="0.45">
      <c r="A101" s="8"/>
      <c r="B101" s="3">
        <v>-0.43376594655955258</v>
      </c>
      <c r="C101" s="3">
        <v>-0.17034533123998702</v>
      </c>
      <c r="D101" s="3">
        <v>-0.40478967887440098</v>
      </c>
      <c r="E101" s="3">
        <v>0.78674957108777233</v>
      </c>
      <c r="F101" s="9"/>
      <c r="G101" s="9"/>
      <c r="H101" s="9"/>
      <c r="I101" s="9"/>
      <c r="J101" s="9"/>
      <c r="K101" s="9"/>
      <c r="L101" s="10"/>
    </row>
    <row r="102" spans="1:12" x14ac:dyDescent="0.45">
      <c r="A102" s="8"/>
      <c r="B102" s="3">
        <v>-0.18078201004420161</v>
      </c>
      <c r="C102" s="3">
        <v>-0.59315989544206238</v>
      </c>
      <c r="D102" s="3">
        <v>0.76668278187062722</v>
      </c>
      <c r="E102" s="3">
        <v>0.1663632028624592</v>
      </c>
      <c r="F102" s="9"/>
      <c r="G102" s="9"/>
      <c r="H102" s="9"/>
      <c r="I102" s="9"/>
      <c r="J102" s="9"/>
      <c r="K102" s="9"/>
      <c r="L102" s="10"/>
    </row>
    <row r="103" spans="1:12" x14ac:dyDescent="0.45">
      <c r="A103" s="8"/>
      <c r="B103" s="3">
        <v>0.65318219727589177</v>
      </c>
      <c r="C103" s="3">
        <v>-0.66278781782406659</v>
      </c>
      <c r="D103" s="3">
        <v>-0.36501358083064545</v>
      </c>
      <c r="E103" s="3">
        <v>2.8816861644524613E-2</v>
      </c>
      <c r="F103" s="9"/>
      <c r="G103" s="9"/>
      <c r="H103" s="9"/>
      <c r="I103" s="9"/>
      <c r="J103" s="9"/>
      <c r="K103" s="9"/>
      <c r="L103" s="10"/>
    </row>
    <row r="104" spans="1:12" ht="14.65" thickBot="1" x14ac:dyDescent="0.5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4"/>
    </row>
    <row r="105" spans="1:12" ht="14.65" thickBot="1" x14ac:dyDescent="0.5">
      <c r="B105" s="6"/>
      <c r="C105" s="6"/>
      <c r="D105" s="17" t="s">
        <v>52</v>
      </c>
      <c r="E105" s="6"/>
      <c r="F105" s="6"/>
      <c r="G105" s="6"/>
      <c r="H105" s="6"/>
      <c r="I105" s="6"/>
      <c r="J105" s="6"/>
      <c r="K105" s="6"/>
      <c r="L105" s="7"/>
    </row>
    <row r="106" spans="1:12" x14ac:dyDescent="0.45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0"/>
    </row>
    <row r="107" spans="1:12" ht="14.65" thickBot="1" x14ac:dyDescent="0.5">
      <c r="A107" s="12" t="s">
        <v>53</v>
      </c>
      <c r="B107" s="15">
        <f>MDETERM(B81:E84)</f>
        <v>1.0000000000000002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F5730C-3114-43B7-89A0-A5B54B0F36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Водчиц</dc:creator>
  <cp:lastModifiedBy>PC</cp:lastModifiedBy>
  <dcterms:created xsi:type="dcterms:W3CDTF">2024-02-06T07:35:01Z</dcterms:created>
  <dcterms:modified xsi:type="dcterms:W3CDTF">2024-02-19T10:58:11Z</dcterms:modified>
</cp:coreProperties>
</file>