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Лист1" sheetId="1" r:id="rId1"/>
    <sheet name="Объем продаж" sheetId="2" r:id="rId2"/>
    <sheet name="Лист3" sheetId="3" r:id="rId3"/>
    <sheet name="Лист3 (2)" sheetId="4" r:id="rId4"/>
  </sheets>
  <calcPr calcId="144525"/>
</workbook>
</file>

<file path=xl/calcChain.xml><?xml version="1.0" encoding="utf-8"?>
<calcChain xmlns="http://schemas.openxmlformats.org/spreadsheetml/2006/main">
  <c r="I50" i="4" l="1"/>
  <c r="I52" i="4" s="1"/>
  <c r="I48" i="4"/>
  <c r="I12" i="4"/>
  <c r="I14" i="4" s="1"/>
  <c r="B40" i="4"/>
  <c r="I40" i="4" s="1"/>
  <c r="I42" i="4" s="1"/>
  <c r="I44" i="4" s="1"/>
  <c r="I32" i="4"/>
  <c r="I34" i="4" s="1"/>
  <c r="B31" i="4"/>
  <c r="I23" i="4"/>
  <c r="I25" i="4" s="1"/>
  <c r="C23" i="4"/>
  <c r="B23" i="4"/>
  <c r="I40" i="3"/>
  <c r="B40" i="3"/>
  <c r="C23" i="3"/>
  <c r="B23" i="3"/>
  <c r="I42" i="3"/>
  <c r="I44" i="3" s="1"/>
  <c r="B31" i="3"/>
  <c r="I23" i="3"/>
  <c r="I25" i="3" s="1"/>
  <c r="I32" i="3"/>
  <c r="I34" i="3" s="1"/>
  <c r="I12" i="3"/>
  <c r="I14" i="3" s="1"/>
  <c r="B12" i="2" l="1"/>
  <c r="E5" i="2"/>
  <c r="B5" i="2"/>
  <c r="B19" i="2"/>
  <c r="E12" i="2"/>
  <c r="B28" i="1" l="1"/>
  <c r="B23" i="1"/>
  <c r="B38" i="1"/>
  <c r="B33" i="1"/>
  <c r="B18" i="1"/>
  <c r="B4" i="1" l="1"/>
  <c r="C4" i="1"/>
  <c r="D4" i="1"/>
  <c r="E4" i="1"/>
  <c r="A4" i="1"/>
</calcChain>
</file>

<file path=xl/sharedStrings.xml><?xml version="1.0" encoding="utf-8"?>
<sst xmlns="http://schemas.openxmlformats.org/spreadsheetml/2006/main" count="158" uniqueCount="39">
  <si>
    <t>Украина</t>
  </si>
  <si>
    <t>Численность</t>
  </si>
  <si>
    <t>Инвестиции</t>
  </si>
  <si>
    <t>На душу населения</t>
  </si>
  <si>
    <t>России</t>
  </si>
  <si>
    <t>Южно-Африканская Республика</t>
  </si>
  <si>
    <t>Бразилия</t>
  </si>
  <si>
    <t>Греции</t>
  </si>
  <si>
    <t>ВВП</t>
  </si>
  <si>
    <t>Импорт</t>
  </si>
  <si>
    <t>Экспорт</t>
  </si>
  <si>
    <t>% от ВВП</t>
  </si>
  <si>
    <t>Россия</t>
  </si>
  <si>
    <t>Греция</t>
  </si>
  <si>
    <t>Южная Африка</t>
  </si>
  <si>
    <t>Импортные таможенные пошлины, (% импорта)</t>
  </si>
  <si>
    <t>Ввозные пошлины</t>
  </si>
  <si>
    <t>млн. грн.</t>
  </si>
  <si>
    <t>млн. $</t>
  </si>
  <si>
    <t>% импорта</t>
  </si>
  <si>
    <t>импорт</t>
  </si>
  <si>
    <t>%</t>
  </si>
  <si>
    <t xml:space="preserve"> млрд рублей</t>
  </si>
  <si>
    <t xml:space="preserve"> млрд  $</t>
  </si>
  <si>
    <t>Brazil</t>
  </si>
  <si>
    <t xml:space="preserve"> млрд br</t>
  </si>
  <si>
    <t>реалов за $</t>
  </si>
  <si>
    <t>рублей за $</t>
  </si>
  <si>
    <t>грн. за $</t>
  </si>
  <si>
    <t>реал</t>
  </si>
  <si>
    <t>$</t>
  </si>
  <si>
    <t>рубль</t>
  </si>
  <si>
    <t>South Africa</t>
  </si>
  <si>
    <t xml:space="preserve"> млрд</t>
  </si>
  <si>
    <t>ZAR</t>
  </si>
  <si>
    <t xml:space="preserve"> млрд. грн.</t>
  </si>
  <si>
    <t xml:space="preserve"> млрд. $</t>
  </si>
  <si>
    <t>Greece</t>
  </si>
  <si>
    <t>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</si>
</sst>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4"/>
      <color rgb="FF000000"/>
      <name val="Arial"/>
      <family val="2"/>
      <charset val="204"/>
    </font>
    <font>
      <b/>
      <sz val="15"/>
      <color rgb="FF000000"/>
      <name val="Arial"/>
      <family val="2"/>
      <charset val="204"/>
    </font>
    <font>
      <sz val="10.5"/>
      <color rgb="FF333333"/>
      <name val="Arial"/>
      <family val="2"/>
      <charset val="204"/>
    </font>
    <font>
      <sz val="14"/>
      <color theme="1"/>
      <name val="Times New Roman"/>
      <family val="1"/>
      <charset val="204"/>
    </font>
    <font>
      <sz val="14"/>
      <color rgb="FF333333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rgb="FF50505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9"/>
      <color rgb="FF222222"/>
      <name val="Consolas"/>
      <family val="3"/>
      <charset val="204"/>
    </font>
    <font>
      <b/>
      <sz val="20"/>
      <color theme="1"/>
      <name val="Calibri"/>
      <family val="2"/>
      <charset val="204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E3E3E3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3" fontId="8" fillId="2" borderId="5" xfId="0" applyNumberFormat="1" applyFont="1" applyFill="1" applyBorder="1" applyAlignment="1">
      <alignment horizontal="right" vertical="center" wrapText="1"/>
    </xf>
    <xf numFmtId="0" fontId="4" fillId="3" borderId="0" xfId="0" applyFont="1" applyFill="1"/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right" vertical="center" wrapText="1"/>
    </xf>
    <xf numFmtId="0" fontId="9" fillId="0" borderId="2" xfId="0" applyFont="1" applyBorder="1" applyAlignment="1">
      <alignment horizontal="right" vertical="center" wrapText="1"/>
    </xf>
    <xf numFmtId="0" fontId="9" fillId="0" borderId="3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right" vertical="center" wrapText="1"/>
    </xf>
    <xf numFmtId="0" fontId="4" fillId="0" borderId="0" xfId="0" applyFont="1" applyAlignment="1">
      <alignment horizontal="center"/>
    </xf>
    <xf numFmtId="3" fontId="8" fillId="0" borderId="0" xfId="0" applyNumberFormat="1" applyFont="1"/>
    <xf numFmtId="0" fontId="10" fillId="0" borderId="0" xfId="0" applyFont="1"/>
    <xf numFmtId="3" fontId="2" fillId="0" borderId="0" xfId="0" applyNumberFormat="1" applyFont="1"/>
    <xf numFmtId="0" fontId="6" fillId="0" borderId="0" xfId="0" applyFont="1"/>
    <xf numFmtId="0" fontId="1" fillId="0" borderId="0" xfId="0" applyFont="1" applyAlignment="1">
      <alignment horizontal="left" vertical="center"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3" fontId="12" fillId="0" borderId="0" xfId="0" applyNumberFormat="1" applyFont="1" applyAlignment="1">
      <alignment horizontal="right"/>
    </xf>
    <xf numFmtId="3" fontId="12" fillId="0" borderId="0" xfId="0" applyNumberFormat="1" applyFont="1"/>
    <xf numFmtId="0" fontId="14" fillId="0" borderId="0" xfId="0" applyFont="1"/>
    <xf numFmtId="0" fontId="0" fillId="0" borderId="0" xfId="0" applyAlignment="1">
      <alignment horizontal="right"/>
    </xf>
    <xf numFmtId="4" fontId="0" fillId="0" borderId="0" xfId="0" applyNumberFormat="1"/>
    <xf numFmtId="2" fontId="0" fillId="0" borderId="0" xfId="0" applyNumberFormat="1"/>
    <xf numFmtId="0" fontId="0" fillId="3" borderId="0" xfId="0" applyFill="1"/>
    <xf numFmtId="0" fontId="15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" fontId="0" fillId="3" borderId="0" xfId="0" applyNumberFormat="1" applyFill="1"/>
    <xf numFmtId="4" fontId="16" fillId="4" borderId="0" xfId="0" applyNumberFormat="1" applyFont="1" applyFill="1"/>
    <xf numFmtId="2" fontId="0" fillId="4" borderId="0" xfId="0" applyNumberFormat="1" applyFill="1"/>
    <xf numFmtId="4" fontId="0" fillId="4" borderId="0" xfId="0" applyNumberFormat="1" applyFill="1"/>
    <xf numFmtId="2" fontId="0" fillId="3" borderId="0" xfId="0" applyNumberFormat="1" applyFill="1"/>
    <xf numFmtId="4" fontId="0" fillId="3" borderId="0" xfId="0" applyNumberFormat="1" applyFill="1" applyAlignment="1">
      <alignment horizontal="right"/>
    </xf>
    <xf numFmtId="0" fontId="17" fillId="0" borderId="0" xfId="0" applyFont="1" applyAlignment="1">
      <alignment horizontal="center" vertical="center"/>
    </xf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20" workbookViewId="0">
      <selection activeCell="B38" sqref="B38"/>
    </sheetView>
  </sheetViews>
  <sheetFormatPr defaultRowHeight="18.75" x14ac:dyDescent="0.3"/>
  <cols>
    <col min="1" max="1" width="42" style="2" customWidth="1"/>
    <col min="2" max="2" width="28.85546875" style="2" customWidth="1"/>
    <col min="3" max="3" width="19.5703125" style="2" customWidth="1"/>
    <col min="4" max="4" width="20.7109375" style="2" customWidth="1"/>
    <col min="5" max="5" width="20.140625" style="2" customWidth="1"/>
    <col min="6" max="16384" width="9.140625" style="2"/>
  </cols>
  <sheetData>
    <row r="1" spans="1:5" ht="19.5" thickBot="1" x14ac:dyDescent="0.35">
      <c r="A1" s="7">
        <v>2015</v>
      </c>
      <c r="B1" s="8">
        <v>2016</v>
      </c>
      <c r="C1" s="8">
        <v>2017</v>
      </c>
      <c r="D1" s="8">
        <v>2018</v>
      </c>
      <c r="E1" s="8">
        <v>2019</v>
      </c>
    </row>
    <row r="2" spans="1:5" ht="19.5" thickBot="1" x14ac:dyDescent="0.35">
      <c r="A2" s="9">
        <v>1188.4860000000001</v>
      </c>
      <c r="B2" s="10">
        <v>1273.671</v>
      </c>
      <c r="C2" s="10">
        <v>1374.5129999999999</v>
      </c>
      <c r="D2" s="10">
        <v>1484.94</v>
      </c>
      <c r="E2" s="10">
        <v>1606.694</v>
      </c>
    </row>
    <row r="3" spans="1:5" ht="19.5" thickBot="1" x14ac:dyDescent="0.35">
      <c r="A3" s="11">
        <v>1331.5050000000001</v>
      </c>
      <c r="B3" s="12">
        <v>1426.451</v>
      </c>
      <c r="C3" s="12">
        <v>1537.1469999999999</v>
      </c>
      <c r="D3" s="12">
        <v>1652.5989999999999</v>
      </c>
      <c r="E3" s="12">
        <v>1786.4169999999999</v>
      </c>
    </row>
    <row r="4" spans="1:5" x14ac:dyDescent="0.3">
      <c r="A4" s="13">
        <f>A2-A3</f>
        <v>-143.01900000000001</v>
      </c>
      <c r="B4" s="13">
        <f t="shared" ref="B4:E4" si="0">B2-B3</f>
        <v>-152.77999999999997</v>
      </c>
      <c r="C4" s="13">
        <f t="shared" si="0"/>
        <v>-162.63400000000001</v>
      </c>
      <c r="D4" s="13">
        <f t="shared" si="0"/>
        <v>-167.65899999999988</v>
      </c>
      <c r="E4" s="13">
        <f t="shared" si="0"/>
        <v>-179.72299999999996</v>
      </c>
    </row>
    <row r="14" spans="1:5" x14ac:dyDescent="0.3">
      <c r="A14" s="6"/>
      <c r="B14" s="6"/>
      <c r="C14" s="6"/>
    </row>
    <row r="15" spans="1:5" x14ac:dyDescent="0.3">
      <c r="A15" s="4" t="s">
        <v>0</v>
      </c>
    </row>
    <row r="16" spans="1:5" x14ac:dyDescent="0.3">
      <c r="A16" s="2" t="s">
        <v>2</v>
      </c>
      <c r="B16" s="3">
        <v>833000000</v>
      </c>
    </row>
    <row r="17" spans="1:3" ht="19.5" thickBot="1" x14ac:dyDescent="0.35">
      <c r="A17" s="2" t="s">
        <v>1</v>
      </c>
      <c r="B17" s="5">
        <v>42098321</v>
      </c>
    </row>
    <row r="18" spans="1:3" x14ac:dyDescent="0.3">
      <c r="A18" s="2" t="s">
        <v>3</v>
      </c>
      <c r="B18" s="2">
        <f>B16/B17</f>
        <v>19.7870124084046</v>
      </c>
    </row>
    <row r="19" spans="1:3" x14ac:dyDescent="0.3">
      <c r="A19" s="6"/>
      <c r="B19" s="6"/>
      <c r="C19" s="6"/>
    </row>
    <row r="20" spans="1:3" x14ac:dyDescent="0.3">
      <c r="A20" s="17" t="s">
        <v>4</v>
      </c>
    </row>
    <row r="21" spans="1:3" x14ac:dyDescent="0.3">
      <c r="A21" s="2" t="s">
        <v>2</v>
      </c>
      <c r="B21" s="1">
        <v>1417000000</v>
      </c>
    </row>
    <row r="22" spans="1:3" x14ac:dyDescent="0.3">
      <c r="A22" s="2" t="s">
        <v>1</v>
      </c>
      <c r="B22" s="14">
        <v>146781095</v>
      </c>
    </row>
    <row r="23" spans="1:3" x14ac:dyDescent="0.3">
      <c r="A23" s="2" t="s">
        <v>3</v>
      </c>
      <c r="B23" s="2">
        <f>B21/B22</f>
        <v>9.6538317826284104</v>
      </c>
    </row>
    <row r="24" spans="1:3" x14ac:dyDescent="0.3">
      <c r="A24" s="6"/>
      <c r="B24" s="6"/>
      <c r="C24" s="6"/>
    </row>
    <row r="25" spans="1:3" x14ac:dyDescent="0.3">
      <c r="A25" s="4" t="s">
        <v>5</v>
      </c>
    </row>
    <row r="26" spans="1:3" x14ac:dyDescent="0.3">
      <c r="A26" s="2" t="s">
        <v>2</v>
      </c>
      <c r="B26" s="1">
        <v>1854000000000</v>
      </c>
    </row>
    <row r="27" spans="1:3" ht="19.5" x14ac:dyDescent="0.3">
      <c r="A27" s="2" t="s">
        <v>1</v>
      </c>
      <c r="B27" s="16">
        <v>56833632</v>
      </c>
    </row>
    <row r="28" spans="1:3" x14ac:dyDescent="0.3">
      <c r="A28" s="2" t="s">
        <v>3</v>
      </c>
      <c r="B28" s="2">
        <f>B26/B27</f>
        <v>32621.529449323247</v>
      </c>
    </row>
    <row r="29" spans="1:3" x14ac:dyDescent="0.3">
      <c r="A29" s="6"/>
      <c r="B29" s="6"/>
      <c r="C29" s="6"/>
    </row>
    <row r="30" spans="1:3" x14ac:dyDescent="0.3">
      <c r="A30" s="4" t="s">
        <v>6</v>
      </c>
    </row>
    <row r="31" spans="1:3" x14ac:dyDescent="0.3">
      <c r="A31" s="2" t="s">
        <v>2</v>
      </c>
      <c r="B31" s="15">
        <v>6846000000</v>
      </c>
    </row>
    <row r="32" spans="1:3" ht="19.5" x14ac:dyDescent="0.3">
      <c r="A32" s="2" t="s">
        <v>1</v>
      </c>
      <c r="B32" s="16">
        <v>215303920</v>
      </c>
    </row>
    <row r="33" spans="1:3" x14ac:dyDescent="0.3">
      <c r="A33" s="2" t="s">
        <v>3</v>
      </c>
      <c r="B33" s="2">
        <f>B31/B32</f>
        <v>31.796912940553984</v>
      </c>
    </row>
    <row r="34" spans="1:3" x14ac:dyDescent="0.3">
      <c r="A34" s="6"/>
      <c r="B34" s="6"/>
      <c r="C34" s="6"/>
    </row>
    <row r="35" spans="1:3" x14ac:dyDescent="0.3">
      <c r="A35" s="18" t="s">
        <v>7</v>
      </c>
    </row>
    <row r="36" spans="1:3" x14ac:dyDescent="0.3">
      <c r="A36" s="2" t="s">
        <v>2</v>
      </c>
      <c r="B36" s="15">
        <v>301000000</v>
      </c>
    </row>
    <row r="37" spans="1:3" ht="19.5" x14ac:dyDescent="0.3">
      <c r="A37" s="2" t="s">
        <v>1</v>
      </c>
      <c r="B37" s="16">
        <v>10786104</v>
      </c>
    </row>
    <row r="38" spans="1:3" x14ac:dyDescent="0.3">
      <c r="A38" s="2" t="s">
        <v>3</v>
      </c>
      <c r="B38" s="2">
        <f>B36/B37</f>
        <v>27.906276446064307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18" sqref="B18"/>
    </sheetView>
  </sheetViews>
  <sheetFormatPr defaultRowHeight="15" x14ac:dyDescent="0.25"/>
  <cols>
    <col min="1" max="1" width="12.85546875" bestFit="1" customWidth="1"/>
    <col min="2" max="2" width="27.5703125" bestFit="1" customWidth="1"/>
    <col min="4" max="4" width="20.42578125" bestFit="1" customWidth="1"/>
    <col min="5" max="5" width="32.7109375" customWidth="1"/>
    <col min="8" max="8" width="12" bestFit="1" customWidth="1"/>
  </cols>
  <sheetData>
    <row r="1" spans="1:8" ht="26.25" x14ac:dyDescent="0.4">
      <c r="A1" s="24" t="s">
        <v>13</v>
      </c>
      <c r="C1" s="20"/>
      <c r="D1" s="24" t="s">
        <v>6</v>
      </c>
      <c r="F1" s="20"/>
      <c r="G1" s="20"/>
      <c r="H1" s="20"/>
    </row>
    <row r="2" spans="1:8" ht="18.75" x14ac:dyDescent="0.3">
      <c r="A2" s="19" t="s">
        <v>8</v>
      </c>
      <c r="B2" s="22">
        <v>203490000000000</v>
      </c>
      <c r="C2" s="20"/>
      <c r="D2" s="19" t="s">
        <v>8</v>
      </c>
      <c r="E2" s="22">
        <v>2053210000000000</v>
      </c>
      <c r="F2" s="20"/>
      <c r="G2" s="20"/>
      <c r="H2" s="20"/>
    </row>
    <row r="3" spans="1:8" ht="18.75" x14ac:dyDescent="0.3">
      <c r="A3" s="19" t="s">
        <v>9</v>
      </c>
      <c r="B3" s="22">
        <v>70057779010</v>
      </c>
      <c r="C3" s="20"/>
      <c r="D3" s="19" t="s">
        <v>9</v>
      </c>
      <c r="E3" s="22">
        <v>251721061711</v>
      </c>
      <c r="F3" s="20"/>
      <c r="G3" s="20"/>
      <c r="H3" s="20"/>
    </row>
    <row r="4" spans="1:8" ht="18.75" x14ac:dyDescent="0.3">
      <c r="A4" s="19" t="s">
        <v>10</v>
      </c>
      <c r="B4" s="22">
        <v>71714344987</v>
      </c>
      <c r="C4" s="20"/>
      <c r="D4" s="19" t="s">
        <v>10</v>
      </c>
      <c r="E4" s="22">
        <v>221543309809</v>
      </c>
      <c r="F4" s="20"/>
      <c r="G4" s="20"/>
      <c r="H4" s="20"/>
    </row>
    <row r="5" spans="1:8" ht="18.75" x14ac:dyDescent="0.3">
      <c r="A5" s="19" t="s">
        <v>11</v>
      </c>
      <c r="B5" s="23">
        <f>B2/100/(B3+B4)</f>
        <v>14.353315324831135</v>
      </c>
      <c r="C5" s="20"/>
      <c r="D5" s="19" t="s">
        <v>11</v>
      </c>
      <c r="E5" s="23">
        <f>E2/100/(E3+E4)</f>
        <v>43.383996843152012</v>
      </c>
      <c r="F5" s="20"/>
      <c r="G5" s="20"/>
      <c r="H5" s="20"/>
    </row>
    <row r="6" spans="1:8" ht="18.75" x14ac:dyDescent="0.3">
      <c r="G6" s="20"/>
      <c r="H6" s="20"/>
    </row>
    <row r="7" spans="1:8" ht="18.75" x14ac:dyDescent="0.3">
      <c r="G7" s="20"/>
      <c r="H7" s="20"/>
    </row>
    <row r="8" spans="1:8" ht="26.25" x14ac:dyDescent="0.4">
      <c r="A8" s="24" t="s">
        <v>14</v>
      </c>
      <c r="D8" s="24" t="s">
        <v>12</v>
      </c>
      <c r="G8" s="20"/>
      <c r="H8" s="20"/>
    </row>
    <row r="9" spans="1:8" ht="18.75" x14ac:dyDescent="0.3">
      <c r="A9" s="19" t="s">
        <v>8</v>
      </c>
      <c r="B9" s="22">
        <v>349430000000000</v>
      </c>
      <c r="D9" s="19" t="s">
        <v>8</v>
      </c>
      <c r="E9" s="22">
        <v>1578420000000000</v>
      </c>
      <c r="G9" s="20"/>
      <c r="H9" s="20"/>
    </row>
    <row r="10" spans="1:8" ht="18.75" x14ac:dyDescent="0.3">
      <c r="A10" s="19" t="s">
        <v>9</v>
      </c>
      <c r="B10" s="22">
        <v>103369318285</v>
      </c>
      <c r="D10" s="19" t="s">
        <v>9</v>
      </c>
      <c r="E10" s="22">
        <v>266061410000</v>
      </c>
      <c r="G10" s="20"/>
      <c r="H10" s="20"/>
    </row>
    <row r="11" spans="1:8" ht="18.75" x14ac:dyDescent="0.3">
      <c r="A11" s="19" t="s">
        <v>10</v>
      </c>
      <c r="B11" s="22">
        <v>98916580431</v>
      </c>
      <c r="D11" s="19" t="s">
        <v>10</v>
      </c>
      <c r="E11" s="22">
        <v>326949750000</v>
      </c>
      <c r="G11" s="20"/>
      <c r="H11" s="20"/>
    </row>
    <row r="12" spans="1:8" ht="18.75" x14ac:dyDescent="0.3">
      <c r="A12" s="19" t="s">
        <v>11</v>
      </c>
      <c r="B12" s="23">
        <f>B9/100/(B10+B11)</f>
        <v>17.274066171591301</v>
      </c>
      <c r="D12" s="19" t="s">
        <v>11</v>
      </c>
      <c r="E12" s="23">
        <f>E9/100/(E10+E11)</f>
        <v>26.617037021697872</v>
      </c>
      <c r="G12" s="20"/>
      <c r="H12" s="20"/>
    </row>
    <row r="15" spans="1:8" ht="26.25" x14ac:dyDescent="0.4">
      <c r="A15" s="24" t="s">
        <v>0</v>
      </c>
    </row>
    <row r="16" spans="1:8" ht="18.75" x14ac:dyDescent="0.3">
      <c r="A16" s="19" t="s">
        <v>8</v>
      </c>
      <c r="B16" s="22">
        <v>112130000000000</v>
      </c>
    </row>
    <row r="17" spans="1:8" ht="18.75" x14ac:dyDescent="0.3">
      <c r="A17" s="19" t="s">
        <v>9</v>
      </c>
      <c r="B17" s="22">
        <v>53868000000</v>
      </c>
    </row>
    <row r="18" spans="1:8" ht="18.75" x14ac:dyDescent="0.3">
      <c r="A18" s="19" t="s">
        <v>10</v>
      </c>
      <c r="B18" s="22">
        <v>62512000000</v>
      </c>
      <c r="H18" s="21"/>
    </row>
    <row r="19" spans="1:8" ht="18.75" x14ac:dyDescent="0.3">
      <c r="A19" s="19" t="s">
        <v>11</v>
      </c>
      <c r="B19" s="23">
        <f>B16/100/(H18+B18)</f>
        <v>17.937356027642693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J44"/>
  <sheetViews>
    <sheetView topLeftCell="A9" zoomScale="145" zoomScaleNormal="145" workbookViewId="0">
      <selection activeCell="I22" sqref="E22:I22"/>
    </sheetView>
  </sheetViews>
  <sheetFormatPr defaultRowHeight="15" x14ac:dyDescent="0.25"/>
  <cols>
    <col min="9" max="9" width="13.42578125" customWidth="1"/>
  </cols>
  <sheetData>
    <row r="8" spans="5:10" x14ac:dyDescent="0.25">
      <c r="E8" t="s">
        <v>0</v>
      </c>
    </row>
    <row r="9" spans="5:10" x14ac:dyDescent="0.25">
      <c r="E9" t="s">
        <v>15</v>
      </c>
    </row>
    <row r="10" spans="5:10" x14ac:dyDescent="0.25">
      <c r="E10" t="s">
        <v>28</v>
      </c>
      <c r="I10" s="28">
        <v>28</v>
      </c>
    </row>
    <row r="11" spans="5:10" x14ac:dyDescent="0.25">
      <c r="E11" t="s">
        <v>16</v>
      </c>
      <c r="I11" s="37">
        <v>23898.400000000001</v>
      </c>
      <c r="J11" t="s">
        <v>17</v>
      </c>
    </row>
    <row r="12" spans="5:10" x14ac:dyDescent="0.25">
      <c r="E12" t="s">
        <v>16</v>
      </c>
      <c r="I12" s="26">
        <f>I11/I10</f>
        <v>853.51428571428573</v>
      </c>
      <c r="J12" t="s">
        <v>18</v>
      </c>
    </row>
    <row r="13" spans="5:10" x14ac:dyDescent="0.25">
      <c r="E13" t="s">
        <v>20</v>
      </c>
      <c r="I13" s="36">
        <v>51700</v>
      </c>
      <c r="J13" t="s">
        <v>18</v>
      </c>
    </row>
    <row r="14" spans="5:10" x14ac:dyDescent="0.25">
      <c r="E14" t="s">
        <v>19</v>
      </c>
      <c r="I14" s="27">
        <f>I12/I13*100</f>
        <v>1.6508980381320808</v>
      </c>
      <c r="J14" t="s">
        <v>21</v>
      </c>
    </row>
    <row r="19" spans="2:10" x14ac:dyDescent="0.25">
      <c r="E19" t="s">
        <v>12</v>
      </c>
    </row>
    <row r="20" spans="2:10" x14ac:dyDescent="0.25">
      <c r="B20" s="30" t="s">
        <v>31</v>
      </c>
      <c r="C20" s="31" t="s">
        <v>30</v>
      </c>
      <c r="E20" t="s">
        <v>15</v>
      </c>
    </row>
    <row r="21" spans="2:10" x14ac:dyDescent="0.25">
      <c r="B21" s="25">
        <v>1</v>
      </c>
      <c r="C21" s="25">
        <v>1.5509999999999999E-2</v>
      </c>
      <c r="E21" t="s">
        <v>27</v>
      </c>
      <c r="I21" s="28">
        <v>58</v>
      </c>
    </row>
    <row r="22" spans="2:10" x14ac:dyDescent="0.25">
      <c r="B22" s="25">
        <v>64.490200000000002</v>
      </c>
      <c r="C22" s="25">
        <v>1</v>
      </c>
      <c r="E22" t="s">
        <v>16</v>
      </c>
      <c r="I22" s="28">
        <v>2438.8000000000002</v>
      </c>
      <c r="J22" t="s">
        <v>22</v>
      </c>
    </row>
    <row r="23" spans="2:10" x14ac:dyDescent="0.25">
      <c r="B23">
        <f>B21/C21</f>
        <v>64.474532559638945</v>
      </c>
      <c r="C23">
        <f>C22/B22</f>
        <v>1.5506231954622562E-2</v>
      </c>
      <c r="E23" t="s">
        <v>16</v>
      </c>
      <c r="I23" s="26">
        <f>I22/I21</f>
        <v>42.048275862068969</v>
      </c>
      <c r="J23" t="s">
        <v>23</v>
      </c>
    </row>
    <row r="24" spans="2:10" x14ac:dyDescent="0.25">
      <c r="E24" t="s">
        <v>20</v>
      </c>
      <c r="I24" s="28">
        <v>222</v>
      </c>
      <c r="J24" t="s">
        <v>23</v>
      </c>
    </row>
    <row r="25" spans="2:10" x14ac:dyDescent="0.25">
      <c r="E25" t="s">
        <v>19</v>
      </c>
      <c r="I25" s="27">
        <f>I23/I24*100</f>
        <v>18.940664802733771</v>
      </c>
      <c r="J25" t="s">
        <v>21</v>
      </c>
    </row>
    <row r="28" spans="2:10" x14ac:dyDescent="0.25">
      <c r="E28" t="s">
        <v>24</v>
      </c>
    </row>
    <row r="29" spans="2:10" x14ac:dyDescent="0.25">
      <c r="B29" s="31" t="s">
        <v>29</v>
      </c>
      <c r="C29" s="31" t="s">
        <v>30</v>
      </c>
      <c r="E29" t="s">
        <v>15</v>
      </c>
    </row>
    <row r="30" spans="2:10" x14ac:dyDescent="0.25">
      <c r="B30">
        <v>1</v>
      </c>
      <c r="C30">
        <v>0.30697000000000002</v>
      </c>
      <c r="E30" t="s">
        <v>26</v>
      </c>
      <c r="I30" s="28">
        <v>3.26</v>
      </c>
    </row>
    <row r="31" spans="2:10" x14ac:dyDescent="0.25">
      <c r="B31">
        <f>1/C30</f>
        <v>3.2576473271003681</v>
      </c>
      <c r="C31">
        <v>1</v>
      </c>
      <c r="E31" t="s">
        <v>16</v>
      </c>
      <c r="I31" s="32">
        <v>32284</v>
      </c>
      <c r="J31" s="29" t="s">
        <v>25</v>
      </c>
    </row>
    <row r="32" spans="2:10" x14ac:dyDescent="0.25">
      <c r="E32" t="s">
        <v>16</v>
      </c>
      <c r="I32" s="35">
        <f>I31/I30</f>
        <v>9903.067484662577</v>
      </c>
      <c r="J32" t="s">
        <v>23</v>
      </c>
    </row>
    <row r="33" spans="2:10" x14ac:dyDescent="0.25">
      <c r="E33" t="s">
        <v>20</v>
      </c>
      <c r="I33" s="28">
        <v>141</v>
      </c>
      <c r="J33" t="s">
        <v>23</v>
      </c>
    </row>
    <row r="34" spans="2:10" x14ac:dyDescent="0.25">
      <c r="E34" t="s">
        <v>19</v>
      </c>
      <c r="I34" s="34">
        <f>I32/I33*100</f>
        <v>7023.4521167819694</v>
      </c>
      <c r="J34" t="s">
        <v>21</v>
      </c>
    </row>
    <row r="38" spans="2:10" x14ac:dyDescent="0.25">
      <c r="B38" s="38" t="s">
        <v>34</v>
      </c>
      <c r="C38" s="31" t="s">
        <v>30</v>
      </c>
      <c r="E38" t="s">
        <v>32</v>
      </c>
    </row>
    <row r="39" spans="2:10" x14ac:dyDescent="0.25">
      <c r="B39">
        <v>1</v>
      </c>
      <c r="C39">
        <v>7.2749999999999995E-2</v>
      </c>
      <c r="E39" t="s">
        <v>15</v>
      </c>
    </row>
    <row r="40" spans="2:10" x14ac:dyDescent="0.25">
      <c r="B40">
        <f>B39/C39</f>
        <v>13.745704467353953</v>
      </c>
      <c r="C40">
        <v>1</v>
      </c>
      <c r="E40" t="s">
        <v>26</v>
      </c>
      <c r="I40" s="39">
        <f>B40</f>
        <v>13.745704467353953</v>
      </c>
    </row>
    <row r="41" spans="2:10" x14ac:dyDescent="0.25">
      <c r="E41" t="s">
        <v>16</v>
      </c>
      <c r="I41" s="32">
        <v>47.929000000000002</v>
      </c>
      <c r="J41" s="29" t="s">
        <v>33</v>
      </c>
    </row>
    <row r="42" spans="2:10" x14ac:dyDescent="0.25">
      <c r="E42" t="s">
        <v>16</v>
      </c>
      <c r="I42" s="33">
        <f>I41/I40</f>
        <v>3.4868347499999999</v>
      </c>
      <c r="J42" t="s">
        <v>23</v>
      </c>
    </row>
    <row r="43" spans="2:10" x14ac:dyDescent="0.25">
      <c r="E43" t="s">
        <v>20</v>
      </c>
      <c r="I43" s="28"/>
      <c r="J43" t="s">
        <v>23</v>
      </c>
    </row>
    <row r="44" spans="2:10" x14ac:dyDescent="0.25">
      <c r="E44" t="s">
        <v>19</v>
      </c>
      <c r="I44" s="34" t="e">
        <f>I42/I43*100</f>
        <v>#DIV/0!</v>
      </c>
      <c r="J44" t="s">
        <v>21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J52"/>
  <sheetViews>
    <sheetView tabSelected="1" topLeftCell="A28" zoomScale="145" zoomScaleNormal="145" workbookViewId="0">
      <selection activeCell="B47" sqref="B47"/>
    </sheetView>
  </sheetViews>
  <sheetFormatPr defaultRowHeight="15" x14ac:dyDescent="0.25"/>
  <cols>
    <col min="9" max="9" width="13.42578125" customWidth="1"/>
  </cols>
  <sheetData>
    <row r="8" spans="5:10" x14ac:dyDescent="0.25">
      <c r="E8" t="s">
        <v>0</v>
      </c>
    </row>
    <row r="9" spans="5:10" x14ac:dyDescent="0.25">
      <c r="E9" t="s">
        <v>15</v>
      </c>
    </row>
    <row r="10" spans="5:10" x14ac:dyDescent="0.25">
      <c r="E10" t="s">
        <v>28</v>
      </c>
      <c r="I10" s="28">
        <v>28</v>
      </c>
    </row>
    <row r="11" spans="5:10" x14ac:dyDescent="0.25">
      <c r="E11" t="s">
        <v>16</v>
      </c>
      <c r="I11" s="37">
        <v>23.898399999999999</v>
      </c>
      <c r="J11" t="s">
        <v>35</v>
      </c>
    </row>
    <row r="12" spans="5:10" x14ac:dyDescent="0.25">
      <c r="E12" t="s">
        <v>16</v>
      </c>
      <c r="I12" s="26">
        <f>I11/I10</f>
        <v>0.85351428571428567</v>
      </c>
      <c r="J12" t="s">
        <v>36</v>
      </c>
    </row>
    <row r="13" spans="5:10" x14ac:dyDescent="0.25">
      <c r="E13" t="s">
        <v>20</v>
      </c>
      <c r="I13" s="36">
        <v>51.7</v>
      </c>
      <c r="J13" t="s">
        <v>36</v>
      </c>
    </row>
    <row r="14" spans="5:10" x14ac:dyDescent="0.25">
      <c r="E14" t="s">
        <v>19</v>
      </c>
      <c r="I14" s="27">
        <f>I12/I13*100</f>
        <v>1.6508980381320804</v>
      </c>
      <c r="J14" t="s">
        <v>21</v>
      </c>
    </row>
    <row r="19" spans="2:10" x14ac:dyDescent="0.25">
      <c r="E19" t="s">
        <v>12</v>
      </c>
    </row>
    <row r="20" spans="2:10" x14ac:dyDescent="0.25">
      <c r="B20" s="30" t="s">
        <v>31</v>
      </c>
      <c r="C20" s="31" t="s">
        <v>30</v>
      </c>
      <c r="E20" t="s">
        <v>15</v>
      </c>
    </row>
    <row r="21" spans="2:10" x14ac:dyDescent="0.25">
      <c r="B21" s="25">
        <v>1</v>
      </c>
      <c r="C21" s="25">
        <v>1.5509999999999999E-2</v>
      </c>
      <c r="E21" t="s">
        <v>27</v>
      </c>
      <c r="I21" s="28">
        <v>58</v>
      </c>
    </row>
    <row r="22" spans="2:10" x14ac:dyDescent="0.25">
      <c r="B22" s="25">
        <v>64.490200000000002</v>
      </c>
      <c r="C22" s="25">
        <v>1</v>
      </c>
      <c r="E22" t="s">
        <v>16</v>
      </c>
      <c r="I22" s="28">
        <v>587.51599999999996</v>
      </c>
      <c r="J22" t="s">
        <v>22</v>
      </c>
    </row>
    <row r="23" spans="2:10" x14ac:dyDescent="0.25">
      <c r="B23">
        <f>B21/C21</f>
        <v>64.474532559638945</v>
      </c>
      <c r="C23">
        <f>C22/B22</f>
        <v>1.5506231954622562E-2</v>
      </c>
      <c r="E23" t="s">
        <v>16</v>
      </c>
      <c r="I23" s="26">
        <f>I22/I21</f>
        <v>10.129586206896551</v>
      </c>
      <c r="J23" t="s">
        <v>23</v>
      </c>
    </row>
    <row r="24" spans="2:10" x14ac:dyDescent="0.25">
      <c r="E24" t="s">
        <v>20</v>
      </c>
      <c r="I24" s="28">
        <v>222</v>
      </c>
      <c r="J24" t="s">
        <v>23</v>
      </c>
    </row>
    <row r="25" spans="2:10" x14ac:dyDescent="0.25">
      <c r="E25" t="s">
        <v>19</v>
      </c>
      <c r="I25" s="27">
        <f>I23/I24*100</f>
        <v>4.562876669773221</v>
      </c>
      <c r="J25" t="s">
        <v>21</v>
      </c>
    </row>
    <row r="28" spans="2:10" x14ac:dyDescent="0.25">
      <c r="E28" t="s">
        <v>24</v>
      </c>
    </row>
    <row r="29" spans="2:10" x14ac:dyDescent="0.25">
      <c r="B29" s="31" t="s">
        <v>29</v>
      </c>
      <c r="C29" s="31" t="s">
        <v>30</v>
      </c>
      <c r="E29" t="s">
        <v>15</v>
      </c>
    </row>
    <row r="30" spans="2:10" x14ac:dyDescent="0.25">
      <c r="B30">
        <v>1</v>
      </c>
      <c r="C30">
        <v>0.30697000000000002</v>
      </c>
      <c r="E30" t="s">
        <v>26</v>
      </c>
      <c r="I30" s="28">
        <v>3.26</v>
      </c>
    </row>
    <row r="31" spans="2:10" x14ac:dyDescent="0.25">
      <c r="B31">
        <f>1/C30</f>
        <v>3.2576473271003681</v>
      </c>
      <c r="C31">
        <v>1</v>
      </c>
      <c r="E31" t="s">
        <v>16</v>
      </c>
      <c r="I31" s="32">
        <v>32.283999999999999</v>
      </c>
      <c r="J31" s="29" t="s">
        <v>25</v>
      </c>
    </row>
    <row r="32" spans="2:10" x14ac:dyDescent="0.25">
      <c r="E32" t="s">
        <v>16</v>
      </c>
      <c r="I32" s="35">
        <f>I31/I30</f>
        <v>9.9030674846625768</v>
      </c>
      <c r="J32" t="s">
        <v>23</v>
      </c>
    </row>
    <row r="33" spans="2:10" x14ac:dyDescent="0.25">
      <c r="E33" t="s">
        <v>20</v>
      </c>
      <c r="I33" s="28">
        <v>141</v>
      </c>
      <c r="J33" t="s">
        <v>23</v>
      </c>
    </row>
    <row r="34" spans="2:10" x14ac:dyDescent="0.25">
      <c r="E34" t="s">
        <v>19</v>
      </c>
      <c r="I34" s="34">
        <f>I32/I33*100</f>
        <v>7.0234521167819697</v>
      </c>
      <c r="J34" t="s">
        <v>21</v>
      </c>
    </row>
    <row r="38" spans="2:10" x14ac:dyDescent="0.25">
      <c r="B38" s="38" t="s">
        <v>34</v>
      </c>
      <c r="C38" s="31" t="s">
        <v>30</v>
      </c>
      <c r="E38" t="s">
        <v>32</v>
      </c>
    </row>
    <row r="39" spans="2:10" x14ac:dyDescent="0.25">
      <c r="B39">
        <v>1</v>
      </c>
      <c r="C39">
        <v>7.2749999999999995E-2</v>
      </c>
      <c r="E39" t="s">
        <v>15</v>
      </c>
    </row>
    <row r="40" spans="2:10" x14ac:dyDescent="0.25">
      <c r="B40">
        <f>B39/C39</f>
        <v>13.745704467353953</v>
      </c>
      <c r="C40">
        <v>1</v>
      </c>
      <c r="E40" t="s">
        <v>26</v>
      </c>
      <c r="I40" s="39">
        <f>B40</f>
        <v>13.745704467353953</v>
      </c>
    </row>
    <row r="41" spans="2:10" x14ac:dyDescent="0.25">
      <c r="E41" t="s">
        <v>16</v>
      </c>
      <c r="I41" s="32">
        <v>47.929000000000002</v>
      </c>
      <c r="J41" s="29" t="s">
        <v>33</v>
      </c>
    </row>
    <row r="42" spans="2:10" x14ac:dyDescent="0.25">
      <c r="E42" t="s">
        <v>16</v>
      </c>
      <c r="I42" s="33">
        <f>I41/I40</f>
        <v>3.4868347499999999</v>
      </c>
      <c r="J42" t="s">
        <v>23</v>
      </c>
    </row>
    <row r="43" spans="2:10" x14ac:dyDescent="0.25">
      <c r="E43" t="s">
        <v>20</v>
      </c>
      <c r="I43">
        <v>81.900000000000006</v>
      </c>
      <c r="J43" t="s">
        <v>23</v>
      </c>
    </row>
    <row r="44" spans="2:10" x14ac:dyDescent="0.25">
      <c r="E44" t="s">
        <v>19</v>
      </c>
      <c r="I44" s="34">
        <f>I42/I43*100</f>
        <v>4.2574294871794862</v>
      </c>
      <c r="J44" t="s">
        <v>21</v>
      </c>
    </row>
    <row r="46" spans="2:10" x14ac:dyDescent="0.25">
      <c r="B46" s="31" t="s">
        <v>38</v>
      </c>
      <c r="C46" s="31" t="s">
        <v>30</v>
      </c>
      <c r="E46" t="s">
        <v>37</v>
      </c>
    </row>
    <row r="47" spans="2:10" x14ac:dyDescent="0.25">
      <c r="B47" s="31"/>
      <c r="C47" s="31"/>
      <c r="E47" t="s">
        <v>15</v>
      </c>
    </row>
    <row r="48" spans="2:10" x14ac:dyDescent="0.25">
      <c r="B48" s="31"/>
      <c r="C48" s="31"/>
      <c r="E48" t="s">
        <v>26</v>
      </c>
      <c r="I48" s="39">
        <f>B48</f>
        <v>0</v>
      </c>
    </row>
    <row r="49" spans="5:10" x14ac:dyDescent="0.25">
      <c r="E49" t="s">
        <v>16</v>
      </c>
      <c r="I49" s="32">
        <v>47.929000000000002</v>
      </c>
      <c r="J49" s="29" t="s">
        <v>33</v>
      </c>
    </row>
    <row r="50" spans="5:10" x14ac:dyDescent="0.25">
      <c r="E50" t="s">
        <v>16</v>
      </c>
      <c r="I50" s="33" t="e">
        <f>I49/I48</f>
        <v>#DIV/0!</v>
      </c>
      <c r="J50" t="s">
        <v>23</v>
      </c>
    </row>
    <row r="51" spans="5:10" x14ac:dyDescent="0.25">
      <c r="E51" t="s">
        <v>20</v>
      </c>
      <c r="I51">
        <v>81.900000000000006</v>
      </c>
      <c r="J51" t="s">
        <v>23</v>
      </c>
    </row>
    <row r="52" spans="5:10" x14ac:dyDescent="0.25">
      <c r="E52" t="s">
        <v>19</v>
      </c>
      <c r="I52" s="34" t="e">
        <f>I50/I51*100</f>
        <v>#DIV/0!</v>
      </c>
      <c r="J52" t="s">
        <v>21</v>
      </c>
    </row>
  </sheetData>
  <pageMargins left="0.7" right="0.7" top="0.75" bottom="0.75" header="0.3" footer="0.3"/>
  <pageSetup paperSize="9" orientation="portrait" horizontalDpi="360" verticalDpi="36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Объем продаж</vt:lpstr>
      <vt:lpstr>Лист3</vt:lpstr>
      <vt:lpstr>Лист3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2019-05-26T11:02:42Z</dcterms:modified>
</cp:coreProperties>
</file>