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5"/>
  </bookViews>
  <sheets>
    <sheet name="Актив" sheetId="1" r:id="rId1"/>
    <sheet name="Пасив" sheetId="2" r:id="rId2"/>
    <sheet name="укрп баланс" sheetId="3" r:id="rId3"/>
    <sheet name="баланс 2 (6)" sheetId="10" r:id="rId4"/>
    <sheet name="Счета актива" sheetId="11" r:id="rId5"/>
    <sheet name="Счета пассива" sheetId="12" r:id="rId6"/>
    <sheet name="Операции по счетам" sheetId="13" r:id="rId7"/>
  </sheets>
  <definedNames>
    <definedName name="Сальдо_начальное" localSheetId="6">'Операции по счетам'!$K$17,'Операции по счетам'!$C$6,'Операции по счетам'!$C$17,'Операции по счетам'!$C$28,'Операции по счетам'!$C$39,'Операции по счетам'!$K$50,'Операции по счетам'!$C$50,'Операции по счетам'!$C$72,'Операции по счетам'!$C$83,'Операции по счетам'!$C$94,'Операции по счетам'!$C$105,'Операции по счетам'!$C$116,'Операции по счетам'!$C$127,'Операции по счетам'!$C$138,'Операции по счетам'!$C$149,'Операции по счетам'!$C$160,'Операции по счетам'!$C$171,'Операции по счетам'!$C$181,'Операции по счетам'!$C$192,'Операции по счетам'!$C$203,'Операции по счетам'!$C$214,'Операции по счетам'!$C$225,'Операции по счетам'!$C$236,'Операции по счетам'!$C$247,'Операции по счетам'!$C$258</definedName>
    <definedName name="Сальдо_начальное">'Счета актива'!$K$17,'Счета актива'!$C$6,'Счета актива'!$C$17,'Счета актива'!$C$28,'Счета актива'!$C$39,'Счета актива'!$K$50,'Счета актива'!$C$50,'Счета актива'!$C$72,'Счета актива'!$C$83,'Счета актива'!$C$94,'Счета актива'!$C$105,'Счета актива'!$C$116,'Счета актива'!$C$127,'Счета актива'!$C$138,'Счета актива'!$C$149,'Счета актива'!$C$160,'Счета актива'!$C$171,'Счета актива'!$C$181,'Счета актива'!$C$192,'Счета актива'!$C$203,'Счета актива'!$C$214,'Счета актива'!$C$225,'Счета актива'!$C$236,'Счета актива'!$C$247,'Счета актива'!$C$258</definedName>
  </definedNames>
  <calcPr calcId="144525"/>
</workbook>
</file>

<file path=xl/calcChain.xml><?xml version="1.0" encoding="utf-8"?>
<calcChain xmlns="http://schemas.openxmlformats.org/spreadsheetml/2006/main">
  <c r="E151" i="12" l="1"/>
  <c r="D150" i="12"/>
  <c r="D149" i="12"/>
  <c r="I269" i="13"/>
  <c r="D276" i="13"/>
  <c r="D275" i="13"/>
  <c r="D274" i="13"/>
  <c r="D273" i="13"/>
  <c r="D272" i="13"/>
  <c r="D271" i="13"/>
  <c r="D270" i="13"/>
  <c r="E267" i="13"/>
  <c r="D276" i="11"/>
  <c r="D275" i="11"/>
  <c r="D274" i="11"/>
  <c r="D273" i="11"/>
  <c r="D272" i="11"/>
  <c r="D271" i="11"/>
  <c r="D270" i="11"/>
  <c r="E267" i="11"/>
  <c r="P19" i="10" l="1"/>
  <c r="M19" i="10"/>
  <c r="K19" i="10"/>
  <c r="N22" i="10"/>
  <c r="N19" i="10"/>
  <c r="L19" i="10"/>
  <c r="P17" i="10"/>
  <c r="P20" i="10" s="1"/>
  <c r="O17" i="10"/>
  <c r="P16" i="10" s="1"/>
  <c r="N17" i="10"/>
  <c r="M17" i="10"/>
  <c r="M22" i="10" s="1"/>
  <c r="L17" i="10"/>
  <c r="K17" i="10"/>
  <c r="L16" i="10"/>
  <c r="E13" i="10"/>
  <c r="D13" i="10"/>
  <c r="K10" i="3"/>
  <c r="K5" i="3"/>
  <c r="K3" i="3"/>
  <c r="E10" i="3"/>
  <c r="B10" i="3"/>
  <c r="E46" i="2"/>
  <c r="F38" i="2"/>
  <c r="F36" i="2"/>
  <c r="F31" i="2"/>
  <c r="F20" i="2"/>
  <c r="F14" i="2"/>
  <c r="J52" i="1"/>
  <c r="J47" i="1"/>
  <c r="J41" i="1"/>
  <c r="J24" i="1"/>
  <c r="J18" i="1"/>
  <c r="J12" i="1"/>
  <c r="J56" i="1" l="1"/>
  <c r="J28" i="1"/>
  <c r="J58" i="1" s="1"/>
  <c r="L20" i="10"/>
  <c r="I20" i="10" s="1"/>
</calcChain>
</file>

<file path=xl/sharedStrings.xml><?xml version="1.0" encoding="utf-8"?>
<sst xmlns="http://schemas.openxmlformats.org/spreadsheetml/2006/main" count="669" uniqueCount="178">
  <si>
    <t>ВСЕГО обязательств</t>
  </si>
  <si>
    <t>ВСЕГО АКТИВОВ</t>
  </si>
  <si>
    <t>Здания</t>
  </si>
  <si>
    <t>Рабочие машины и оборудование</t>
  </si>
  <si>
    <t>Износ основных средств</t>
  </si>
  <si>
    <t>Передаточные устройства</t>
  </si>
  <si>
    <t>Задолженность перед поставщиками</t>
  </si>
  <si>
    <t>Топливо и смазочные материалы</t>
  </si>
  <si>
    <t xml:space="preserve">Нематериальные активы </t>
  </si>
  <si>
    <t>Незавершенное производство</t>
  </si>
  <si>
    <t>Уставной капитал</t>
  </si>
  <si>
    <t>Сооружения</t>
  </si>
  <si>
    <t>Земельные участки</t>
  </si>
  <si>
    <t>Средства на текущем счете в банке в национальной валюте</t>
  </si>
  <si>
    <t>Малоценные быстроизнашивающие предметы</t>
  </si>
  <si>
    <t>Резервный капитал</t>
  </si>
  <si>
    <t>Долгосрочные кредиты банка</t>
  </si>
  <si>
    <t>Резерв предстоящих расходов и платежей</t>
  </si>
  <si>
    <t>Инструменты и приспособления</t>
  </si>
  <si>
    <t>Краткосрочные кредиты банка</t>
  </si>
  <si>
    <t>Задолженность перед бюджетом по налогам</t>
  </si>
  <si>
    <t>Готовая продукция на складе</t>
  </si>
  <si>
    <t>Транспортные средства</t>
  </si>
  <si>
    <t>Износ малоценных необоротных материальных активов</t>
  </si>
  <si>
    <t>Дебиторская задолженность</t>
  </si>
  <si>
    <t>Прибыль отчетного года</t>
  </si>
  <si>
    <t>Тара и тарные материалы</t>
  </si>
  <si>
    <t>Задолженность покупателей за реализованную им продукцию</t>
  </si>
  <si>
    <t>Нераспределенная прибыль прошлых лет</t>
  </si>
  <si>
    <t>Задолженность предприятия перед разными кредиторами</t>
  </si>
  <si>
    <t>Задолженность перед работниками по оплате труда</t>
  </si>
  <si>
    <t>Запасные части</t>
  </si>
  <si>
    <t>Задолженность перед органами страхования</t>
  </si>
  <si>
    <t>Строительные материалы</t>
  </si>
  <si>
    <t>Покупные полуфабрикаты</t>
  </si>
  <si>
    <t>Износ нематериальных активов</t>
  </si>
  <si>
    <t>Краткосрочные  векселя выданные</t>
  </si>
  <si>
    <t>Хозяйственный инвентарь</t>
  </si>
  <si>
    <t>Наличка  в кассе в национальной валюте</t>
  </si>
  <si>
    <t>Основные материалы на складе</t>
  </si>
  <si>
    <t>Малоценные необоротные материальные активы</t>
  </si>
  <si>
    <t>Операция</t>
  </si>
  <si>
    <t xml:space="preserve">Наименование статьи активов, ка­питала и обязательств </t>
  </si>
  <si>
    <t>Сумма</t>
  </si>
  <si>
    <t>№</t>
  </si>
  <si>
    <t>п/п в табл.</t>
  </si>
  <si>
    <t>А2</t>
  </si>
  <si>
    <t>Наименование</t>
  </si>
  <si>
    <t>тип</t>
  </si>
  <si>
    <t>Начальное</t>
  </si>
  <si>
    <t>(обозначение)</t>
  </si>
  <si>
    <t>Увеличение(+)/</t>
  </si>
  <si>
    <t>уменьшение(-)</t>
  </si>
  <si>
    <t>Корреспондирующий</t>
  </si>
  <si>
    <t>На текущий счет поступили средства от покупателей</t>
  </si>
  <si>
    <t>От прочих дебиторов</t>
  </si>
  <si>
    <t>С текущего счета перечислены налоги в бюджет</t>
  </si>
  <si>
    <t>В кассу с текущего счета в банке получена наличка для выплаты заработной  платы</t>
  </si>
  <si>
    <t>Выплачена из кассы заработная плата работникам</t>
  </si>
  <si>
    <t>Часть нераспределенной прибыли пришлого года использована на пополнение резервного капитала</t>
  </si>
  <si>
    <t>Отпущено со  склада и использовано на нужды производства основные материалы</t>
  </si>
  <si>
    <t>Начислена заработная плата персоналу предприятия  за текущий период</t>
  </si>
  <si>
    <t>Произведено начисление на фонд заработной  платы на социальные мероприятия</t>
  </si>
  <si>
    <t>Удержано из заработной платы работников подходный налог</t>
  </si>
  <si>
    <t>Удержано из заработной платы работников взносы в Пенсионный фонд</t>
  </si>
  <si>
    <t>Поступили на склад от поставщика материалы</t>
  </si>
  <si>
    <t>Начислен и отнесен на расходы производства износ  основных средств</t>
  </si>
  <si>
    <t>Оприходована на склад готовая продукция</t>
  </si>
  <si>
    <t>Основные средства</t>
  </si>
  <si>
    <t>всего</t>
  </si>
  <si>
    <t xml:space="preserve">Прочие необоротные материальные активы </t>
  </si>
  <si>
    <t>Нематериальные активы</t>
  </si>
  <si>
    <t>ВСЕГО необоротных активов</t>
  </si>
  <si>
    <t xml:space="preserve">Запасы (П(С)БО–9) </t>
  </si>
  <si>
    <t>Денежные средства</t>
  </si>
  <si>
    <t>Всего оборотных активов</t>
  </si>
  <si>
    <t>Состав капитала предприятия</t>
  </si>
  <si>
    <t>-</t>
  </si>
  <si>
    <t>Состав обязательств предприятия</t>
  </si>
  <si>
    <t>Долгосрочные</t>
  </si>
  <si>
    <t>Текущие</t>
  </si>
  <si>
    <t>Обеспечения</t>
  </si>
  <si>
    <t>Актив</t>
  </si>
  <si>
    <t>=</t>
  </si>
  <si>
    <t>Капитал + оязательство</t>
  </si>
  <si>
    <t>Активы</t>
  </si>
  <si>
    <t>Капитал, обязательства</t>
  </si>
  <si>
    <t>ВСЕГО необоротные активы</t>
  </si>
  <si>
    <t>ВСЕГО оборотные активы</t>
  </si>
  <si>
    <t>ДС</t>
  </si>
  <si>
    <t>ТО</t>
  </si>
  <si>
    <t>З</t>
  </si>
  <si>
    <t>ДЗ</t>
  </si>
  <si>
    <t>ОС</t>
  </si>
  <si>
    <t>Прочие необоротные материальные активы</t>
  </si>
  <si>
    <t>ПHMA</t>
  </si>
  <si>
    <t>НА</t>
  </si>
  <si>
    <t>Запасы</t>
  </si>
  <si>
    <t>Собственный капитал</t>
  </si>
  <si>
    <t>СК</t>
  </si>
  <si>
    <t>ОБЕС</t>
  </si>
  <si>
    <t>Долгосрочные обязательства</t>
  </si>
  <si>
    <t>ДО</t>
  </si>
  <si>
    <t>Текущие обязательства</t>
  </si>
  <si>
    <t>+</t>
  </si>
  <si>
    <t>Было</t>
  </si>
  <si>
    <t>Стало</t>
  </si>
  <si>
    <t>№ п/п</t>
  </si>
  <si>
    <t>Обозначение</t>
  </si>
  <si>
    <t>Расходы будущих периодов</t>
  </si>
  <si>
    <t>РБП</t>
  </si>
  <si>
    <t>Баланс</t>
  </si>
  <si>
    <t>Сума</t>
  </si>
  <si>
    <t xml:space="preserve">Доходы будущих периодов </t>
  </si>
  <si>
    <t>ДБП</t>
  </si>
  <si>
    <t>На текучий счет поступили средства  краткосрочного кредита</t>
  </si>
  <si>
    <t>Сумма активов</t>
  </si>
  <si>
    <t>Сумма пассивов</t>
  </si>
  <si>
    <t>Сн=</t>
  </si>
  <si>
    <t>Актив табл. 1.1</t>
  </si>
  <si>
    <t>Пассив табл. 1.2 - 1.3</t>
  </si>
  <si>
    <t>Дебет</t>
  </si>
  <si>
    <t>Кредит</t>
  </si>
  <si>
    <t>сооружения</t>
  </si>
  <si>
    <t>здания</t>
  </si>
  <si>
    <t>машины и оборудывание</t>
  </si>
  <si>
    <t>земельные участки</t>
  </si>
  <si>
    <t>износ осн. Средств</t>
  </si>
  <si>
    <t>инстр и приспособления</t>
  </si>
  <si>
    <t>хоз. Инвентарь</t>
  </si>
  <si>
    <t>транспортные средства</t>
  </si>
  <si>
    <t>малоцен. Необ. Мат активы</t>
  </si>
  <si>
    <t>Тара и тарные матер.</t>
  </si>
  <si>
    <t>износ малоцен. Мат акт.</t>
  </si>
  <si>
    <t>немат. Активы</t>
  </si>
  <si>
    <t>износ немат. Активов</t>
  </si>
  <si>
    <t>топливо и смаз. Мат.</t>
  </si>
  <si>
    <t>малоцен. Быстроизн. Предметы</t>
  </si>
  <si>
    <t>незаверш. Производство</t>
  </si>
  <si>
    <t>готовая прод. На складе</t>
  </si>
  <si>
    <t>запас. Части</t>
  </si>
  <si>
    <t>строит. Мат.</t>
  </si>
  <si>
    <t>покупные полуфабр.</t>
  </si>
  <si>
    <t>осн. Мат. На складе</t>
  </si>
  <si>
    <t>сред.на тек. Сч.в банке в нац. Вал</t>
  </si>
  <si>
    <t>наличка в кассе</t>
  </si>
  <si>
    <t>дебиторская задолженность</t>
  </si>
  <si>
    <t>задол. Пок. За реал. Прод.</t>
  </si>
  <si>
    <t>Всего активов</t>
  </si>
  <si>
    <t>передаточные устройства</t>
  </si>
  <si>
    <t>Всего осн. Средств</t>
  </si>
  <si>
    <t>Всего проч необ мат</t>
  </si>
  <si>
    <t>Всего немат. Акт.</t>
  </si>
  <si>
    <t>Всего необоротных</t>
  </si>
  <si>
    <t>всего запасов</t>
  </si>
  <si>
    <t>Всего денедных ср.</t>
  </si>
  <si>
    <t>Всего дебет. Задол.</t>
  </si>
  <si>
    <t>операция</t>
  </si>
  <si>
    <t>сумма</t>
  </si>
  <si>
    <t>Должно быть</t>
  </si>
  <si>
    <t>Разница</t>
  </si>
  <si>
    <t>Всего капитала</t>
  </si>
  <si>
    <t>уставной капитал</t>
  </si>
  <si>
    <t>резервный капитал</t>
  </si>
  <si>
    <t>нераспределенная прибыль</t>
  </si>
  <si>
    <t>прибыль отчетного года</t>
  </si>
  <si>
    <t>Всего пассива</t>
  </si>
  <si>
    <t xml:space="preserve">Всего обязательств </t>
  </si>
  <si>
    <t>долгосрочные крдиты банка</t>
  </si>
  <si>
    <t>задол. Перед поставщиками</t>
  </si>
  <si>
    <t>краткосрочные кредиты банка</t>
  </si>
  <si>
    <t>задол перед бюдж. По налогам</t>
  </si>
  <si>
    <t>задол. Перед разн кредиторами</t>
  </si>
  <si>
    <t>задолженность перед органами страхования</t>
  </si>
  <si>
    <t>задолж. Перед раб. По опл. Труда</t>
  </si>
  <si>
    <t>крат. Векселя выданные</t>
  </si>
  <si>
    <t>резерв предс. Расх. И платежей</t>
  </si>
  <si>
    <t>Капитал + обязательства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</si>
</sst>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4"/>
      <color rgb="FF000000"/>
      <name val="Times New Roman"/>
      <family val="1"/>
      <charset val="204"/>
    </font>
    <font>
      <b/>
      <sz val="15"/>
      <color theme="1"/>
      <name val="Times New Roman"/>
      <family val="1"/>
      <charset val="204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charset val="204"/>
      <scheme val="minor"/>
    </font>
    <font>
      <b/>
      <sz val="20"/>
      <color theme="1"/>
      <name val="Calibri"/>
      <family val="2"/>
      <charset val="204"/>
      <scheme val="minor"/>
    </font>
    <font>
      <b/>
      <sz val="14"/>
      <color rgb="FF000000"/>
      <name val="Times New Roman"/>
      <family val="1"/>
      <charset val="204"/>
    </font>
    <font>
      <sz val="15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4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20"/>
      <color rgb="FF000000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5"/>
      <color rgb="FF000000"/>
      <name val="Times New Roman"/>
      <family val="1"/>
      <charset val="204"/>
    </font>
    <font>
      <sz val="14"/>
      <name val="Calibri"/>
      <family val="2"/>
      <charset val="204"/>
      <scheme val="minor"/>
    </font>
    <font>
      <sz val="12"/>
      <color rgb="FF000000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</fills>
  <borders count="4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ck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/>
      <top/>
      <bottom/>
      <diagonal/>
    </border>
  </borders>
  <cellStyleXfs count="1">
    <xf numFmtId="0" fontId="0" fillId="0" borderId="0"/>
  </cellStyleXfs>
  <cellXfs count="205">
    <xf numFmtId="0" fontId="0" fillId="0" borderId="0" xfId="0"/>
    <xf numFmtId="0" fontId="3" fillId="2" borderId="1" xfId="0" applyFont="1" applyFill="1" applyBorder="1" applyAlignment="1">
      <alignment horizontal="right" vertical="center" wrapText="1"/>
    </xf>
    <xf numFmtId="0" fontId="3" fillId="2" borderId="2" xfId="0" applyFont="1" applyFill="1" applyBorder="1" applyAlignment="1">
      <alignment horizontal="right" vertical="center" wrapText="1"/>
    </xf>
    <xf numFmtId="0" fontId="6" fillId="0" borderId="0" xfId="0" applyFont="1"/>
    <xf numFmtId="0" fontId="7" fillId="0" borderId="0" xfId="0" applyFont="1"/>
    <xf numFmtId="0" fontId="9" fillId="2" borderId="1" xfId="0" applyFont="1" applyFill="1" applyBorder="1" applyAlignment="1">
      <alignment horizontal="justify" vertical="center" wrapText="1"/>
    </xf>
    <xf numFmtId="0" fontId="0" fillId="0" borderId="0" xfId="0" applyAlignment="1">
      <alignment horizontal="right"/>
    </xf>
    <xf numFmtId="0" fontId="4" fillId="2" borderId="5" xfId="0" applyFont="1" applyFill="1" applyBorder="1" applyAlignment="1">
      <alignment horizontal="right" wrapText="1"/>
    </xf>
    <xf numFmtId="0" fontId="10" fillId="2" borderId="3" xfId="0" applyFont="1" applyFill="1" applyBorder="1" applyAlignment="1">
      <alignment horizontal="justify" vertical="center" wrapText="1"/>
    </xf>
    <xf numFmtId="0" fontId="10" fillId="2" borderId="2" xfId="0" applyFont="1" applyFill="1" applyBorder="1" applyAlignment="1">
      <alignment horizontal="justify" vertical="center" wrapText="1"/>
    </xf>
    <xf numFmtId="0" fontId="3" fillId="2" borderId="5" xfId="0" applyFont="1" applyFill="1" applyBorder="1" applyAlignment="1">
      <alignment horizontal="right" vertical="center" wrapText="1"/>
    </xf>
    <xf numFmtId="0" fontId="3" fillId="2" borderId="6" xfId="0" applyFont="1" applyFill="1" applyBorder="1" applyAlignment="1">
      <alignment horizontal="right" vertical="center" wrapText="1"/>
    </xf>
    <xf numFmtId="0" fontId="3" fillId="2" borderId="12" xfId="0" applyFont="1" applyFill="1" applyBorder="1" applyAlignment="1">
      <alignment horizontal="right" vertical="center" wrapText="1"/>
    </xf>
    <xf numFmtId="0" fontId="3" fillId="2" borderId="14" xfId="0" applyFont="1" applyFill="1" applyBorder="1" applyAlignment="1">
      <alignment vertical="center" wrapText="1"/>
    </xf>
    <xf numFmtId="0" fontId="3" fillId="2" borderId="10" xfId="0" applyFont="1" applyFill="1" applyBorder="1" applyAlignment="1">
      <alignment vertical="center" wrapText="1"/>
    </xf>
    <xf numFmtId="0" fontId="3" fillId="2" borderId="15" xfId="0" applyFont="1" applyFill="1" applyBorder="1" applyAlignment="1">
      <alignment vertical="center" wrapText="1"/>
    </xf>
    <xf numFmtId="0" fontId="3" fillId="2" borderId="13" xfId="0" applyFont="1" applyFill="1" applyBorder="1" applyAlignment="1">
      <alignment horizontal="right" vertical="center" wrapText="1"/>
    </xf>
    <xf numFmtId="0" fontId="12" fillId="4" borderId="13" xfId="0" applyFont="1" applyFill="1" applyBorder="1" applyAlignment="1">
      <alignment horizontal="right" vertical="center" wrapText="1"/>
    </xf>
    <xf numFmtId="0" fontId="7" fillId="0" borderId="13" xfId="0" applyFont="1" applyBorder="1"/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2" borderId="13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vertical="center" wrapText="1"/>
    </xf>
    <xf numFmtId="0" fontId="3" fillId="2" borderId="12" xfId="0" applyFont="1" applyFill="1" applyBorder="1" applyAlignment="1">
      <alignment vertical="center" wrapText="1"/>
    </xf>
    <xf numFmtId="0" fontId="12" fillId="2" borderId="12" xfId="0" applyFont="1" applyFill="1" applyBorder="1" applyAlignment="1">
      <alignment horizontal="right" vertical="center" wrapText="1"/>
    </xf>
    <xf numFmtId="0" fontId="3" fillId="2" borderId="9" xfId="0" applyFont="1" applyFill="1" applyBorder="1" applyAlignment="1">
      <alignment vertical="center" wrapText="1"/>
    </xf>
    <xf numFmtId="0" fontId="12" fillId="4" borderId="9" xfId="0" applyFont="1" applyFill="1" applyBorder="1" applyAlignment="1">
      <alignment horizontal="right" vertical="center" wrapText="1"/>
    </xf>
    <xf numFmtId="0" fontId="9" fillId="2" borderId="13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0" fillId="0" borderId="13" xfId="0" applyBorder="1"/>
    <xf numFmtId="0" fontId="5" fillId="0" borderId="13" xfId="0" applyFont="1" applyBorder="1"/>
    <xf numFmtId="0" fontId="6" fillId="0" borderId="13" xfId="0" applyFont="1" applyBorder="1"/>
    <xf numFmtId="0" fontId="3" fillId="4" borderId="6" xfId="0" applyFont="1" applyFill="1" applyBorder="1" applyAlignment="1">
      <alignment horizontal="right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5" xfId="0" applyFont="1" applyBorder="1" applyAlignment="1">
      <alignment vertical="center" wrapText="1"/>
    </xf>
    <xf numFmtId="0" fontId="3" fillId="0" borderId="5" xfId="0" applyFont="1" applyBorder="1" applyAlignment="1">
      <alignment horizontal="right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6" xfId="0" applyFont="1" applyBorder="1" applyAlignment="1">
      <alignment vertical="center" wrapText="1"/>
    </xf>
    <xf numFmtId="0" fontId="3" fillId="0" borderId="6" xfId="0" applyFont="1" applyBorder="1" applyAlignment="1">
      <alignment horizontal="right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16" fillId="2" borderId="2" xfId="0" applyFont="1" applyFill="1" applyBorder="1" applyAlignment="1">
      <alignment horizontal="center" vertical="center" wrapText="1"/>
    </xf>
    <xf numFmtId="0" fontId="17" fillId="0" borderId="0" xfId="0" applyFont="1" applyAlignment="1">
      <alignment horizontal="left" vertical="center"/>
    </xf>
    <xf numFmtId="0" fontId="15" fillId="0" borderId="0" xfId="0" applyFont="1" applyAlignment="1">
      <alignment vertical="center"/>
    </xf>
    <xf numFmtId="0" fontId="3" fillId="2" borderId="20" xfId="0" applyFont="1" applyFill="1" applyBorder="1" applyAlignment="1">
      <alignment horizontal="center" vertical="center" wrapText="1"/>
    </xf>
    <xf numFmtId="0" fontId="10" fillId="0" borderId="0" xfId="0" applyFont="1"/>
    <xf numFmtId="0" fontId="10" fillId="2" borderId="1" xfId="0" applyFont="1" applyFill="1" applyBorder="1" applyAlignment="1">
      <alignment horizontal="right" vertical="center" wrapText="1"/>
    </xf>
    <xf numFmtId="0" fontId="10" fillId="2" borderId="2" xfId="0" applyFont="1" applyFill="1" applyBorder="1" applyAlignment="1">
      <alignment horizontal="right" vertical="center" wrapText="1"/>
    </xf>
    <xf numFmtId="0" fontId="11" fillId="2" borderId="5" xfId="0" applyFont="1" applyFill="1" applyBorder="1" applyAlignment="1">
      <alignment vertical="center" wrapText="1"/>
    </xf>
    <xf numFmtId="0" fontId="11" fillId="2" borderId="2" xfId="0" applyFont="1" applyFill="1" applyBorder="1" applyAlignment="1">
      <alignment vertical="center" wrapText="1"/>
    </xf>
    <xf numFmtId="0" fontId="11" fillId="2" borderId="6" xfId="0" applyFont="1" applyFill="1" applyBorder="1" applyAlignment="1">
      <alignment vertical="center" wrapText="1"/>
    </xf>
    <xf numFmtId="0" fontId="18" fillId="2" borderId="6" xfId="0" applyFont="1" applyFill="1" applyBorder="1" applyAlignment="1">
      <alignment horizontal="right" vertical="center" wrapText="1"/>
    </xf>
    <xf numFmtId="0" fontId="11" fillId="2" borderId="5" xfId="0" applyFont="1" applyFill="1" applyBorder="1" applyAlignment="1">
      <alignment horizontal="right" vertical="center" wrapText="1"/>
    </xf>
    <xf numFmtId="0" fontId="11" fillId="2" borderId="6" xfId="0" applyFont="1" applyFill="1" applyBorder="1" applyAlignment="1">
      <alignment horizontal="right" vertical="center" wrapText="1"/>
    </xf>
    <xf numFmtId="0" fontId="11" fillId="2" borderId="12" xfId="0" applyFont="1" applyFill="1" applyBorder="1" applyAlignment="1">
      <alignment horizontal="justify" vertical="center" wrapText="1"/>
    </xf>
    <xf numFmtId="0" fontId="0" fillId="2" borderId="6" xfId="0" applyFill="1" applyBorder="1" applyAlignment="1">
      <alignment vertical="top" wrapText="1"/>
    </xf>
    <xf numFmtId="0" fontId="11" fillId="2" borderId="6" xfId="0" applyFont="1" applyFill="1" applyBorder="1" applyAlignment="1">
      <alignment horizontal="justify" vertical="center" wrapText="1"/>
    </xf>
    <xf numFmtId="0" fontId="11" fillId="2" borderId="6" xfId="0" applyFont="1" applyFill="1" applyBorder="1" applyAlignment="1">
      <alignment horizontal="center" vertical="center" wrapText="1"/>
    </xf>
    <xf numFmtId="0" fontId="11" fillId="5" borderId="6" xfId="0" applyFont="1" applyFill="1" applyBorder="1" applyAlignment="1">
      <alignment horizontal="center" vertical="center" wrapText="1"/>
    </xf>
    <xf numFmtId="0" fontId="11" fillId="8" borderId="6" xfId="0" applyFont="1" applyFill="1" applyBorder="1" applyAlignment="1">
      <alignment horizontal="center" vertical="center" wrapText="1"/>
    </xf>
    <xf numFmtId="0" fontId="11" fillId="6" borderId="6" xfId="0" applyFont="1" applyFill="1" applyBorder="1" applyAlignment="1">
      <alignment horizontal="center" vertical="center" wrapText="1"/>
    </xf>
    <xf numFmtId="0" fontId="11" fillId="4" borderId="6" xfId="0" applyFont="1" applyFill="1" applyBorder="1" applyAlignment="1">
      <alignment horizontal="center" vertical="center" wrapText="1"/>
    </xf>
    <xf numFmtId="0" fontId="11" fillId="7" borderId="6" xfId="0" applyFont="1" applyFill="1" applyBorder="1" applyAlignment="1">
      <alignment horizontal="center" vertical="center" wrapText="1"/>
    </xf>
    <xf numFmtId="0" fontId="11" fillId="5" borderId="13" xfId="0" applyFont="1" applyFill="1" applyBorder="1" applyAlignment="1">
      <alignment horizontal="center" vertical="center" wrapText="1"/>
    </xf>
    <xf numFmtId="0" fontId="11" fillId="8" borderId="13" xfId="0" applyFont="1" applyFill="1" applyBorder="1" applyAlignment="1">
      <alignment horizontal="center" vertical="center" wrapText="1"/>
    </xf>
    <xf numFmtId="0" fontId="11" fillId="6" borderId="13" xfId="0" applyFont="1" applyFill="1" applyBorder="1" applyAlignment="1">
      <alignment horizontal="center" vertical="center" wrapText="1"/>
    </xf>
    <xf numFmtId="0" fontId="11" fillId="4" borderId="13" xfId="0" applyFont="1" applyFill="1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center" wrapText="1" indent="2"/>
    </xf>
    <xf numFmtId="0" fontId="11" fillId="2" borderId="2" xfId="0" applyFont="1" applyFill="1" applyBorder="1" applyAlignment="1">
      <alignment horizontal="left" vertical="center" wrapText="1" indent="1"/>
    </xf>
    <xf numFmtId="0" fontId="11" fillId="2" borderId="6" xfId="0" applyFont="1" applyFill="1" applyBorder="1" applyAlignment="1">
      <alignment horizontal="left" vertical="center" wrapText="1" indent="5"/>
    </xf>
    <xf numFmtId="0" fontId="11" fillId="2" borderId="6" xfId="0" applyFont="1" applyFill="1" applyBorder="1" applyAlignment="1">
      <alignment horizontal="left" vertical="center" wrapText="1" indent="1"/>
    </xf>
    <xf numFmtId="0" fontId="18" fillId="2" borderId="6" xfId="0" applyFont="1" applyFill="1" applyBorder="1" applyAlignment="1">
      <alignment horizontal="center" vertical="center" wrapText="1"/>
    </xf>
    <xf numFmtId="14" fontId="11" fillId="2" borderId="2" xfId="0" applyNumberFormat="1" applyFont="1" applyFill="1" applyBorder="1" applyAlignment="1">
      <alignment vertical="center" wrapText="1"/>
    </xf>
    <xf numFmtId="0" fontId="11" fillId="2" borderId="6" xfId="0" applyFont="1" applyFill="1" applyBorder="1" applyAlignment="1">
      <alignment horizontal="left" vertical="center" wrapText="1" indent="3"/>
    </xf>
    <xf numFmtId="0" fontId="19" fillId="2" borderId="6" xfId="0" applyFont="1" applyFill="1" applyBorder="1" applyAlignment="1">
      <alignment horizontal="right" vertical="center" wrapText="1"/>
    </xf>
    <xf numFmtId="0" fontId="20" fillId="2" borderId="6" xfId="0" applyFont="1" applyFill="1" applyBorder="1" applyAlignment="1">
      <alignment horizontal="right" vertical="center" wrapText="1"/>
    </xf>
    <xf numFmtId="0" fontId="21" fillId="2" borderId="6" xfId="0" applyFont="1" applyFill="1" applyBorder="1" applyAlignment="1">
      <alignment horizontal="right" vertical="center" wrapText="1"/>
    </xf>
    <xf numFmtId="0" fontId="11" fillId="7" borderId="13" xfId="0" applyFont="1" applyFill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center" vertical="center" wrapText="1"/>
    </xf>
    <xf numFmtId="0" fontId="11" fillId="5" borderId="5" xfId="0" applyFont="1" applyFill="1" applyBorder="1" applyAlignment="1">
      <alignment horizontal="center" vertical="center" wrapText="1"/>
    </xf>
    <xf numFmtId="0" fontId="11" fillId="6" borderId="5" xfId="0" applyFont="1" applyFill="1" applyBorder="1" applyAlignment="1">
      <alignment horizontal="center" vertical="center" wrapText="1"/>
    </xf>
    <xf numFmtId="0" fontId="11" fillId="0" borderId="6" xfId="0" applyFont="1" applyBorder="1" applyAlignment="1">
      <alignment vertical="center" wrapText="1"/>
    </xf>
    <xf numFmtId="0" fontId="11" fillId="9" borderId="6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1" fillId="9" borderId="13" xfId="0" applyFont="1" applyFill="1" applyBorder="1" applyAlignment="1">
      <alignment horizontal="center" vertical="center" wrapText="1"/>
    </xf>
    <xf numFmtId="0" fontId="0" fillId="0" borderId="13" xfId="0" applyBorder="1" applyAlignment="1">
      <alignment horizontal="right" vertical="center"/>
    </xf>
    <xf numFmtId="0" fontId="0" fillId="0" borderId="21" xfId="0" applyBorder="1"/>
    <xf numFmtId="0" fontId="0" fillId="3" borderId="13" xfId="0" applyFill="1" applyBorder="1"/>
    <xf numFmtId="0" fontId="0" fillId="3" borderId="0" xfId="0" applyFill="1"/>
    <xf numFmtId="0" fontId="18" fillId="0" borderId="13" xfId="0" applyFont="1" applyFill="1" applyBorder="1" applyAlignment="1">
      <alignment horizontal="right" vertical="center" wrapText="1"/>
    </xf>
    <xf numFmtId="0" fontId="0" fillId="0" borderId="13" xfId="0" applyFill="1" applyBorder="1"/>
    <xf numFmtId="0" fontId="0" fillId="10" borderId="0" xfId="0" applyFill="1" applyAlignment="1">
      <alignment horizontal="center" vertical="center"/>
    </xf>
    <xf numFmtId="0" fontId="11" fillId="3" borderId="6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14" fillId="2" borderId="17" xfId="0" applyFont="1" applyFill="1" applyBorder="1" applyAlignment="1">
      <alignment horizontal="left" vertical="center" wrapText="1"/>
    </xf>
    <xf numFmtId="0" fontId="14" fillId="2" borderId="16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left"/>
    </xf>
    <xf numFmtId="0" fontId="8" fillId="2" borderId="13" xfId="0" applyFont="1" applyFill="1" applyBorder="1" applyAlignment="1">
      <alignment horizontal="left" vertical="center" wrapText="1"/>
    </xf>
    <xf numFmtId="0" fontId="13" fillId="0" borderId="13" xfId="0" applyFont="1" applyBorder="1" applyAlignment="1">
      <alignment horizontal="left"/>
    </xf>
    <xf numFmtId="0" fontId="2" fillId="0" borderId="17" xfId="0" applyFont="1" applyBorder="1" applyAlignment="1">
      <alignment horizontal="left" vertical="center"/>
    </xf>
    <xf numFmtId="0" fontId="2" fillId="0" borderId="18" xfId="0" applyFont="1" applyBorder="1" applyAlignment="1">
      <alignment horizontal="left" vertical="center"/>
    </xf>
    <xf numFmtId="0" fontId="2" fillId="0" borderId="16" xfId="0" applyFont="1" applyBorder="1" applyAlignment="1">
      <alignment horizontal="left" vertical="center"/>
    </xf>
    <xf numFmtId="0" fontId="14" fillId="2" borderId="13" xfId="0" applyFont="1" applyFill="1" applyBorder="1" applyAlignment="1">
      <alignment horizontal="center" vertical="center" wrapText="1"/>
    </xf>
    <xf numFmtId="0" fontId="14" fillId="2" borderId="13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15" fillId="0" borderId="0" xfId="0" applyFont="1" applyAlignment="1">
      <alignment horizontal="left"/>
    </xf>
    <xf numFmtId="0" fontId="0" fillId="0" borderId="17" xfId="0" applyBorder="1" applyAlignment="1">
      <alignment horizontal="left"/>
    </xf>
    <xf numFmtId="0" fontId="0" fillId="0" borderId="16" xfId="0" applyBorder="1" applyAlignment="1">
      <alignment horizontal="left"/>
    </xf>
    <xf numFmtId="0" fontId="11" fillId="2" borderId="7" xfId="0" applyFont="1" applyFill="1" applyBorder="1" applyAlignment="1">
      <alignment horizontal="left" vertical="center" wrapText="1" indent="4"/>
    </xf>
    <xf numFmtId="0" fontId="11" fillId="2" borderId="8" xfId="0" applyFont="1" applyFill="1" applyBorder="1" applyAlignment="1">
      <alignment horizontal="left" vertical="center" wrapText="1" indent="4"/>
    </xf>
    <xf numFmtId="0" fontId="11" fillId="2" borderId="9" xfId="0" applyFont="1" applyFill="1" applyBorder="1" applyAlignment="1">
      <alignment horizontal="left" vertical="center" wrapText="1" indent="4"/>
    </xf>
    <xf numFmtId="0" fontId="11" fillId="2" borderId="10" xfId="0" applyFont="1" applyFill="1" applyBorder="1" applyAlignment="1">
      <alignment horizontal="left" vertical="center" wrapText="1" indent="4"/>
    </xf>
    <xf numFmtId="0" fontId="11" fillId="2" borderId="11" xfId="0" applyFont="1" applyFill="1" applyBorder="1" applyAlignment="1">
      <alignment horizontal="left" vertical="center" wrapText="1" indent="4"/>
    </xf>
    <xf numFmtId="0" fontId="11" fillId="2" borderId="6" xfId="0" applyFont="1" applyFill="1" applyBorder="1" applyAlignment="1">
      <alignment horizontal="left" vertical="center" wrapText="1" indent="4"/>
    </xf>
    <xf numFmtId="0" fontId="11" fillId="2" borderId="7" xfId="0" applyFont="1" applyFill="1" applyBorder="1" applyAlignment="1">
      <alignment horizontal="justify" vertical="center" wrapText="1"/>
    </xf>
    <xf numFmtId="0" fontId="11" fillId="2" borderId="8" xfId="0" applyFont="1" applyFill="1" applyBorder="1" applyAlignment="1">
      <alignment horizontal="justify" vertical="center" wrapText="1"/>
    </xf>
    <xf numFmtId="0" fontId="11" fillId="2" borderId="9" xfId="0" applyFont="1" applyFill="1" applyBorder="1" applyAlignment="1">
      <alignment horizontal="justify" vertical="center" wrapText="1"/>
    </xf>
    <xf numFmtId="0" fontId="11" fillId="2" borderId="10" xfId="0" applyFont="1" applyFill="1" applyBorder="1" applyAlignment="1">
      <alignment horizontal="justify" vertical="center" wrapText="1"/>
    </xf>
    <xf numFmtId="0" fontId="11" fillId="2" borderId="11" xfId="0" applyFont="1" applyFill="1" applyBorder="1" applyAlignment="1">
      <alignment horizontal="justify" vertical="center" wrapText="1"/>
    </xf>
    <xf numFmtId="0" fontId="11" fillId="2" borderId="6" xfId="0" applyFont="1" applyFill="1" applyBorder="1" applyAlignment="1">
      <alignment horizontal="justify" vertical="center" wrapText="1"/>
    </xf>
    <xf numFmtId="0" fontId="11" fillId="2" borderId="4" xfId="0" applyFont="1" applyFill="1" applyBorder="1" applyAlignment="1">
      <alignment vertical="center" wrapText="1"/>
    </xf>
    <xf numFmtId="0" fontId="11" fillId="2" borderId="3" xfId="0" applyFont="1" applyFill="1" applyBorder="1" applyAlignment="1">
      <alignment vertical="center" wrapText="1"/>
    </xf>
    <xf numFmtId="0" fontId="11" fillId="2" borderId="4" xfId="0" applyFont="1" applyFill="1" applyBorder="1" applyAlignment="1">
      <alignment horizontal="justify" vertical="center" wrapText="1"/>
    </xf>
    <xf numFmtId="0" fontId="11" fillId="2" borderId="3" xfId="0" applyFont="1" applyFill="1" applyBorder="1" applyAlignment="1">
      <alignment horizontal="justify" vertical="center" wrapText="1"/>
    </xf>
    <xf numFmtId="0" fontId="11" fillId="2" borderId="2" xfId="0" applyFont="1" applyFill="1" applyBorder="1" applyAlignment="1">
      <alignment horizontal="justify" vertical="center" wrapText="1"/>
    </xf>
    <xf numFmtId="0" fontId="11" fillId="2" borderId="4" xfId="0" applyFont="1" applyFill="1" applyBorder="1" applyAlignment="1">
      <alignment horizontal="center" vertical="center" wrapText="1"/>
    </xf>
    <xf numFmtId="0" fontId="11" fillId="2" borderId="3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0" fillId="0" borderId="19" xfId="0" applyBorder="1" applyAlignment="1">
      <alignment horizontal="left"/>
    </xf>
    <xf numFmtId="0" fontId="0" fillId="0" borderId="22" xfId="0" applyBorder="1" applyAlignment="1">
      <alignment horizontal="left"/>
    </xf>
    <xf numFmtId="0" fontId="11" fillId="2" borderId="14" xfId="0" applyFont="1" applyFill="1" applyBorder="1" applyAlignment="1">
      <alignment horizontal="left" vertical="center" wrapText="1" indent="7"/>
    </xf>
    <xf numFmtId="0" fontId="11" fillId="2" borderId="20" xfId="0" applyFont="1" applyFill="1" applyBorder="1" applyAlignment="1">
      <alignment horizontal="left" vertical="center" wrapText="1" indent="7"/>
    </xf>
    <xf numFmtId="0" fontId="11" fillId="2" borderId="5" xfId="0" applyFont="1" applyFill="1" applyBorder="1" applyAlignment="1">
      <alignment horizontal="left" vertical="center" wrapText="1" indent="7"/>
    </xf>
    <xf numFmtId="0" fontId="11" fillId="2" borderId="14" xfId="0" applyFont="1" applyFill="1" applyBorder="1" applyAlignment="1">
      <alignment vertical="center" wrapText="1"/>
    </xf>
    <xf numFmtId="0" fontId="11" fillId="2" borderId="20" xfId="0" applyFont="1" applyFill="1" applyBorder="1" applyAlignment="1">
      <alignment vertical="center" wrapText="1"/>
    </xf>
    <xf numFmtId="0" fontId="11" fillId="2" borderId="5" xfId="0" applyFont="1" applyFill="1" applyBorder="1" applyAlignment="1">
      <alignment vertical="center" wrapText="1"/>
    </xf>
    <xf numFmtId="0" fontId="10" fillId="2" borderId="14" xfId="0" applyFont="1" applyFill="1" applyBorder="1" applyAlignment="1">
      <alignment vertical="center" wrapText="1"/>
    </xf>
    <xf numFmtId="0" fontId="10" fillId="2" borderId="20" xfId="0" applyFont="1" applyFill="1" applyBorder="1" applyAlignment="1">
      <alignment vertical="center" wrapText="1"/>
    </xf>
    <xf numFmtId="0" fontId="10" fillId="2" borderId="5" xfId="0" applyFont="1" applyFill="1" applyBorder="1" applyAlignment="1">
      <alignment vertical="center" wrapText="1"/>
    </xf>
    <xf numFmtId="0" fontId="21" fillId="2" borderId="14" xfId="0" applyFont="1" applyFill="1" applyBorder="1" applyAlignment="1">
      <alignment horizontal="right" vertical="center" wrapText="1"/>
    </xf>
    <xf numFmtId="0" fontId="21" fillId="2" borderId="20" xfId="0" applyFont="1" applyFill="1" applyBorder="1" applyAlignment="1">
      <alignment horizontal="right" vertical="center" wrapText="1"/>
    </xf>
    <xf numFmtId="0" fontId="21" fillId="2" borderId="5" xfId="0" applyFont="1" applyFill="1" applyBorder="1" applyAlignment="1">
      <alignment horizontal="right" vertical="center" wrapText="1"/>
    </xf>
    <xf numFmtId="0" fontId="0" fillId="0" borderId="0" xfId="0" applyFill="1" applyBorder="1"/>
    <xf numFmtId="0" fontId="0" fillId="0" borderId="31" xfId="0" applyFill="1" applyBorder="1"/>
    <xf numFmtId="0" fontId="0" fillId="0" borderId="0" xfId="0" applyFill="1"/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29" xfId="0" applyFill="1" applyBorder="1"/>
    <xf numFmtId="0" fontId="0" fillId="0" borderId="29" xfId="0" applyFill="1" applyBorder="1" applyAlignment="1">
      <alignment horizontal="center"/>
    </xf>
    <xf numFmtId="0" fontId="0" fillId="0" borderId="30" xfId="0" applyFill="1" applyBorder="1" applyAlignment="1">
      <alignment horizontal="center"/>
    </xf>
    <xf numFmtId="0" fontId="0" fillId="0" borderId="25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26" xfId="0" applyFill="1" applyBorder="1" applyAlignment="1">
      <alignment horizontal="center"/>
    </xf>
    <xf numFmtId="0" fontId="0" fillId="0" borderId="13" xfId="0" applyFill="1" applyBorder="1" applyAlignment="1">
      <alignment horizontal="right"/>
    </xf>
    <xf numFmtId="3" fontId="0" fillId="0" borderId="28" xfId="0" applyNumberFormat="1" applyFill="1" applyBorder="1"/>
    <xf numFmtId="0" fontId="0" fillId="0" borderId="16" xfId="0" applyFill="1" applyBorder="1"/>
    <xf numFmtId="0" fontId="0" fillId="0" borderId="28" xfId="0" applyFill="1" applyBorder="1"/>
    <xf numFmtId="0" fontId="0" fillId="0" borderId="32" xfId="0" applyFill="1" applyBorder="1" applyAlignment="1">
      <alignment horizontal="center"/>
    </xf>
    <xf numFmtId="0" fontId="0" fillId="0" borderId="33" xfId="0" applyFill="1" applyBorder="1" applyAlignment="1">
      <alignment horizontal="center"/>
    </xf>
    <xf numFmtId="0" fontId="0" fillId="0" borderId="34" xfId="0" applyFill="1" applyBorder="1" applyAlignment="1">
      <alignment horizontal="center"/>
    </xf>
    <xf numFmtId="0" fontId="0" fillId="0" borderId="35" xfId="0" applyFill="1" applyBorder="1" applyAlignment="1">
      <alignment horizontal="center"/>
    </xf>
    <xf numFmtId="0" fontId="0" fillId="0" borderId="30" xfId="0" applyFill="1" applyBorder="1" applyAlignment="1">
      <alignment horizontal="center"/>
    </xf>
    <xf numFmtId="0" fontId="0" fillId="0" borderId="25" xfId="0" applyFill="1" applyBorder="1" applyAlignment="1">
      <alignment horizontal="center"/>
    </xf>
    <xf numFmtId="0" fontId="0" fillId="0" borderId="32" xfId="0" applyFill="1" applyBorder="1" applyAlignment="1">
      <alignment horizontal="center"/>
    </xf>
    <xf numFmtId="0" fontId="0" fillId="0" borderId="33" xfId="0" applyFill="1" applyBorder="1" applyAlignment="1">
      <alignment horizontal="center"/>
    </xf>
    <xf numFmtId="0" fontId="5" fillId="0" borderId="31" xfId="0" applyFont="1" applyFill="1" applyBorder="1" applyAlignment="1">
      <alignment horizontal="center"/>
    </xf>
    <xf numFmtId="3" fontId="0" fillId="0" borderId="31" xfId="0" applyNumberFormat="1" applyFill="1" applyBorder="1"/>
    <xf numFmtId="3" fontId="0" fillId="0" borderId="13" xfId="0" applyNumberFormat="1" applyFill="1" applyBorder="1"/>
    <xf numFmtId="3" fontId="0" fillId="0" borderId="16" xfId="0" applyNumberFormat="1" applyFill="1" applyBorder="1"/>
    <xf numFmtId="3" fontId="0" fillId="0" borderId="23" xfId="0" applyNumberFormat="1" applyFill="1" applyBorder="1"/>
    <xf numFmtId="3" fontId="0" fillId="0" borderId="27" xfId="0" applyNumberFormat="1" applyFill="1" applyBorder="1"/>
    <xf numFmtId="0" fontId="0" fillId="0" borderId="29" xfId="0" applyFill="1" applyBorder="1" applyAlignment="1">
      <alignment horizontal="right"/>
    </xf>
    <xf numFmtId="3" fontId="0" fillId="0" borderId="36" xfId="0" applyNumberFormat="1" applyFill="1" applyBorder="1"/>
    <xf numFmtId="0" fontId="0" fillId="0" borderId="23" xfId="0" applyFill="1" applyBorder="1"/>
    <xf numFmtId="0" fontId="0" fillId="0" borderId="27" xfId="0" applyFill="1" applyBorder="1"/>
    <xf numFmtId="0" fontId="0" fillId="0" borderId="33" xfId="0" applyFill="1" applyBorder="1"/>
    <xf numFmtId="3" fontId="0" fillId="0" borderId="37" xfId="0" applyNumberFormat="1" applyFill="1" applyBorder="1"/>
    <xf numFmtId="0" fontId="0" fillId="0" borderId="24" xfId="0" applyFill="1" applyBorder="1"/>
    <xf numFmtId="0" fontId="0" fillId="0" borderId="17" xfId="0" applyFill="1" applyBorder="1" applyAlignment="1">
      <alignment horizontal="left"/>
    </xf>
    <xf numFmtId="0" fontId="0" fillId="0" borderId="16" xfId="0" applyFill="1" applyBorder="1" applyAlignment="1">
      <alignment horizontal="left"/>
    </xf>
    <xf numFmtId="0" fontId="0" fillId="0" borderId="26" xfId="0" applyFill="1" applyBorder="1"/>
    <xf numFmtId="0" fontId="0" fillId="0" borderId="38" xfId="0" applyFill="1" applyBorder="1" applyAlignment="1">
      <alignment horizontal="right"/>
    </xf>
    <xf numFmtId="3" fontId="0" fillId="0" borderId="38" xfId="0" applyNumberFormat="1" applyFill="1" applyBorder="1" applyAlignment="1">
      <alignment horizontal="right"/>
    </xf>
    <xf numFmtId="3" fontId="0" fillId="0" borderId="29" xfId="0" applyNumberFormat="1" applyFill="1" applyBorder="1" applyAlignment="1">
      <alignment horizontal="right"/>
    </xf>
    <xf numFmtId="3" fontId="0" fillId="0" borderId="26" xfId="0" applyNumberFormat="1" applyFill="1" applyBorder="1"/>
    <xf numFmtId="0" fontId="22" fillId="0" borderId="39" xfId="0" applyFont="1" applyFill="1" applyBorder="1" applyAlignment="1">
      <alignment horizontal="left"/>
    </xf>
    <xf numFmtId="0" fontId="22" fillId="0" borderId="40" xfId="0" applyFont="1" applyFill="1" applyBorder="1" applyAlignment="1">
      <alignment horizontal="left"/>
    </xf>
    <xf numFmtId="0" fontId="5" fillId="0" borderId="39" xfId="0" applyFont="1" applyFill="1" applyBorder="1" applyAlignment="1">
      <alignment horizontal="left"/>
    </xf>
    <xf numFmtId="0" fontId="5" fillId="0" borderId="40" xfId="0" applyFont="1" applyFill="1" applyBorder="1" applyAlignment="1">
      <alignment horizontal="left"/>
    </xf>
    <xf numFmtId="0" fontId="5" fillId="0" borderId="41" xfId="0" applyFont="1" applyFill="1" applyBorder="1" applyAlignment="1">
      <alignment horizontal="left"/>
    </xf>
    <xf numFmtId="0" fontId="0" fillId="0" borderId="31" xfId="0" applyFill="1" applyBorder="1" applyAlignment="1">
      <alignment horizontal="center"/>
    </xf>
    <xf numFmtId="0" fontId="0" fillId="0" borderId="39" xfId="0" applyFont="1" applyFill="1" applyBorder="1" applyAlignment="1">
      <alignment horizontal="left"/>
    </xf>
    <xf numFmtId="0" fontId="0" fillId="0" borderId="41" xfId="0" applyFont="1" applyFill="1" applyBorder="1" applyAlignment="1">
      <alignment horizontal="left"/>
    </xf>
    <xf numFmtId="3" fontId="23" fillId="0" borderId="31" xfId="0" applyNumberFormat="1" applyFont="1" applyFill="1" applyBorder="1" applyAlignment="1"/>
    <xf numFmtId="0" fontId="0" fillId="0" borderId="42" xfId="0" applyFill="1" applyBorder="1"/>
    <xf numFmtId="0" fontId="0" fillId="0" borderId="43" xfId="0" applyFill="1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J58"/>
  <sheetViews>
    <sheetView topLeftCell="A40" zoomScaleNormal="100" workbookViewId="0">
      <selection activeCell="J41" sqref="J41"/>
    </sheetView>
  </sheetViews>
  <sheetFormatPr defaultRowHeight="15" x14ac:dyDescent="0.25"/>
  <cols>
    <col min="7" max="7" width="10.42578125" customWidth="1"/>
    <col min="8" max="8" width="8.140625" customWidth="1"/>
    <col min="9" max="9" width="33.85546875" customWidth="1"/>
    <col min="10" max="10" width="17" customWidth="1"/>
  </cols>
  <sheetData>
    <row r="2" spans="3:10" ht="19.5" thickBot="1" x14ac:dyDescent="0.3">
      <c r="C2" s="101" t="s">
        <v>68</v>
      </c>
      <c r="D2" s="101"/>
      <c r="E2" s="101"/>
      <c r="F2" s="101"/>
      <c r="G2" s="101"/>
      <c r="H2" s="101"/>
      <c r="I2" s="101"/>
      <c r="J2" s="101"/>
    </row>
    <row r="3" spans="3:10" ht="19.5" thickBot="1" x14ac:dyDescent="0.3">
      <c r="H3" s="19">
        <v>1</v>
      </c>
      <c r="I3" s="13" t="s">
        <v>2</v>
      </c>
      <c r="J3" s="16">
        <v>199020</v>
      </c>
    </row>
    <row r="4" spans="3:10" ht="38.25" thickBot="1" x14ac:dyDescent="0.3">
      <c r="H4" s="20">
        <v>2</v>
      </c>
      <c r="I4" s="14" t="s">
        <v>3</v>
      </c>
      <c r="J4" s="16">
        <v>69550</v>
      </c>
    </row>
    <row r="5" spans="3:10" ht="19.5" thickBot="1" x14ac:dyDescent="0.3">
      <c r="H5" s="20">
        <v>3</v>
      </c>
      <c r="I5" s="14" t="s">
        <v>4</v>
      </c>
      <c r="J5" s="17">
        <v>-160500</v>
      </c>
    </row>
    <row r="6" spans="3:10" ht="19.5" thickBot="1" x14ac:dyDescent="0.3">
      <c r="H6" s="20">
        <v>4</v>
      </c>
      <c r="I6" s="14" t="s">
        <v>5</v>
      </c>
      <c r="J6" s="16">
        <v>102720</v>
      </c>
    </row>
    <row r="7" spans="3:10" ht="19.5" thickBot="1" x14ac:dyDescent="0.3">
      <c r="H7" s="20">
        <v>10</v>
      </c>
      <c r="I7" s="14" t="s">
        <v>11</v>
      </c>
      <c r="J7" s="16">
        <v>42800</v>
      </c>
    </row>
    <row r="8" spans="3:10" ht="19.5" thickBot="1" x14ac:dyDescent="0.3">
      <c r="H8" s="20">
        <v>11</v>
      </c>
      <c r="I8" s="14" t="s">
        <v>12</v>
      </c>
      <c r="J8" s="16">
        <v>28890</v>
      </c>
    </row>
    <row r="9" spans="3:10" ht="38.25" thickBot="1" x14ac:dyDescent="0.3">
      <c r="H9" s="20">
        <v>17</v>
      </c>
      <c r="I9" s="14" t="s">
        <v>18</v>
      </c>
      <c r="J9" s="16">
        <v>16050</v>
      </c>
    </row>
    <row r="10" spans="3:10" ht="19.5" thickBot="1" x14ac:dyDescent="0.3">
      <c r="H10" s="21">
        <v>21</v>
      </c>
      <c r="I10" s="14" t="s">
        <v>22</v>
      </c>
      <c r="J10" s="16">
        <v>57780</v>
      </c>
    </row>
    <row r="11" spans="3:10" ht="18.75" x14ac:dyDescent="0.25">
      <c r="H11" s="23">
        <v>36</v>
      </c>
      <c r="I11" s="15" t="s">
        <v>37</v>
      </c>
      <c r="J11" s="16">
        <v>36060</v>
      </c>
    </row>
    <row r="12" spans="3:10" ht="26.25" x14ac:dyDescent="0.4">
      <c r="H12" s="111" t="s">
        <v>69</v>
      </c>
      <c r="I12" s="111"/>
      <c r="J12" s="18">
        <f>SUM(J3:J11)</f>
        <v>392370</v>
      </c>
    </row>
    <row r="15" spans="3:10" ht="15.75" thickBot="1" x14ac:dyDescent="0.3">
      <c r="C15" s="104" t="s">
        <v>70</v>
      </c>
      <c r="D15" s="104"/>
      <c r="E15" s="104"/>
      <c r="F15" s="104"/>
      <c r="G15" s="104"/>
      <c r="H15" s="104"/>
      <c r="I15" s="104"/>
      <c r="J15" s="104"/>
    </row>
    <row r="16" spans="3:10" ht="38.25" thickBot="1" x14ac:dyDescent="0.3">
      <c r="H16" s="19">
        <v>39</v>
      </c>
      <c r="I16" s="24" t="s">
        <v>40</v>
      </c>
      <c r="J16" s="10">
        <v>15300</v>
      </c>
    </row>
    <row r="17" spans="3:10" ht="56.25" x14ac:dyDescent="0.25">
      <c r="H17" s="29">
        <v>22</v>
      </c>
      <c r="I17" s="27" t="s">
        <v>23</v>
      </c>
      <c r="J17" s="28">
        <v>-8560</v>
      </c>
    </row>
    <row r="18" spans="3:10" ht="23.25" customHeight="1" x14ac:dyDescent="0.35">
      <c r="H18" s="111" t="s">
        <v>69</v>
      </c>
      <c r="I18" s="111"/>
      <c r="J18" s="3">
        <f>SUM(J16:J17)</f>
        <v>6740</v>
      </c>
    </row>
    <row r="21" spans="3:10" ht="15.75" thickBot="1" x14ac:dyDescent="0.3">
      <c r="C21" s="104" t="s">
        <v>8</v>
      </c>
      <c r="D21" s="104"/>
      <c r="E21" s="104"/>
      <c r="F21" s="104"/>
      <c r="G21" s="104"/>
      <c r="H21" s="104"/>
      <c r="I21" s="104"/>
      <c r="J21" s="104"/>
    </row>
    <row r="22" spans="3:10" ht="19.5" thickBot="1" x14ac:dyDescent="0.3">
      <c r="H22" s="19">
        <v>7</v>
      </c>
      <c r="I22" s="24" t="s">
        <v>71</v>
      </c>
      <c r="J22" s="10">
        <v>19260</v>
      </c>
    </row>
    <row r="23" spans="3:10" ht="38.25" thickBot="1" x14ac:dyDescent="0.3">
      <c r="H23" s="32">
        <v>34</v>
      </c>
      <c r="I23" s="25" t="s">
        <v>35</v>
      </c>
      <c r="J23" s="36">
        <v>-3210</v>
      </c>
    </row>
    <row r="24" spans="3:10" ht="23.25" customHeight="1" x14ac:dyDescent="0.35">
      <c r="H24" s="110" t="s">
        <v>69</v>
      </c>
      <c r="I24" s="110"/>
      <c r="J24" s="3">
        <f>SUM(J22:J23)</f>
        <v>16050</v>
      </c>
    </row>
    <row r="28" spans="3:10" ht="26.25" x14ac:dyDescent="0.4">
      <c r="C28" s="107" t="s">
        <v>72</v>
      </c>
      <c r="D28" s="108"/>
      <c r="E28" s="108"/>
      <c r="F28" s="108"/>
      <c r="G28" s="108"/>
      <c r="H28" s="108"/>
      <c r="I28" s="109"/>
      <c r="J28" s="18">
        <f>J24+J18+J12</f>
        <v>415160</v>
      </c>
    </row>
    <row r="31" spans="3:10" ht="15.75" thickBot="1" x14ac:dyDescent="0.3">
      <c r="C31" s="104" t="s">
        <v>73</v>
      </c>
      <c r="D31" s="104"/>
      <c r="E31" s="104"/>
      <c r="F31" s="104"/>
      <c r="G31" s="104"/>
      <c r="H31" s="104"/>
      <c r="I31" s="104"/>
      <c r="J31" s="104"/>
    </row>
    <row r="32" spans="3:10" ht="38.25" thickBot="1" x14ac:dyDescent="0.3">
      <c r="H32" s="19">
        <v>6</v>
      </c>
      <c r="I32" s="24" t="s">
        <v>7</v>
      </c>
      <c r="J32" s="10">
        <v>84670</v>
      </c>
    </row>
    <row r="33" spans="3:10" ht="38.25" thickBot="1" x14ac:dyDescent="0.3">
      <c r="H33" s="20">
        <v>8</v>
      </c>
      <c r="I33" s="31" t="s">
        <v>9</v>
      </c>
      <c r="J33" s="11">
        <v>41880</v>
      </c>
    </row>
    <row r="34" spans="3:10" ht="57" thickBot="1" x14ac:dyDescent="0.3">
      <c r="H34" s="20">
        <v>13</v>
      </c>
      <c r="I34" s="31" t="s">
        <v>14</v>
      </c>
      <c r="J34" s="11">
        <v>23540</v>
      </c>
    </row>
    <row r="35" spans="3:10" ht="38.25" thickBot="1" x14ac:dyDescent="0.3">
      <c r="H35" s="19">
        <v>20</v>
      </c>
      <c r="I35" s="24" t="s">
        <v>21</v>
      </c>
      <c r="J35" s="10">
        <v>155150</v>
      </c>
    </row>
    <row r="36" spans="3:10" ht="18.75" x14ac:dyDescent="0.25">
      <c r="H36" s="21">
        <v>25</v>
      </c>
      <c r="I36" s="25" t="s">
        <v>26</v>
      </c>
      <c r="J36" s="26">
        <v>107000</v>
      </c>
    </row>
    <row r="37" spans="3:10" ht="19.5" thickBot="1" x14ac:dyDescent="0.3">
      <c r="H37" s="20">
        <v>30</v>
      </c>
      <c r="I37" s="31" t="s">
        <v>31</v>
      </c>
      <c r="J37" s="11">
        <v>80250</v>
      </c>
    </row>
    <row r="38" spans="3:10" ht="19.5" thickBot="1" x14ac:dyDescent="0.3">
      <c r="H38" s="20">
        <v>32</v>
      </c>
      <c r="I38" s="31" t="s">
        <v>33</v>
      </c>
      <c r="J38" s="11">
        <v>69550</v>
      </c>
    </row>
    <row r="39" spans="3:10" ht="19.5" thickBot="1" x14ac:dyDescent="0.3">
      <c r="H39" s="20">
        <v>33</v>
      </c>
      <c r="I39" s="31" t="s">
        <v>34</v>
      </c>
      <c r="J39" s="11">
        <v>96300</v>
      </c>
    </row>
    <row r="40" spans="3:10" ht="37.5" x14ac:dyDescent="0.25">
      <c r="H40" s="21">
        <v>38</v>
      </c>
      <c r="I40" s="25" t="s">
        <v>39</v>
      </c>
      <c r="J40" s="12">
        <v>235400</v>
      </c>
    </row>
    <row r="41" spans="3:10" ht="23.25" customHeight="1" x14ac:dyDescent="0.35">
      <c r="H41" s="102" t="s">
        <v>69</v>
      </c>
      <c r="I41" s="103"/>
      <c r="J41" s="35">
        <f>SUM(J32:J40)</f>
        <v>893740</v>
      </c>
    </row>
    <row r="44" spans="3:10" ht="15.75" thickBot="1" x14ac:dyDescent="0.3">
      <c r="C44" s="112" t="s">
        <v>74</v>
      </c>
      <c r="D44" s="112"/>
      <c r="E44" s="112"/>
      <c r="F44" s="112"/>
      <c r="G44" s="112"/>
      <c r="H44" s="112"/>
      <c r="I44" s="112"/>
      <c r="J44" s="112"/>
    </row>
    <row r="45" spans="3:10" ht="57" thickBot="1" x14ac:dyDescent="0.3">
      <c r="H45" s="19">
        <v>12</v>
      </c>
      <c r="I45" s="24" t="s">
        <v>13</v>
      </c>
      <c r="J45" s="10">
        <v>149800</v>
      </c>
    </row>
    <row r="46" spans="3:10" ht="37.5" x14ac:dyDescent="0.25">
      <c r="H46" s="21">
        <v>37</v>
      </c>
      <c r="I46" s="25" t="s">
        <v>38</v>
      </c>
      <c r="J46" s="12">
        <v>1070</v>
      </c>
    </row>
    <row r="47" spans="3:10" ht="25.5" x14ac:dyDescent="0.35">
      <c r="H47" s="102" t="s">
        <v>69</v>
      </c>
      <c r="I47" s="103"/>
      <c r="J47" s="35">
        <f>SUM(J45:J46)</f>
        <v>150870</v>
      </c>
    </row>
    <row r="49" spans="3:10" ht="15.75" thickBot="1" x14ac:dyDescent="0.3">
      <c r="C49" s="104" t="s">
        <v>24</v>
      </c>
      <c r="D49" s="104"/>
      <c r="E49" s="104"/>
      <c r="F49" s="104"/>
      <c r="G49" s="104"/>
      <c r="H49" s="104"/>
      <c r="I49" s="104"/>
      <c r="J49" s="104"/>
    </row>
    <row r="50" spans="3:10" ht="38.25" thickBot="1" x14ac:dyDescent="0.3">
      <c r="H50" s="19">
        <v>23</v>
      </c>
      <c r="I50" s="24" t="s">
        <v>24</v>
      </c>
      <c r="J50" s="10">
        <v>12840</v>
      </c>
    </row>
    <row r="51" spans="3:10" ht="75" x14ac:dyDescent="0.25">
      <c r="H51" s="21">
        <v>26</v>
      </c>
      <c r="I51" s="25" t="s">
        <v>27</v>
      </c>
      <c r="J51" s="12">
        <v>99220</v>
      </c>
    </row>
    <row r="52" spans="3:10" ht="25.5" x14ac:dyDescent="0.35">
      <c r="H52" s="102" t="s">
        <v>69</v>
      </c>
      <c r="I52" s="103"/>
      <c r="J52" s="35">
        <f>SUM(J50:J51)</f>
        <v>112060</v>
      </c>
    </row>
    <row r="56" spans="3:10" ht="26.25" x14ac:dyDescent="0.4">
      <c r="C56" s="105" t="s">
        <v>75</v>
      </c>
      <c r="D56" s="105"/>
      <c r="E56" s="105"/>
      <c r="F56" s="105"/>
      <c r="G56" s="105"/>
      <c r="H56" s="105"/>
      <c r="I56" s="105"/>
      <c r="J56" s="18">
        <f>J52+J47+J41</f>
        <v>1156670</v>
      </c>
    </row>
    <row r="58" spans="3:10" ht="26.25" x14ac:dyDescent="0.4">
      <c r="C58" s="106" t="s">
        <v>1</v>
      </c>
      <c r="D58" s="106"/>
      <c r="E58" s="106"/>
      <c r="F58" s="106"/>
      <c r="G58" s="106"/>
      <c r="H58" s="106"/>
      <c r="I58" s="106"/>
      <c r="J58" s="18">
        <f>J56+J28</f>
        <v>1571830</v>
      </c>
    </row>
  </sheetData>
  <mergeCells count="15">
    <mergeCell ref="C58:I58"/>
    <mergeCell ref="C28:I28"/>
    <mergeCell ref="H41:I41"/>
    <mergeCell ref="H24:I24"/>
    <mergeCell ref="H18:I18"/>
    <mergeCell ref="C44:J44"/>
    <mergeCell ref="C31:J31"/>
    <mergeCell ref="C21:J21"/>
    <mergeCell ref="C2:J2"/>
    <mergeCell ref="H47:I47"/>
    <mergeCell ref="C49:J49"/>
    <mergeCell ref="H52:I52"/>
    <mergeCell ref="C56:I56"/>
    <mergeCell ref="H12:I12"/>
    <mergeCell ref="C15:J15"/>
  </mergeCells>
  <pageMargins left="0.7" right="0.7" top="0.75" bottom="0.75" header="0.3" footer="0.3"/>
  <pageSetup paperSize="9" orientation="portrait" horizontalDpi="360" verticalDpi="36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46"/>
  <sheetViews>
    <sheetView topLeftCell="A19" zoomScale="85" zoomScaleNormal="85" workbookViewId="0">
      <selection activeCell="E10" sqref="E10"/>
    </sheetView>
  </sheetViews>
  <sheetFormatPr defaultRowHeight="15" x14ac:dyDescent="0.25"/>
  <cols>
    <col min="3" max="3" width="18.42578125" bestFit="1" customWidth="1"/>
    <col min="5" max="5" width="34.140625" customWidth="1"/>
    <col min="6" max="6" width="13.7109375" bestFit="1" customWidth="1"/>
    <col min="8" max="8" width="11.28515625" bestFit="1" customWidth="1"/>
    <col min="9" max="9" width="15.42578125" bestFit="1" customWidth="1"/>
    <col min="13" max="13" width="17.85546875" bestFit="1" customWidth="1"/>
  </cols>
  <sheetData>
    <row r="3" spans="2:7" ht="19.5" thickBot="1" x14ac:dyDescent="0.35">
      <c r="B3" s="114" t="s">
        <v>76</v>
      </c>
      <c r="C3" s="114"/>
      <c r="D3" s="114"/>
      <c r="E3" s="114"/>
      <c r="F3" s="114"/>
      <c r="G3" s="114"/>
    </row>
    <row r="4" spans="2:7" ht="19.5" thickBot="1" x14ac:dyDescent="0.3">
      <c r="D4" s="37">
        <v>9</v>
      </c>
      <c r="E4" s="38" t="s">
        <v>10</v>
      </c>
      <c r="F4" s="39">
        <v>695500</v>
      </c>
    </row>
    <row r="5" spans="2:7" ht="19.5" thickBot="1" x14ac:dyDescent="0.3">
      <c r="D5" s="40" t="s">
        <v>77</v>
      </c>
      <c r="E5" s="41" t="s">
        <v>77</v>
      </c>
      <c r="F5" s="41" t="s">
        <v>77</v>
      </c>
    </row>
    <row r="6" spans="2:7" ht="19.5" thickBot="1" x14ac:dyDescent="0.3">
      <c r="D6" s="40" t="s">
        <v>77</v>
      </c>
      <c r="E6" s="41" t="s">
        <v>77</v>
      </c>
      <c r="F6" s="41" t="s">
        <v>77</v>
      </c>
    </row>
    <row r="7" spans="2:7" ht="19.5" thickBot="1" x14ac:dyDescent="0.3">
      <c r="D7" s="40" t="s">
        <v>77</v>
      </c>
      <c r="E7" s="41" t="s">
        <v>77</v>
      </c>
      <c r="F7" s="41" t="s">
        <v>77</v>
      </c>
    </row>
    <row r="8" spans="2:7" ht="19.5" thickBot="1" x14ac:dyDescent="0.3">
      <c r="D8" s="40" t="s">
        <v>77</v>
      </c>
      <c r="E8" s="41" t="s">
        <v>77</v>
      </c>
      <c r="F8" s="41" t="s">
        <v>77</v>
      </c>
    </row>
    <row r="9" spans="2:7" ht="19.5" thickBot="1" x14ac:dyDescent="0.3">
      <c r="D9" s="40">
        <v>14</v>
      </c>
      <c r="E9" s="42" t="s">
        <v>15</v>
      </c>
      <c r="F9" s="43">
        <v>113420</v>
      </c>
    </row>
    <row r="10" spans="2:7" ht="38.25" thickBot="1" x14ac:dyDescent="0.3">
      <c r="D10" s="37">
        <v>27</v>
      </c>
      <c r="E10" s="38" t="s">
        <v>28</v>
      </c>
      <c r="F10" s="39">
        <v>53500</v>
      </c>
    </row>
    <row r="11" spans="2:7" ht="19.5" thickBot="1" x14ac:dyDescent="0.3">
      <c r="D11" s="40">
        <v>24</v>
      </c>
      <c r="E11" s="42" t="s">
        <v>25</v>
      </c>
      <c r="F11" s="43">
        <v>21400</v>
      </c>
    </row>
    <row r="12" spans="2:7" ht="19.5" thickBot="1" x14ac:dyDescent="0.3">
      <c r="D12" s="40" t="s">
        <v>77</v>
      </c>
      <c r="E12" s="41" t="s">
        <v>77</v>
      </c>
      <c r="F12" s="41" t="s">
        <v>77</v>
      </c>
    </row>
    <row r="13" spans="2:7" ht="19.5" thickBot="1" x14ac:dyDescent="0.3">
      <c r="D13" s="40" t="s">
        <v>77</v>
      </c>
      <c r="E13" s="41" t="s">
        <v>77</v>
      </c>
      <c r="F13" s="44" t="s">
        <v>77</v>
      </c>
    </row>
    <row r="14" spans="2:7" ht="25.5" x14ac:dyDescent="0.35">
      <c r="D14" s="111" t="s">
        <v>69</v>
      </c>
      <c r="E14" s="111"/>
      <c r="F14" s="35">
        <f>SUM(F4:F13)</f>
        <v>883820</v>
      </c>
    </row>
    <row r="18" spans="2:6" ht="19.5" thickBot="1" x14ac:dyDescent="0.3">
      <c r="B18" s="101" t="s">
        <v>78</v>
      </c>
      <c r="C18" s="101"/>
      <c r="D18" s="101"/>
      <c r="E18" s="101"/>
      <c r="F18" s="101"/>
    </row>
    <row r="19" spans="2:6" ht="38.25" thickBot="1" x14ac:dyDescent="0.3">
      <c r="C19" s="48" t="s">
        <v>79</v>
      </c>
      <c r="D19" s="19">
        <v>15</v>
      </c>
      <c r="E19" s="45" t="s">
        <v>16</v>
      </c>
      <c r="F19" s="10">
        <v>288900</v>
      </c>
    </row>
    <row r="20" spans="2:6" ht="25.5" x14ac:dyDescent="0.35">
      <c r="D20" s="111" t="s">
        <v>69</v>
      </c>
      <c r="E20" s="111"/>
      <c r="F20" s="34">
        <f>SUM(F19)</f>
        <v>288900</v>
      </c>
    </row>
    <row r="23" spans="2:6" ht="15.75" thickBot="1" x14ac:dyDescent="0.3"/>
    <row r="24" spans="2:6" ht="38.25" thickBot="1" x14ac:dyDescent="0.3">
      <c r="C24" s="49" t="s">
        <v>80</v>
      </c>
      <c r="D24" s="19">
        <v>5</v>
      </c>
      <c r="E24" s="45" t="s">
        <v>6</v>
      </c>
      <c r="F24" s="10">
        <v>117700</v>
      </c>
    </row>
    <row r="25" spans="2:6" ht="38.25" thickBot="1" x14ac:dyDescent="0.3">
      <c r="D25" s="20">
        <v>18</v>
      </c>
      <c r="E25" s="46" t="s">
        <v>19</v>
      </c>
      <c r="F25" s="11">
        <v>49220</v>
      </c>
    </row>
    <row r="26" spans="2:6" ht="38.25" thickBot="1" x14ac:dyDescent="0.3">
      <c r="D26" s="47">
        <v>19</v>
      </c>
      <c r="E26" s="46" t="s">
        <v>20</v>
      </c>
      <c r="F26" s="11">
        <v>102720</v>
      </c>
    </row>
    <row r="27" spans="2:6" ht="57" thickBot="1" x14ac:dyDescent="0.3">
      <c r="D27" s="20">
        <v>28</v>
      </c>
      <c r="E27" s="46" t="s">
        <v>29</v>
      </c>
      <c r="F27" s="11">
        <v>14980</v>
      </c>
    </row>
    <row r="28" spans="2:6" ht="38.25" thickBot="1" x14ac:dyDescent="0.3">
      <c r="D28" s="20">
        <v>31</v>
      </c>
      <c r="E28" s="46" t="s">
        <v>32</v>
      </c>
      <c r="F28" s="11">
        <v>16050</v>
      </c>
    </row>
    <row r="29" spans="2:6" ht="57" thickBot="1" x14ac:dyDescent="0.3">
      <c r="D29" s="20">
        <v>29</v>
      </c>
      <c r="E29" s="46" t="s">
        <v>30</v>
      </c>
      <c r="F29" s="11">
        <v>42800</v>
      </c>
    </row>
    <row r="30" spans="2:6" ht="38.25" thickBot="1" x14ac:dyDescent="0.3">
      <c r="D30" s="30">
        <v>35</v>
      </c>
      <c r="E30" s="31" t="s">
        <v>36</v>
      </c>
      <c r="F30" s="11">
        <v>10700</v>
      </c>
    </row>
    <row r="31" spans="2:6" ht="25.5" x14ac:dyDescent="0.35">
      <c r="D31" s="111" t="s">
        <v>69</v>
      </c>
      <c r="E31" s="111"/>
      <c r="F31" s="35">
        <f>SUM(F24:F30)</f>
        <v>354170</v>
      </c>
    </row>
    <row r="34" spans="2:6" ht="15.75" thickBot="1" x14ac:dyDescent="0.3"/>
    <row r="35" spans="2:6" ht="38.25" thickBot="1" x14ac:dyDescent="0.3">
      <c r="C35" s="49" t="s">
        <v>81</v>
      </c>
      <c r="D35" s="19">
        <v>16</v>
      </c>
      <c r="E35" s="50" t="s">
        <v>17</v>
      </c>
      <c r="F35" s="16">
        <v>44940</v>
      </c>
    </row>
    <row r="36" spans="2:6" ht="25.5" x14ac:dyDescent="0.35">
      <c r="D36" s="111" t="s">
        <v>69</v>
      </c>
      <c r="E36" s="102"/>
      <c r="F36" s="34">
        <f>SUM(F35)</f>
        <v>44940</v>
      </c>
    </row>
    <row r="38" spans="2:6" ht="26.25" x14ac:dyDescent="0.4">
      <c r="B38" s="113" t="s">
        <v>0</v>
      </c>
      <c r="C38" s="113"/>
      <c r="D38" s="113"/>
      <c r="E38" s="113"/>
      <c r="F38" s="4">
        <f>F36+F31+F20</f>
        <v>688010</v>
      </c>
    </row>
    <row r="45" spans="2:6" x14ac:dyDescent="0.25">
      <c r="C45" s="22" t="s">
        <v>82</v>
      </c>
      <c r="D45" s="22" t="s">
        <v>83</v>
      </c>
      <c r="E45" s="22" t="s">
        <v>84</v>
      </c>
    </row>
    <row r="46" spans="2:6" ht="26.25" x14ac:dyDescent="0.4">
      <c r="C46" s="18">
        <v>1571830</v>
      </c>
      <c r="D46" s="22" t="s">
        <v>83</v>
      </c>
      <c r="E46" s="3">
        <f>F38+F14</f>
        <v>1571830</v>
      </c>
    </row>
  </sheetData>
  <mergeCells count="7">
    <mergeCell ref="B38:E38"/>
    <mergeCell ref="B3:G3"/>
    <mergeCell ref="D14:E14"/>
    <mergeCell ref="B18:F18"/>
    <mergeCell ref="D20:E20"/>
    <mergeCell ref="D31:E31"/>
    <mergeCell ref="D36:E3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0"/>
  <sheetViews>
    <sheetView workbookViewId="0">
      <selection activeCell="E10" sqref="E10"/>
    </sheetView>
  </sheetViews>
  <sheetFormatPr defaultRowHeight="15" x14ac:dyDescent="0.25"/>
  <cols>
    <col min="2" max="2" width="15.7109375" bestFit="1" customWidth="1"/>
    <col min="3" max="3" width="11.5703125" bestFit="1" customWidth="1"/>
    <col min="5" max="5" width="16.7109375" bestFit="1" customWidth="1"/>
    <col min="8" max="8" width="15.42578125" bestFit="1" customWidth="1"/>
    <col min="12" max="12" width="13.7109375" bestFit="1" customWidth="1"/>
    <col min="16" max="16" width="11.28515625" bestFit="1" customWidth="1"/>
  </cols>
  <sheetData>
    <row r="2" spans="2:11" ht="15.75" thickBot="1" x14ac:dyDescent="0.3">
      <c r="B2" s="51" t="s">
        <v>85</v>
      </c>
      <c r="E2" s="51" t="s">
        <v>86</v>
      </c>
    </row>
    <row r="3" spans="2:11" ht="19.5" thickBot="1" x14ac:dyDescent="0.3">
      <c r="B3" s="1">
        <v>392370</v>
      </c>
      <c r="E3" s="52">
        <v>883820</v>
      </c>
      <c r="H3" s="51" t="s">
        <v>87</v>
      </c>
      <c r="K3">
        <f>SUM(B3:B5)</f>
        <v>522160</v>
      </c>
    </row>
    <row r="4" spans="2:11" ht="19.5" thickBot="1" x14ac:dyDescent="0.3">
      <c r="B4" s="2">
        <v>113740</v>
      </c>
      <c r="E4" s="53">
        <v>44940</v>
      </c>
    </row>
    <row r="5" spans="2:11" ht="19.5" thickBot="1" x14ac:dyDescent="0.3">
      <c r="B5" s="2">
        <v>16050</v>
      </c>
      <c r="E5" s="53">
        <v>288900</v>
      </c>
      <c r="H5" s="51" t="s">
        <v>88</v>
      </c>
      <c r="K5">
        <f>SUM(B7:B9)</f>
        <v>1049670</v>
      </c>
    </row>
    <row r="6" spans="2:11" ht="19.5" thickBot="1" x14ac:dyDescent="0.3">
      <c r="B6" s="2"/>
      <c r="E6" s="53">
        <v>354170</v>
      </c>
    </row>
    <row r="7" spans="2:11" ht="19.5" thickBot="1" x14ac:dyDescent="0.3">
      <c r="B7" s="2">
        <v>786740</v>
      </c>
    </row>
    <row r="8" spans="2:11" ht="19.5" thickBot="1" x14ac:dyDescent="0.3">
      <c r="B8" s="2">
        <v>150870</v>
      </c>
    </row>
    <row r="9" spans="2:11" ht="19.5" thickBot="1" x14ac:dyDescent="0.3">
      <c r="B9" s="2">
        <v>112060</v>
      </c>
    </row>
    <row r="10" spans="2:11" ht="26.25" x14ac:dyDescent="0.4">
      <c r="B10" s="4">
        <f>SUM(B3:B9)</f>
        <v>1571830</v>
      </c>
      <c r="E10" s="4">
        <f>SUM(E3:E9)</f>
        <v>1571830</v>
      </c>
      <c r="K10">
        <f>K3+K5</f>
        <v>1571830</v>
      </c>
    </row>
  </sheetData>
  <pageMargins left="0.7" right="0.7" top="0.75" bottom="0.75" header="0.3" footer="0.3"/>
  <pageSetup paperSize="9" orientation="portrait" horizontalDpi="360" verticalDpi="360" copies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7"/>
  <sheetViews>
    <sheetView topLeftCell="C23" zoomScaleNormal="100" workbookViewId="0">
      <selection activeCell="P19" sqref="P19"/>
    </sheetView>
  </sheetViews>
  <sheetFormatPr defaultRowHeight="39" customHeight="1" x14ac:dyDescent="0.25"/>
  <cols>
    <col min="1" max="1" width="27.5703125" bestFit="1" customWidth="1"/>
    <col min="2" max="2" width="32.85546875" customWidth="1"/>
    <col min="3" max="3" width="14.28515625" bestFit="1" customWidth="1"/>
    <col min="4" max="4" width="15.28515625" bestFit="1" customWidth="1"/>
    <col min="5" max="5" width="16.7109375" customWidth="1"/>
    <col min="6" max="6" width="13.42578125" bestFit="1" customWidth="1"/>
    <col min="7" max="7" width="13" bestFit="1" customWidth="1"/>
    <col min="9" max="9" width="15.7109375" bestFit="1" customWidth="1"/>
    <col min="14" max="14" width="10.42578125" customWidth="1"/>
    <col min="15" max="15" width="12.140625" bestFit="1" customWidth="1"/>
    <col min="16" max="16" width="11.140625" customWidth="1"/>
  </cols>
  <sheetData>
    <row r="1" spans="1:16" ht="39" customHeight="1" thickBot="1" x14ac:dyDescent="0.3">
      <c r="A1" s="75"/>
      <c r="B1" s="139" t="s">
        <v>85</v>
      </c>
      <c r="C1" s="140"/>
      <c r="D1" s="141"/>
      <c r="E1" s="142" t="s">
        <v>86</v>
      </c>
      <c r="F1" s="143"/>
      <c r="G1" s="144"/>
    </row>
    <row r="2" spans="1:16" ht="39" customHeight="1" thickBot="1" x14ac:dyDescent="0.35">
      <c r="A2" s="76">
        <v>1</v>
      </c>
      <c r="B2" s="77">
        <v>2</v>
      </c>
      <c r="C2" s="78">
        <v>3</v>
      </c>
      <c r="D2" s="78">
        <v>4</v>
      </c>
      <c r="E2" s="81">
        <v>6</v>
      </c>
      <c r="F2" s="56">
        <v>7</v>
      </c>
      <c r="G2" s="63">
        <v>8</v>
      </c>
      <c r="N2" s="5" t="s">
        <v>0</v>
      </c>
      <c r="O2" s="7">
        <v>677310</v>
      </c>
    </row>
    <row r="3" spans="1:16" ht="39" customHeight="1" thickBot="1" x14ac:dyDescent="0.3">
      <c r="A3" s="55" t="s">
        <v>107</v>
      </c>
      <c r="B3" s="79" t="s">
        <v>47</v>
      </c>
      <c r="C3" s="79" t="s">
        <v>108</v>
      </c>
      <c r="D3" s="79" t="s">
        <v>112</v>
      </c>
      <c r="E3" s="79" t="s">
        <v>47</v>
      </c>
      <c r="F3" s="79" t="s">
        <v>108</v>
      </c>
      <c r="G3" s="79" t="s">
        <v>112</v>
      </c>
      <c r="O3" s="6"/>
    </row>
    <row r="4" spans="1:16" ht="39" customHeight="1" thickBot="1" x14ac:dyDescent="0.3">
      <c r="A4" s="80">
        <v>36892</v>
      </c>
      <c r="B4" s="56" t="s">
        <v>68</v>
      </c>
      <c r="C4" s="90" t="s">
        <v>93</v>
      </c>
      <c r="D4" s="57">
        <v>392370</v>
      </c>
      <c r="E4" s="56" t="s">
        <v>98</v>
      </c>
      <c r="F4" s="72" t="s">
        <v>99</v>
      </c>
      <c r="G4" s="59">
        <v>883820</v>
      </c>
    </row>
    <row r="5" spans="1:16" ht="39" customHeight="1" thickBot="1" x14ac:dyDescent="0.3">
      <c r="A5" s="80">
        <v>37257</v>
      </c>
      <c r="B5" s="56" t="s">
        <v>94</v>
      </c>
      <c r="C5" s="63" t="s">
        <v>95</v>
      </c>
      <c r="D5" s="57">
        <v>113740</v>
      </c>
      <c r="E5" s="56" t="s">
        <v>81</v>
      </c>
      <c r="F5" s="56" t="s">
        <v>100</v>
      </c>
      <c r="G5" s="59">
        <v>44940</v>
      </c>
    </row>
    <row r="6" spans="1:16" ht="39" customHeight="1" thickBot="1" x14ac:dyDescent="0.3">
      <c r="A6" s="55">
        <v>1.2</v>
      </c>
      <c r="B6" s="56" t="s">
        <v>71</v>
      </c>
      <c r="C6" s="63" t="s">
        <v>96</v>
      </c>
      <c r="D6" s="57">
        <v>16050</v>
      </c>
      <c r="E6" s="56" t="s">
        <v>101</v>
      </c>
      <c r="F6" s="56" t="s">
        <v>102</v>
      </c>
      <c r="G6" s="59">
        <v>288900</v>
      </c>
    </row>
    <row r="7" spans="1:16" ht="39" customHeight="1" thickBot="1" x14ac:dyDescent="0.3">
      <c r="A7" s="142" t="s">
        <v>87</v>
      </c>
      <c r="B7" s="143"/>
      <c r="C7" s="144"/>
      <c r="D7" s="82">
        <v>522160</v>
      </c>
      <c r="E7" s="56" t="s">
        <v>103</v>
      </c>
      <c r="F7" s="71" t="s">
        <v>90</v>
      </c>
      <c r="G7" s="59">
        <v>354170</v>
      </c>
    </row>
    <row r="8" spans="1:16" ht="39" customHeight="1" thickBot="1" x14ac:dyDescent="0.3">
      <c r="A8" s="55">
        <v>2.1</v>
      </c>
      <c r="B8" s="56" t="s">
        <v>97</v>
      </c>
      <c r="C8" s="85" t="s">
        <v>91</v>
      </c>
      <c r="D8" s="57">
        <v>786740</v>
      </c>
      <c r="E8" s="56" t="s">
        <v>113</v>
      </c>
      <c r="F8" s="56" t="s">
        <v>114</v>
      </c>
      <c r="G8" s="63" t="s">
        <v>77</v>
      </c>
    </row>
    <row r="9" spans="1:16" ht="39" customHeight="1" thickBot="1" x14ac:dyDescent="0.3">
      <c r="A9" s="55">
        <v>2.2000000000000002</v>
      </c>
      <c r="B9" s="56" t="s">
        <v>74</v>
      </c>
      <c r="C9" s="69" t="s">
        <v>89</v>
      </c>
      <c r="D9" s="57">
        <v>150870</v>
      </c>
      <c r="E9" s="56"/>
      <c r="F9" s="56"/>
      <c r="G9" s="59"/>
    </row>
    <row r="10" spans="1:16" ht="39" customHeight="1" thickBot="1" x14ac:dyDescent="0.3">
      <c r="A10" s="55">
        <v>2.2999999999999998</v>
      </c>
      <c r="B10" s="56" t="s">
        <v>24</v>
      </c>
      <c r="C10" s="70" t="s">
        <v>92</v>
      </c>
      <c r="D10" s="57">
        <v>112060</v>
      </c>
      <c r="E10" s="56"/>
      <c r="F10" s="56"/>
      <c r="G10" s="59"/>
    </row>
    <row r="11" spans="1:16" ht="39" customHeight="1" thickBot="1" x14ac:dyDescent="0.3">
      <c r="A11" s="142" t="s">
        <v>88</v>
      </c>
      <c r="B11" s="143"/>
      <c r="C11" s="144"/>
      <c r="D11" s="83">
        <v>1049670</v>
      </c>
      <c r="E11" s="56"/>
      <c r="F11" s="56"/>
      <c r="G11" s="59"/>
    </row>
    <row r="12" spans="1:16" ht="39" customHeight="1" thickBot="1" x14ac:dyDescent="0.3">
      <c r="A12" s="55">
        <v>3</v>
      </c>
      <c r="B12" s="56" t="s">
        <v>109</v>
      </c>
      <c r="C12" s="63" t="s">
        <v>110</v>
      </c>
      <c r="D12" s="63" t="s">
        <v>77</v>
      </c>
      <c r="E12" s="56"/>
      <c r="F12" s="56"/>
      <c r="G12" s="59"/>
    </row>
    <row r="13" spans="1:16" ht="39" customHeight="1" thickBot="1" x14ac:dyDescent="0.3">
      <c r="A13" s="145" t="s">
        <v>111</v>
      </c>
      <c r="B13" s="146"/>
      <c r="C13" s="147"/>
      <c r="D13" s="84">
        <f>SUM(D4:D6,D8:D10)</f>
        <v>1571830</v>
      </c>
      <c r="E13" s="148">
        <f>SUM(G4:G8)</f>
        <v>1571830</v>
      </c>
      <c r="F13" s="149"/>
      <c r="G13" s="150"/>
    </row>
    <row r="16" spans="1:16" ht="39" customHeight="1" thickBot="1" x14ac:dyDescent="0.3">
      <c r="J16" s="115" t="s">
        <v>116</v>
      </c>
      <c r="K16" s="116"/>
      <c r="L16" s="33">
        <f>SUM(K17,D5,D6,L17,M17,N17)</f>
        <v>1571830</v>
      </c>
      <c r="N16" s="115" t="s">
        <v>117</v>
      </c>
      <c r="O16" s="116"/>
      <c r="P16" s="33">
        <f>SUM(O17,G5,G6,P17)</f>
        <v>1571830</v>
      </c>
    </row>
    <row r="17" spans="1:16" ht="39" customHeight="1" x14ac:dyDescent="0.25">
      <c r="A17" s="117" t="s">
        <v>41</v>
      </c>
      <c r="B17" s="118"/>
      <c r="C17" s="119"/>
      <c r="D17" s="123" t="s">
        <v>42</v>
      </c>
      <c r="E17" s="124"/>
      <c r="F17" s="124"/>
      <c r="G17" s="125"/>
      <c r="H17" s="129" t="s">
        <v>43</v>
      </c>
      <c r="J17" s="73" t="s">
        <v>105</v>
      </c>
      <c r="K17" s="93">
        <f>D4</f>
        <v>392370</v>
      </c>
      <c r="L17" s="93">
        <f>D8</f>
        <v>786740</v>
      </c>
      <c r="M17" s="93">
        <f>D9</f>
        <v>150870</v>
      </c>
      <c r="N17" s="93">
        <f>D10</f>
        <v>112060</v>
      </c>
      <c r="O17" s="93">
        <f>G4</f>
        <v>883820</v>
      </c>
      <c r="P17" s="93">
        <f>G7</f>
        <v>354170</v>
      </c>
    </row>
    <row r="18" spans="1:16" ht="39" customHeight="1" thickBot="1" x14ac:dyDescent="0.3">
      <c r="A18" s="120"/>
      <c r="B18" s="121"/>
      <c r="C18" s="122"/>
      <c r="D18" s="126"/>
      <c r="E18" s="127"/>
      <c r="F18" s="127"/>
      <c r="G18" s="128"/>
      <c r="H18" s="130"/>
      <c r="J18" s="74"/>
      <c r="K18" s="92" t="s">
        <v>93</v>
      </c>
      <c r="L18" s="85" t="s">
        <v>91</v>
      </c>
      <c r="M18" s="69" t="s">
        <v>89</v>
      </c>
      <c r="N18" s="70" t="s">
        <v>92</v>
      </c>
      <c r="O18" s="72" t="s">
        <v>99</v>
      </c>
      <c r="P18" s="71" t="s">
        <v>90</v>
      </c>
    </row>
    <row r="19" spans="1:16" ht="39" customHeight="1" thickBot="1" x14ac:dyDescent="0.3">
      <c r="A19" s="8" t="s">
        <v>44</v>
      </c>
      <c r="B19" s="131" t="s">
        <v>47</v>
      </c>
      <c r="C19" s="134" t="s">
        <v>48</v>
      </c>
      <c r="D19" s="60" t="s">
        <v>49</v>
      </c>
      <c r="E19" s="60" t="s">
        <v>51</v>
      </c>
      <c r="F19" s="60" t="s">
        <v>53</v>
      </c>
      <c r="G19" s="60" t="s">
        <v>51</v>
      </c>
      <c r="H19" s="132"/>
      <c r="J19" s="73" t="s">
        <v>106</v>
      </c>
      <c r="K19" s="57">
        <f>K17+H34</f>
        <v>405740</v>
      </c>
      <c r="L19" s="57">
        <f>L17+H33</f>
        <v>801720</v>
      </c>
      <c r="M19" s="57">
        <f>M17+H22+H23-H24+H25-H25-H26-H29-H30-H34+H35</f>
        <v>109140</v>
      </c>
      <c r="N19" s="57">
        <f>N17-H22-H23</f>
        <v>67120</v>
      </c>
      <c r="O19" s="59">
        <v>883820</v>
      </c>
      <c r="P19" s="59">
        <f>P17-H24-H26-H29-H30+H33+H35</f>
        <v>295850</v>
      </c>
    </row>
    <row r="20" spans="1:16" ht="39" customHeight="1" x14ac:dyDescent="0.25">
      <c r="A20" s="8" t="s">
        <v>45</v>
      </c>
      <c r="B20" s="132"/>
      <c r="C20" s="135"/>
      <c r="D20" s="60" t="s">
        <v>50</v>
      </c>
      <c r="E20" s="60" t="s">
        <v>52</v>
      </c>
      <c r="F20" s="60" t="s">
        <v>50</v>
      </c>
      <c r="G20" s="60" t="s">
        <v>52</v>
      </c>
      <c r="H20" s="132"/>
      <c r="I20" s="99" t="str">
        <f>IF(L20=P20,"верно","!!!!!!!!!!!!!")</f>
        <v>верно</v>
      </c>
      <c r="J20" s="115" t="s">
        <v>116</v>
      </c>
      <c r="K20" s="137"/>
      <c r="L20" s="94">
        <f>SUM(K19,D5,D6,L19,M19,N19)</f>
        <v>1513510</v>
      </c>
      <c r="N20" s="138" t="s">
        <v>117</v>
      </c>
      <c r="O20" s="137"/>
      <c r="P20" s="94">
        <f>SUM(O19,G5,G6,P19)</f>
        <v>1513510</v>
      </c>
    </row>
    <row r="21" spans="1:16" ht="39" customHeight="1" thickBot="1" x14ac:dyDescent="0.3">
      <c r="A21" s="9" t="s">
        <v>46</v>
      </c>
      <c r="B21" s="133"/>
      <c r="C21" s="136"/>
      <c r="D21" s="61"/>
      <c r="E21" s="61"/>
      <c r="F21" s="61"/>
      <c r="G21" s="61"/>
      <c r="H21" s="133"/>
      <c r="I21" s="96"/>
      <c r="J21" s="96"/>
      <c r="K21" s="95"/>
      <c r="L21" s="95"/>
      <c r="M21" s="95"/>
      <c r="N21" s="95"/>
      <c r="O21" s="95"/>
      <c r="P21" s="95"/>
    </row>
    <row r="22" spans="1:16" ht="39" customHeight="1" thickBot="1" x14ac:dyDescent="0.3">
      <c r="A22" s="91">
        <v>1</v>
      </c>
      <c r="B22" s="62" t="s">
        <v>54</v>
      </c>
      <c r="C22" s="63">
        <v>1</v>
      </c>
      <c r="D22" s="64" t="s">
        <v>89</v>
      </c>
      <c r="E22" s="63" t="s">
        <v>104</v>
      </c>
      <c r="F22" s="65" t="s">
        <v>92</v>
      </c>
      <c r="G22" s="63" t="s">
        <v>77</v>
      </c>
      <c r="H22" s="59">
        <v>41300</v>
      </c>
      <c r="I22" s="96"/>
      <c r="J22" s="96"/>
      <c r="K22" s="95"/>
      <c r="L22" s="95"/>
      <c r="M22" s="97">
        <f>M17+H22</f>
        <v>192170</v>
      </c>
      <c r="N22" s="97">
        <f>N17-H22</f>
        <v>70760</v>
      </c>
      <c r="O22" s="95"/>
      <c r="P22" s="95"/>
    </row>
    <row r="23" spans="1:16" ht="39" customHeight="1" thickBot="1" x14ac:dyDescent="0.3">
      <c r="A23" s="91">
        <v>2</v>
      </c>
      <c r="B23" s="56" t="s">
        <v>55</v>
      </c>
      <c r="C23" s="63">
        <v>1</v>
      </c>
      <c r="D23" s="64" t="s">
        <v>89</v>
      </c>
      <c r="E23" s="63" t="s">
        <v>104</v>
      </c>
      <c r="F23" s="65" t="s">
        <v>92</v>
      </c>
      <c r="G23" s="63" t="s">
        <v>77</v>
      </c>
      <c r="H23" s="59">
        <v>3640</v>
      </c>
      <c r="I23" s="96"/>
      <c r="J23" s="96"/>
      <c r="K23" s="95"/>
      <c r="L23" s="95"/>
      <c r="M23" s="98">
        <v>195810</v>
      </c>
      <c r="N23" s="98">
        <v>67120</v>
      </c>
      <c r="O23" s="95"/>
      <c r="P23" s="95"/>
    </row>
    <row r="24" spans="1:16" ht="39" customHeight="1" thickBot="1" x14ac:dyDescent="0.3">
      <c r="A24" s="91">
        <v>3</v>
      </c>
      <c r="B24" s="56" t="s">
        <v>56</v>
      </c>
      <c r="C24" s="63">
        <v>4</v>
      </c>
      <c r="D24" s="66" t="s">
        <v>90</v>
      </c>
      <c r="E24" s="63" t="s">
        <v>77</v>
      </c>
      <c r="F24" s="64" t="s">
        <v>89</v>
      </c>
      <c r="G24" s="63" t="s">
        <v>77</v>
      </c>
      <c r="H24" s="59">
        <v>17120</v>
      </c>
      <c r="I24" s="96"/>
      <c r="J24" s="96"/>
      <c r="K24" s="95"/>
      <c r="L24" s="95"/>
      <c r="M24" s="98">
        <v>178690</v>
      </c>
      <c r="N24" s="95"/>
      <c r="O24" s="95"/>
      <c r="P24" s="98">
        <v>337050</v>
      </c>
    </row>
    <row r="25" spans="1:16" ht="39" customHeight="1" thickBot="1" x14ac:dyDescent="0.3">
      <c r="A25" s="91">
        <v>4</v>
      </c>
      <c r="B25" s="56" t="s">
        <v>57</v>
      </c>
      <c r="C25" s="63">
        <v>1</v>
      </c>
      <c r="D25" s="64" t="s">
        <v>89</v>
      </c>
      <c r="E25" s="63" t="s">
        <v>104</v>
      </c>
      <c r="F25" s="64" t="s">
        <v>89</v>
      </c>
      <c r="G25" s="63" t="s">
        <v>77</v>
      </c>
      <c r="H25" s="59">
        <v>29960</v>
      </c>
      <c r="I25" s="96"/>
      <c r="J25" s="96"/>
      <c r="K25" s="95"/>
      <c r="L25" s="95"/>
      <c r="M25" s="98">
        <v>178690</v>
      </c>
      <c r="N25" s="95"/>
      <c r="O25" s="95"/>
      <c r="P25" s="95"/>
    </row>
    <row r="26" spans="1:16" ht="39" customHeight="1" thickBot="1" x14ac:dyDescent="0.3">
      <c r="A26" s="91">
        <v>5</v>
      </c>
      <c r="B26" s="56" t="s">
        <v>58</v>
      </c>
      <c r="C26" s="63">
        <v>4</v>
      </c>
      <c r="D26" s="64" t="s">
        <v>89</v>
      </c>
      <c r="E26" s="63" t="s">
        <v>77</v>
      </c>
      <c r="F26" s="66" t="s">
        <v>90</v>
      </c>
      <c r="G26" s="63" t="s">
        <v>77</v>
      </c>
      <c r="H26" s="59">
        <v>29960</v>
      </c>
      <c r="I26" s="96"/>
      <c r="J26" s="96"/>
      <c r="K26" s="95"/>
      <c r="L26" s="95"/>
      <c r="M26" s="33">
        <v>148730</v>
      </c>
      <c r="N26" s="95"/>
      <c r="O26" s="95"/>
      <c r="P26" s="33">
        <v>307090</v>
      </c>
    </row>
    <row r="27" spans="1:16" ht="39" customHeight="1" thickBot="1" x14ac:dyDescent="0.3">
      <c r="A27" s="91">
        <v>6</v>
      </c>
      <c r="B27" s="56" t="s">
        <v>59</v>
      </c>
      <c r="C27" s="63">
        <v>2</v>
      </c>
      <c r="D27" s="67" t="s">
        <v>99</v>
      </c>
      <c r="E27" s="63" t="s">
        <v>77</v>
      </c>
      <c r="F27" s="67" t="s">
        <v>99</v>
      </c>
      <c r="G27" s="63" t="s">
        <v>104</v>
      </c>
      <c r="H27" s="59">
        <v>21400</v>
      </c>
      <c r="I27" s="96"/>
      <c r="J27" s="96"/>
      <c r="K27" s="95"/>
      <c r="L27" s="95"/>
      <c r="M27" s="95"/>
      <c r="N27" s="95"/>
      <c r="O27" s="95"/>
      <c r="P27" s="95"/>
    </row>
    <row r="28" spans="1:16" ht="39" customHeight="1" thickBot="1" x14ac:dyDescent="0.3">
      <c r="A28" s="91">
        <v>7</v>
      </c>
      <c r="B28" s="56" t="s">
        <v>60</v>
      </c>
      <c r="C28" s="63">
        <v>1</v>
      </c>
      <c r="D28" s="68" t="s">
        <v>91</v>
      </c>
      <c r="E28" s="63" t="s">
        <v>77</v>
      </c>
      <c r="F28" s="68" t="s">
        <v>91</v>
      </c>
      <c r="G28" s="63" t="s">
        <v>104</v>
      </c>
      <c r="H28" s="59">
        <v>68480</v>
      </c>
      <c r="I28" s="96"/>
      <c r="J28" s="96"/>
      <c r="K28" s="95"/>
      <c r="L28" s="95"/>
      <c r="M28" s="95"/>
      <c r="N28" s="95"/>
      <c r="O28" s="95"/>
      <c r="P28" s="95"/>
    </row>
    <row r="29" spans="1:16" ht="39" customHeight="1" thickBot="1" x14ac:dyDescent="0.3">
      <c r="A29" s="91">
        <v>8</v>
      </c>
      <c r="B29" s="54" t="s">
        <v>61</v>
      </c>
      <c r="C29" s="86">
        <v>4</v>
      </c>
      <c r="D29" s="87" t="s">
        <v>89</v>
      </c>
      <c r="E29" s="86" t="s">
        <v>77</v>
      </c>
      <c r="F29" s="88" t="s">
        <v>90</v>
      </c>
      <c r="G29" s="86" t="s">
        <v>77</v>
      </c>
      <c r="H29" s="58">
        <v>38520</v>
      </c>
      <c r="I29" s="96"/>
      <c r="J29" s="96"/>
      <c r="K29" s="95"/>
      <c r="L29" s="95"/>
      <c r="M29" s="33">
        <v>110210</v>
      </c>
      <c r="N29" s="95"/>
      <c r="O29" s="95"/>
      <c r="P29" s="33">
        <v>268570</v>
      </c>
    </row>
    <row r="30" spans="1:16" ht="39" customHeight="1" thickBot="1" x14ac:dyDescent="0.3">
      <c r="A30" s="91">
        <v>9</v>
      </c>
      <c r="B30" s="56" t="s">
        <v>62</v>
      </c>
      <c r="C30" s="63">
        <v>4</v>
      </c>
      <c r="D30" s="64" t="s">
        <v>89</v>
      </c>
      <c r="E30" s="63" t="s">
        <v>77</v>
      </c>
      <c r="F30" s="66" t="s">
        <v>90</v>
      </c>
      <c r="G30" s="63" t="s">
        <v>77</v>
      </c>
      <c r="H30" s="59">
        <v>14450</v>
      </c>
      <c r="I30" s="96"/>
      <c r="J30" s="96"/>
      <c r="K30" s="95"/>
      <c r="L30" s="95"/>
      <c r="M30" s="33">
        <v>95760</v>
      </c>
      <c r="N30" s="95"/>
      <c r="O30" s="95"/>
      <c r="P30" s="33">
        <v>254120</v>
      </c>
    </row>
    <row r="31" spans="1:16" ht="39" customHeight="1" thickBot="1" x14ac:dyDescent="0.3">
      <c r="A31" s="91">
        <v>10</v>
      </c>
      <c r="B31" s="89" t="s">
        <v>63</v>
      </c>
      <c r="C31" s="63">
        <v>2</v>
      </c>
      <c r="D31" s="66" t="s">
        <v>90</v>
      </c>
      <c r="E31" s="63" t="s">
        <v>104</v>
      </c>
      <c r="F31" s="66" t="s">
        <v>90</v>
      </c>
      <c r="G31" s="63" t="s">
        <v>77</v>
      </c>
      <c r="H31" s="59">
        <v>6160</v>
      </c>
      <c r="I31" s="96"/>
      <c r="J31" s="96"/>
      <c r="K31" s="95"/>
      <c r="L31" s="95"/>
      <c r="M31" s="95"/>
      <c r="N31" s="95"/>
      <c r="O31" s="95"/>
      <c r="P31" s="95"/>
    </row>
    <row r="32" spans="1:16" ht="39" customHeight="1" thickBot="1" x14ac:dyDescent="0.3">
      <c r="A32" s="91">
        <v>11</v>
      </c>
      <c r="B32" s="56" t="s">
        <v>64</v>
      </c>
      <c r="C32" s="63">
        <v>2</v>
      </c>
      <c r="D32" s="66" t="s">
        <v>90</v>
      </c>
      <c r="E32" s="63" t="s">
        <v>104</v>
      </c>
      <c r="F32" s="66" t="s">
        <v>90</v>
      </c>
      <c r="G32" s="63" t="s">
        <v>77</v>
      </c>
      <c r="H32" s="59">
        <v>830</v>
      </c>
      <c r="I32" s="96"/>
      <c r="J32" s="96"/>
      <c r="K32" s="95"/>
      <c r="L32" s="95"/>
      <c r="M32" s="95"/>
      <c r="N32" s="95"/>
      <c r="O32" s="95"/>
      <c r="P32" s="95"/>
    </row>
    <row r="33" spans="1:16" ht="39" customHeight="1" thickBot="1" x14ac:dyDescent="0.3">
      <c r="A33" s="91">
        <v>12</v>
      </c>
      <c r="B33" s="56" t="s">
        <v>65</v>
      </c>
      <c r="C33" s="63">
        <v>3</v>
      </c>
      <c r="D33" s="68" t="s">
        <v>91</v>
      </c>
      <c r="E33" s="63" t="s">
        <v>104</v>
      </c>
      <c r="F33" s="66" t="s">
        <v>90</v>
      </c>
      <c r="G33" s="63" t="s">
        <v>104</v>
      </c>
      <c r="H33" s="59">
        <v>14980</v>
      </c>
      <c r="I33" s="96"/>
      <c r="J33" s="96"/>
      <c r="K33" s="95"/>
      <c r="L33" s="33">
        <v>801720</v>
      </c>
      <c r="M33" s="95"/>
      <c r="N33" s="95"/>
      <c r="O33" s="95"/>
      <c r="P33" s="33">
        <v>269100</v>
      </c>
    </row>
    <row r="34" spans="1:16" ht="39" customHeight="1" thickBot="1" x14ac:dyDescent="0.3">
      <c r="A34" s="91">
        <v>13</v>
      </c>
      <c r="B34" s="56" t="s">
        <v>66</v>
      </c>
      <c r="C34" s="63"/>
      <c r="D34" s="64" t="s">
        <v>89</v>
      </c>
      <c r="E34" s="63" t="s">
        <v>77</v>
      </c>
      <c r="F34" s="90" t="s">
        <v>93</v>
      </c>
      <c r="G34" s="100" t="s">
        <v>104</v>
      </c>
      <c r="H34" s="59">
        <v>13370</v>
      </c>
      <c r="I34" s="96"/>
      <c r="J34" s="96"/>
      <c r="K34" s="33">
        <v>405740</v>
      </c>
      <c r="L34" s="95"/>
      <c r="M34" s="33">
        <v>82390</v>
      </c>
      <c r="N34" s="95"/>
      <c r="O34" s="95"/>
      <c r="P34" s="95"/>
    </row>
    <row r="35" spans="1:16" ht="39" customHeight="1" thickBot="1" x14ac:dyDescent="0.3">
      <c r="A35" s="91">
        <v>14</v>
      </c>
      <c r="B35" s="56" t="s">
        <v>115</v>
      </c>
      <c r="C35" s="63">
        <v>3</v>
      </c>
      <c r="D35" s="64" t="s">
        <v>89</v>
      </c>
      <c r="E35" s="63" t="s">
        <v>104</v>
      </c>
      <c r="F35" s="66" t="s">
        <v>90</v>
      </c>
      <c r="G35" s="63" t="s">
        <v>104</v>
      </c>
      <c r="H35" s="59">
        <v>26750</v>
      </c>
      <c r="I35" s="96"/>
      <c r="J35" s="96"/>
      <c r="K35" s="95"/>
      <c r="L35" s="95"/>
      <c r="M35" s="33">
        <v>109140</v>
      </c>
      <c r="N35" s="95"/>
      <c r="O35" s="95"/>
      <c r="P35" s="33">
        <v>295850</v>
      </c>
    </row>
    <row r="36" spans="1:16" ht="39" customHeight="1" thickBot="1" x14ac:dyDescent="0.3">
      <c r="A36" s="91">
        <v>15</v>
      </c>
      <c r="B36" s="56" t="s">
        <v>67</v>
      </c>
      <c r="C36" s="63">
        <v>1</v>
      </c>
      <c r="D36" s="68" t="s">
        <v>91</v>
      </c>
      <c r="E36" s="63" t="s">
        <v>104</v>
      </c>
      <c r="F36" s="68" t="s">
        <v>91</v>
      </c>
      <c r="G36" s="63" t="s">
        <v>77</v>
      </c>
      <c r="H36" s="59">
        <v>64200</v>
      </c>
      <c r="I36" s="96"/>
      <c r="J36" s="96"/>
      <c r="K36" s="95"/>
      <c r="L36" s="95"/>
      <c r="M36" s="95"/>
      <c r="N36" s="95"/>
      <c r="O36" s="95"/>
      <c r="P36" s="95"/>
    </row>
    <row r="37" spans="1:16" ht="39" customHeight="1" x14ac:dyDescent="0.25">
      <c r="K37">
        <v>405740</v>
      </c>
      <c r="L37">
        <v>801720</v>
      </c>
      <c r="M37">
        <v>109140</v>
      </c>
      <c r="N37">
        <v>67120</v>
      </c>
      <c r="O37">
        <v>883820</v>
      </c>
      <c r="P37">
        <v>295850</v>
      </c>
    </row>
  </sheetData>
  <mergeCells count="16">
    <mergeCell ref="B1:D1"/>
    <mergeCell ref="E1:G1"/>
    <mergeCell ref="A7:C7"/>
    <mergeCell ref="A11:C11"/>
    <mergeCell ref="A13:C13"/>
    <mergeCell ref="E13:G13"/>
    <mergeCell ref="B19:B21"/>
    <mergeCell ref="C19:C21"/>
    <mergeCell ref="H19:H21"/>
    <mergeCell ref="J20:K20"/>
    <mergeCell ref="N20:O20"/>
    <mergeCell ref="J16:K16"/>
    <mergeCell ref="N16:O16"/>
    <mergeCell ref="A17:C18"/>
    <mergeCell ref="D17:G18"/>
    <mergeCell ref="H17:H1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8"/>
  <sheetViews>
    <sheetView topLeftCell="A183" zoomScale="130" zoomScaleNormal="130" workbookViewId="0">
      <selection activeCell="F48" sqref="F48"/>
    </sheetView>
  </sheetViews>
  <sheetFormatPr defaultRowHeight="15" x14ac:dyDescent="0.25"/>
  <sheetData>
    <row r="1" spans="1:17" x14ac:dyDescent="0.25">
      <c r="A1" s="153"/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53"/>
      <c r="N1" s="153"/>
      <c r="O1" s="153"/>
      <c r="P1" s="153"/>
      <c r="Q1" s="153"/>
    </row>
    <row r="2" spans="1:17" x14ac:dyDescent="0.25">
      <c r="A2" s="153"/>
      <c r="B2" s="154" t="s">
        <v>119</v>
      </c>
      <c r="C2" s="154"/>
      <c r="D2" s="154"/>
      <c r="E2" s="154"/>
      <c r="F2" s="153"/>
      <c r="G2" s="153"/>
      <c r="H2" s="153"/>
      <c r="I2" s="153"/>
      <c r="J2" s="153"/>
      <c r="K2" s="153"/>
      <c r="L2" s="153"/>
      <c r="M2" s="153"/>
      <c r="N2" s="153"/>
      <c r="O2" s="153"/>
      <c r="P2" s="153"/>
      <c r="Q2" s="153"/>
    </row>
    <row r="3" spans="1:17" x14ac:dyDescent="0.25">
      <c r="A3" s="153"/>
      <c r="B3" s="155"/>
      <c r="C3" s="155"/>
      <c r="D3" s="155"/>
      <c r="E3" s="155"/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3"/>
      <c r="Q3" s="153"/>
    </row>
    <row r="4" spans="1:17" ht="15.75" thickBot="1" x14ac:dyDescent="0.3">
      <c r="A4" s="153"/>
      <c r="B4" s="156" t="s">
        <v>121</v>
      </c>
      <c r="C4" s="157">
        <v>101</v>
      </c>
      <c r="D4" s="157"/>
      <c r="E4" s="156" t="s">
        <v>122</v>
      </c>
      <c r="F4" s="153" t="s">
        <v>126</v>
      </c>
      <c r="G4" s="153"/>
      <c r="H4" s="153"/>
      <c r="I4" s="153"/>
      <c r="J4" s="153"/>
      <c r="K4" s="153"/>
      <c r="L4" s="153"/>
      <c r="M4" s="153"/>
      <c r="N4" s="153"/>
      <c r="O4" s="153"/>
      <c r="P4" s="153"/>
      <c r="Q4" s="153"/>
    </row>
    <row r="5" spans="1:17" ht="15.75" thickTop="1" x14ac:dyDescent="0.25">
      <c r="A5" s="153"/>
      <c r="B5" s="158"/>
      <c r="C5" s="159"/>
      <c r="D5" s="160"/>
      <c r="E5" s="161"/>
      <c r="F5" s="153"/>
      <c r="G5" s="153"/>
      <c r="H5" s="153"/>
      <c r="I5" s="153"/>
      <c r="J5" s="153"/>
      <c r="K5" s="153"/>
      <c r="L5" s="153"/>
      <c r="M5" s="153"/>
      <c r="N5" s="153"/>
      <c r="O5" s="153"/>
      <c r="P5" s="153"/>
      <c r="Q5" s="153"/>
    </row>
    <row r="6" spans="1:17" x14ac:dyDescent="0.25">
      <c r="A6" s="153"/>
      <c r="B6" s="162" t="s">
        <v>118</v>
      </c>
      <c r="C6" s="163">
        <v>28890</v>
      </c>
      <c r="D6" s="164"/>
      <c r="E6" s="98"/>
      <c r="F6" s="153"/>
      <c r="G6" s="153"/>
      <c r="H6" s="153"/>
      <c r="I6" s="153"/>
      <c r="J6" s="153"/>
      <c r="K6" s="153"/>
      <c r="L6" s="153"/>
      <c r="M6" s="153"/>
      <c r="N6" s="153"/>
      <c r="O6" s="153"/>
      <c r="P6" s="153"/>
      <c r="Q6" s="153"/>
    </row>
    <row r="7" spans="1:17" x14ac:dyDescent="0.25">
      <c r="A7" s="153"/>
      <c r="B7" s="98"/>
      <c r="C7" s="165"/>
      <c r="D7" s="164"/>
      <c r="E7" s="98"/>
      <c r="F7" s="153"/>
      <c r="G7" s="153"/>
      <c r="H7" s="153"/>
      <c r="I7" s="153"/>
      <c r="J7" s="153"/>
      <c r="K7" s="153"/>
      <c r="L7" s="153"/>
      <c r="M7" s="153"/>
      <c r="N7" s="153"/>
      <c r="O7" s="153"/>
      <c r="P7" s="153"/>
      <c r="Q7" s="153"/>
    </row>
    <row r="8" spans="1:17" x14ac:dyDescent="0.25">
      <c r="A8" s="153"/>
      <c r="B8" s="98"/>
      <c r="C8" s="165"/>
      <c r="D8" s="164"/>
      <c r="E8" s="98"/>
      <c r="F8" s="153"/>
      <c r="G8" s="153"/>
      <c r="H8" s="153"/>
      <c r="I8" s="153"/>
      <c r="J8" s="153"/>
      <c r="K8" s="153"/>
      <c r="L8" s="153"/>
      <c r="M8" s="153"/>
      <c r="N8" s="153"/>
      <c r="O8" s="153"/>
      <c r="P8" s="153"/>
      <c r="Q8" s="153"/>
    </row>
    <row r="9" spans="1:17" x14ac:dyDescent="0.25">
      <c r="A9" s="153"/>
      <c r="B9" s="98"/>
      <c r="C9" s="165"/>
      <c r="D9" s="164"/>
      <c r="E9" s="98"/>
      <c r="F9" s="153"/>
      <c r="G9" s="153"/>
      <c r="H9" s="153"/>
      <c r="I9" s="153"/>
      <c r="J9" s="153"/>
      <c r="K9" s="153"/>
      <c r="L9" s="153"/>
      <c r="M9" s="153"/>
      <c r="N9" s="153"/>
      <c r="O9" s="153"/>
      <c r="P9" s="153"/>
      <c r="Q9" s="153"/>
    </row>
    <row r="10" spans="1:17" x14ac:dyDescent="0.25">
      <c r="A10" s="153"/>
      <c r="B10" s="98"/>
      <c r="C10" s="165"/>
      <c r="D10" s="164"/>
      <c r="E10" s="98"/>
      <c r="F10" s="153"/>
      <c r="G10" s="153"/>
      <c r="H10" s="153"/>
      <c r="I10" s="153"/>
      <c r="J10" s="153"/>
      <c r="K10" s="153"/>
      <c r="L10" s="153"/>
      <c r="M10" s="153"/>
      <c r="N10" s="153"/>
      <c r="O10" s="153"/>
      <c r="P10" s="153"/>
      <c r="Q10" s="153"/>
    </row>
    <row r="11" spans="1:17" x14ac:dyDescent="0.25">
      <c r="A11" s="153"/>
      <c r="B11" s="98"/>
      <c r="C11" s="165"/>
      <c r="D11" s="164"/>
      <c r="E11" s="98"/>
      <c r="F11" s="153"/>
      <c r="G11" s="153"/>
      <c r="H11" s="153"/>
      <c r="I11" s="153"/>
      <c r="J11" s="153"/>
      <c r="K11" s="153"/>
      <c r="L11" s="153"/>
      <c r="M11" s="153"/>
      <c r="N11" s="153"/>
      <c r="O11" s="153"/>
      <c r="P11" s="153"/>
      <c r="Q11" s="153"/>
    </row>
    <row r="12" spans="1:17" x14ac:dyDescent="0.25">
      <c r="A12" s="153"/>
      <c r="B12" s="155"/>
      <c r="C12" s="155"/>
      <c r="D12" s="155"/>
      <c r="E12" s="155"/>
      <c r="F12" s="153"/>
      <c r="G12" s="153"/>
      <c r="H12" s="153"/>
      <c r="I12" s="153"/>
      <c r="J12" s="153"/>
      <c r="K12" s="153"/>
      <c r="L12" s="153"/>
      <c r="M12" s="153"/>
      <c r="N12" s="153"/>
      <c r="O12" s="153"/>
      <c r="P12" s="153"/>
      <c r="Q12" s="153"/>
    </row>
    <row r="13" spans="1:17" x14ac:dyDescent="0.25">
      <c r="A13" s="153"/>
      <c r="B13" s="155"/>
      <c r="C13" s="155"/>
      <c r="D13" s="155"/>
      <c r="E13" s="155"/>
      <c r="F13" s="153"/>
      <c r="G13" s="153"/>
      <c r="H13" s="153"/>
      <c r="I13" s="153"/>
      <c r="J13" s="153"/>
      <c r="K13" s="153"/>
      <c r="L13" s="153"/>
      <c r="M13" s="153"/>
      <c r="N13" s="153"/>
      <c r="O13" s="153"/>
      <c r="P13" s="153"/>
      <c r="Q13" s="153"/>
    </row>
    <row r="14" spans="1:17" x14ac:dyDescent="0.25">
      <c r="A14" s="153"/>
      <c r="B14" s="153"/>
      <c r="C14" s="153"/>
      <c r="D14" s="153"/>
      <c r="E14" s="153"/>
      <c r="F14" s="153"/>
      <c r="G14" s="153"/>
      <c r="H14" s="153"/>
      <c r="I14" s="153"/>
      <c r="J14" s="153"/>
      <c r="K14" s="153"/>
      <c r="L14" s="153"/>
      <c r="M14" s="153"/>
      <c r="N14" s="153"/>
      <c r="O14" s="153"/>
      <c r="P14" s="153"/>
      <c r="Q14" s="153"/>
    </row>
    <row r="15" spans="1:17" ht="15.75" thickBot="1" x14ac:dyDescent="0.3">
      <c r="A15" s="153"/>
      <c r="B15" s="156" t="s">
        <v>121</v>
      </c>
      <c r="C15" s="157">
        <v>103</v>
      </c>
      <c r="D15" s="157"/>
      <c r="E15" s="156" t="s">
        <v>122</v>
      </c>
      <c r="F15" s="153" t="s">
        <v>124</v>
      </c>
      <c r="G15" s="153"/>
      <c r="H15" s="153"/>
      <c r="I15" s="153"/>
      <c r="J15" s="156" t="s">
        <v>121</v>
      </c>
      <c r="K15" s="157">
        <v>103</v>
      </c>
      <c r="L15" s="157"/>
      <c r="M15" s="156" t="s">
        <v>122</v>
      </c>
      <c r="N15" s="153" t="s">
        <v>123</v>
      </c>
      <c r="O15" s="153"/>
      <c r="P15" s="153"/>
      <c r="Q15" s="153"/>
    </row>
    <row r="16" spans="1:17" ht="15.75" thickTop="1" x14ac:dyDescent="0.25">
      <c r="A16" s="153"/>
      <c r="B16" s="158"/>
      <c r="C16" s="159"/>
      <c r="D16" s="166"/>
      <c r="E16" s="167"/>
      <c r="F16" s="153"/>
      <c r="G16" s="153"/>
      <c r="H16" s="153"/>
      <c r="I16" s="153"/>
      <c r="J16" s="158"/>
      <c r="K16" s="159"/>
      <c r="L16" s="166"/>
      <c r="M16" s="167"/>
      <c r="N16" s="153"/>
      <c r="O16" s="153"/>
      <c r="P16" s="153"/>
      <c r="Q16" s="153"/>
    </row>
    <row r="17" spans="1:17" x14ac:dyDescent="0.25">
      <c r="A17" s="153"/>
      <c r="B17" s="162" t="s">
        <v>118</v>
      </c>
      <c r="C17" s="163">
        <v>199020</v>
      </c>
      <c r="D17" s="164"/>
      <c r="E17" s="98"/>
      <c r="F17" s="153"/>
      <c r="G17" s="153"/>
      <c r="H17" s="153"/>
      <c r="I17" s="153"/>
      <c r="J17" s="162" t="s">
        <v>118</v>
      </c>
      <c r="K17" s="163">
        <v>42800</v>
      </c>
      <c r="L17" s="164"/>
      <c r="M17" s="98"/>
      <c r="N17" s="153"/>
      <c r="O17" s="153"/>
      <c r="P17" s="153"/>
      <c r="Q17" s="153"/>
    </row>
    <row r="18" spans="1:17" x14ac:dyDescent="0.25">
      <c r="A18" s="153"/>
      <c r="B18" s="98"/>
      <c r="C18" s="165"/>
      <c r="D18" s="164"/>
      <c r="E18" s="98"/>
      <c r="F18" s="153"/>
      <c r="G18" s="153"/>
      <c r="H18" s="153"/>
      <c r="I18" s="153"/>
      <c r="J18" s="98"/>
      <c r="K18" s="165"/>
      <c r="L18" s="164"/>
      <c r="M18" s="98"/>
      <c r="N18" s="153"/>
      <c r="O18" s="153"/>
      <c r="P18" s="153"/>
      <c r="Q18" s="153"/>
    </row>
    <row r="19" spans="1:17" x14ac:dyDescent="0.25">
      <c r="A19" s="153"/>
      <c r="B19" s="98"/>
      <c r="C19" s="165"/>
      <c r="D19" s="164"/>
      <c r="E19" s="98"/>
      <c r="F19" s="153"/>
      <c r="G19" s="153"/>
      <c r="H19" s="153"/>
      <c r="I19" s="153"/>
      <c r="J19" s="98"/>
      <c r="K19" s="165"/>
      <c r="L19" s="164"/>
      <c r="M19" s="98"/>
      <c r="N19" s="153"/>
      <c r="O19" s="153"/>
      <c r="P19" s="153"/>
      <c r="Q19" s="153"/>
    </row>
    <row r="20" spans="1:17" x14ac:dyDescent="0.25">
      <c r="A20" s="153"/>
      <c r="B20" s="98"/>
      <c r="C20" s="165"/>
      <c r="D20" s="164"/>
      <c r="E20" s="98"/>
      <c r="F20" s="153"/>
      <c r="G20" s="153"/>
      <c r="H20" s="153"/>
      <c r="I20" s="153"/>
      <c r="J20" s="98"/>
      <c r="K20" s="165"/>
      <c r="L20" s="164"/>
      <c r="M20" s="98"/>
      <c r="N20" s="153"/>
      <c r="O20" s="153"/>
      <c r="P20" s="153"/>
      <c r="Q20" s="153"/>
    </row>
    <row r="21" spans="1:17" x14ac:dyDescent="0.25">
      <c r="A21" s="153"/>
      <c r="B21" s="98"/>
      <c r="C21" s="165"/>
      <c r="D21" s="164"/>
      <c r="E21" s="98"/>
      <c r="F21" s="153"/>
      <c r="G21" s="153"/>
      <c r="H21" s="153"/>
      <c r="I21" s="153"/>
      <c r="J21" s="98"/>
      <c r="K21" s="165"/>
      <c r="L21" s="164"/>
      <c r="M21" s="98"/>
      <c r="N21" s="153"/>
      <c r="O21" s="153"/>
      <c r="P21" s="153"/>
      <c r="Q21" s="153"/>
    </row>
    <row r="22" spans="1:17" x14ac:dyDescent="0.25">
      <c r="A22" s="153"/>
      <c r="B22" s="98"/>
      <c r="C22" s="165"/>
      <c r="D22" s="164"/>
      <c r="E22" s="98"/>
      <c r="F22" s="153"/>
      <c r="G22" s="153"/>
      <c r="H22" s="153"/>
      <c r="I22" s="153"/>
      <c r="J22" s="98"/>
      <c r="K22" s="165"/>
      <c r="L22" s="164"/>
      <c r="M22" s="98"/>
      <c r="N22" s="153"/>
      <c r="O22" s="153"/>
      <c r="P22" s="153"/>
      <c r="Q22" s="153"/>
    </row>
    <row r="23" spans="1:17" x14ac:dyDescent="0.25">
      <c r="A23" s="153"/>
      <c r="B23" s="153"/>
      <c r="C23" s="153"/>
      <c r="D23" s="153"/>
      <c r="E23" s="153"/>
      <c r="F23" s="153"/>
      <c r="G23" s="153"/>
      <c r="H23" s="153"/>
      <c r="I23" s="153"/>
      <c r="J23" s="153"/>
      <c r="K23" s="153"/>
      <c r="L23" s="153"/>
      <c r="M23" s="153"/>
      <c r="N23" s="153"/>
      <c r="O23" s="153"/>
      <c r="P23" s="153"/>
      <c r="Q23" s="153"/>
    </row>
    <row r="24" spans="1:17" x14ac:dyDescent="0.25">
      <c r="A24" s="153"/>
      <c r="B24" s="153"/>
      <c r="C24" s="153"/>
      <c r="D24" s="153"/>
      <c r="E24" s="153"/>
      <c r="F24" s="153"/>
      <c r="G24" s="153"/>
      <c r="H24" s="153"/>
      <c r="I24" s="153"/>
      <c r="J24" s="153"/>
      <c r="K24" s="153"/>
      <c r="L24" s="153"/>
      <c r="M24" s="153"/>
      <c r="N24" s="153"/>
      <c r="O24" s="153"/>
      <c r="P24" s="153"/>
      <c r="Q24" s="153"/>
    </row>
    <row r="25" spans="1:17" x14ac:dyDescent="0.25">
      <c r="A25" s="153"/>
      <c r="B25" s="153"/>
      <c r="C25" s="153"/>
      <c r="D25" s="153"/>
      <c r="E25" s="153"/>
      <c r="F25" s="153"/>
      <c r="G25" s="153"/>
      <c r="H25" s="153"/>
      <c r="I25" s="153"/>
      <c r="J25" s="153"/>
      <c r="K25" s="153"/>
      <c r="L25" s="153"/>
      <c r="M25" s="153"/>
      <c r="N25" s="153"/>
      <c r="O25" s="153"/>
      <c r="P25" s="153"/>
      <c r="Q25" s="153"/>
    </row>
    <row r="26" spans="1:17" ht="15.75" thickBot="1" x14ac:dyDescent="0.3">
      <c r="A26" s="153"/>
      <c r="B26" s="156" t="s">
        <v>121</v>
      </c>
      <c r="C26" s="157">
        <v>104</v>
      </c>
      <c r="D26" s="157"/>
      <c r="E26" s="156" t="s">
        <v>122</v>
      </c>
      <c r="F26" s="153" t="s">
        <v>125</v>
      </c>
      <c r="G26" s="153"/>
      <c r="H26" s="153"/>
      <c r="I26" s="153"/>
      <c r="J26" s="153"/>
      <c r="K26" s="153"/>
      <c r="L26" s="153"/>
      <c r="M26" s="153"/>
      <c r="N26" s="153"/>
      <c r="O26" s="153"/>
      <c r="P26" s="153"/>
      <c r="Q26" s="153"/>
    </row>
    <row r="27" spans="1:17" ht="15.75" thickTop="1" x14ac:dyDescent="0.25">
      <c r="A27" s="153"/>
      <c r="B27" s="158"/>
      <c r="C27" s="159"/>
      <c r="D27" s="166"/>
      <c r="E27" s="167"/>
      <c r="F27" s="153"/>
      <c r="G27" s="153"/>
      <c r="H27" s="153"/>
      <c r="I27" s="153"/>
      <c r="J27" s="153"/>
      <c r="K27" s="153"/>
      <c r="L27" s="153"/>
      <c r="M27" s="153"/>
      <c r="N27" s="153"/>
      <c r="O27" s="153"/>
      <c r="P27" s="153"/>
      <c r="Q27" s="153"/>
    </row>
    <row r="28" spans="1:17" x14ac:dyDescent="0.25">
      <c r="A28" s="153"/>
      <c r="B28" s="162" t="s">
        <v>118</v>
      </c>
      <c r="C28" s="163">
        <v>69550</v>
      </c>
      <c r="D28" s="164"/>
      <c r="E28" s="98"/>
      <c r="F28" s="153"/>
      <c r="G28" s="153"/>
      <c r="H28" s="153"/>
      <c r="I28" s="153"/>
      <c r="J28" s="153"/>
      <c r="K28" s="153"/>
      <c r="L28" s="153"/>
      <c r="M28" s="153"/>
      <c r="N28" s="153"/>
      <c r="O28" s="153"/>
      <c r="P28" s="153"/>
      <c r="Q28" s="153"/>
    </row>
    <row r="29" spans="1:17" x14ac:dyDescent="0.25">
      <c r="A29" s="153"/>
      <c r="B29" s="98"/>
      <c r="C29" s="165"/>
      <c r="D29" s="164"/>
      <c r="E29" s="98"/>
      <c r="F29" s="153"/>
      <c r="G29" s="153"/>
      <c r="H29" s="153"/>
      <c r="I29" s="153"/>
      <c r="J29" s="153"/>
      <c r="K29" s="153"/>
      <c r="L29" s="153"/>
      <c r="M29" s="153"/>
      <c r="N29" s="153"/>
      <c r="O29" s="153"/>
      <c r="P29" s="153"/>
      <c r="Q29" s="153"/>
    </row>
    <row r="30" spans="1:17" x14ac:dyDescent="0.25">
      <c r="A30" s="153"/>
      <c r="B30" s="98"/>
      <c r="C30" s="165"/>
      <c r="D30" s="164"/>
      <c r="E30" s="98"/>
      <c r="F30" s="153"/>
      <c r="G30" s="153"/>
      <c r="H30" s="153"/>
      <c r="I30" s="153"/>
      <c r="J30" s="153"/>
      <c r="K30" s="153"/>
      <c r="L30" s="153"/>
      <c r="M30" s="153"/>
      <c r="N30" s="153"/>
      <c r="O30" s="153"/>
      <c r="P30" s="153"/>
      <c r="Q30" s="153"/>
    </row>
    <row r="31" spans="1:17" x14ac:dyDescent="0.25">
      <c r="A31" s="153"/>
      <c r="B31" s="98"/>
      <c r="C31" s="165"/>
      <c r="D31" s="164"/>
      <c r="E31" s="98"/>
      <c r="F31" s="153"/>
      <c r="G31" s="153"/>
      <c r="H31" s="153"/>
      <c r="I31" s="153"/>
      <c r="J31" s="153"/>
      <c r="K31" s="153"/>
      <c r="L31" s="153"/>
      <c r="M31" s="153"/>
      <c r="N31" s="153"/>
      <c r="O31" s="153"/>
      <c r="P31" s="153"/>
      <c r="Q31" s="153"/>
    </row>
    <row r="32" spans="1:17" x14ac:dyDescent="0.25">
      <c r="A32" s="153"/>
      <c r="B32" s="98"/>
      <c r="C32" s="165"/>
      <c r="D32" s="164"/>
      <c r="E32" s="98"/>
      <c r="F32" s="153"/>
      <c r="G32" s="153"/>
      <c r="H32" s="153"/>
      <c r="I32" s="153"/>
      <c r="J32" s="153"/>
      <c r="K32" s="153"/>
      <c r="L32" s="153"/>
      <c r="M32" s="153"/>
      <c r="N32" s="153"/>
      <c r="O32" s="153"/>
      <c r="P32" s="153"/>
      <c r="Q32" s="153"/>
    </row>
    <row r="33" spans="1:17" x14ac:dyDescent="0.25">
      <c r="A33" s="153"/>
      <c r="B33" s="98"/>
      <c r="C33" s="165"/>
      <c r="D33" s="164"/>
      <c r="E33" s="98"/>
      <c r="F33" s="153"/>
      <c r="G33" s="153"/>
      <c r="H33" s="153"/>
      <c r="I33" s="153"/>
      <c r="J33" s="153"/>
      <c r="K33" s="153"/>
      <c r="L33" s="153"/>
      <c r="M33" s="153"/>
      <c r="N33" s="153"/>
      <c r="O33" s="153"/>
      <c r="P33" s="153"/>
      <c r="Q33" s="153"/>
    </row>
    <row r="34" spans="1:17" x14ac:dyDescent="0.25">
      <c r="A34" s="153"/>
      <c r="B34" s="153"/>
      <c r="C34" s="153"/>
      <c r="D34" s="153"/>
      <c r="E34" s="153"/>
      <c r="F34" s="153"/>
      <c r="G34" s="153"/>
      <c r="H34" s="153"/>
      <c r="I34" s="153"/>
      <c r="J34" s="153"/>
      <c r="K34" s="153"/>
      <c r="L34" s="153"/>
      <c r="M34" s="153"/>
      <c r="N34" s="153"/>
      <c r="O34" s="153"/>
      <c r="P34" s="153"/>
      <c r="Q34" s="153"/>
    </row>
    <row r="35" spans="1:17" x14ac:dyDescent="0.25">
      <c r="A35" s="153"/>
      <c r="B35" s="153"/>
      <c r="C35" s="153"/>
      <c r="D35" s="153"/>
      <c r="E35" s="153"/>
      <c r="F35" s="153"/>
      <c r="G35" s="153"/>
      <c r="H35" s="153"/>
      <c r="I35" s="153"/>
      <c r="J35" s="153"/>
      <c r="K35" s="153"/>
      <c r="L35" s="153"/>
      <c r="M35" s="153"/>
      <c r="N35" s="153"/>
      <c r="O35" s="153"/>
      <c r="P35" s="153"/>
      <c r="Q35" s="153"/>
    </row>
    <row r="36" spans="1:17" x14ac:dyDescent="0.25">
      <c r="A36" s="153"/>
      <c r="B36" s="153"/>
      <c r="C36" s="153"/>
      <c r="D36" s="153"/>
      <c r="E36" s="153"/>
      <c r="F36" s="153"/>
      <c r="G36" s="153"/>
      <c r="H36" s="153"/>
      <c r="I36" s="153"/>
      <c r="J36" s="153"/>
      <c r="K36" s="153"/>
      <c r="L36" s="153"/>
      <c r="M36" s="153"/>
      <c r="N36" s="153"/>
      <c r="O36" s="153"/>
      <c r="P36" s="153"/>
      <c r="Q36" s="153"/>
    </row>
    <row r="37" spans="1:17" ht="15.75" thickBot="1" x14ac:dyDescent="0.3">
      <c r="A37" s="153"/>
      <c r="B37" s="156" t="s">
        <v>121</v>
      </c>
      <c r="C37" s="157">
        <v>105</v>
      </c>
      <c r="D37" s="157"/>
      <c r="E37" s="156" t="s">
        <v>122</v>
      </c>
      <c r="F37" s="153" t="s">
        <v>130</v>
      </c>
      <c r="G37" s="153"/>
      <c r="H37" s="153"/>
      <c r="I37" s="153"/>
      <c r="J37" s="153"/>
      <c r="K37" s="153"/>
      <c r="L37" s="153"/>
      <c r="M37" s="153"/>
      <c r="N37" s="153"/>
      <c r="O37" s="153"/>
      <c r="P37" s="153"/>
      <c r="Q37" s="153"/>
    </row>
    <row r="38" spans="1:17" ht="15.75" thickTop="1" x14ac:dyDescent="0.25">
      <c r="A38" s="153"/>
      <c r="B38" s="158"/>
      <c r="C38" s="159"/>
      <c r="D38" s="166"/>
      <c r="E38" s="167"/>
      <c r="F38" s="153"/>
      <c r="G38" s="153"/>
      <c r="H38" s="153"/>
      <c r="I38" s="153"/>
      <c r="J38" s="153"/>
      <c r="K38" s="153"/>
      <c r="L38" s="153"/>
      <c r="M38" s="153"/>
      <c r="N38" s="153"/>
      <c r="O38" s="153"/>
      <c r="P38" s="153"/>
      <c r="Q38" s="153"/>
    </row>
    <row r="39" spans="1:17" x14ac:dyDescent="0.25">
      <c r="A39" s="153"/>
      <c r="B39" s="162" t="s">
        <v>118</v>
      </c>
      <c r="C39" s="163">
        <v>57780</v>
      </c>
      <c r="D39" s="164"/>
      <c r="E39" s="98"/>
      <c r="F39" s="153"/>
      <c r="G39" s="153"/>
      <c r="H39" s="153"/>
      <c r="I39" s="153"/>
      <c r="J39" s="153"/>
      <c r="K39" s="153"/>
      <c r="L39" s="153"/>
      <c r="M39" s="153"/>
      <c r="N39" s="153"/>
      <c r="O39" s="153"/>
      <c r="P39" s="153"/>
      <c r="Q39" s="153"/>
    </row>
    <row r="40" spans="1:17" x14ac:dyDescent="0.25">
      <c r="A40" s="153"/>
      <c r="B40" s="98"/>
      <c r="C40" s="165"/>
      <c r="D40" s="164"/>
      <c r="E40" s="98"/>
      <c r="F40" s="153"/>
      <c r="G40" s="153"/>
      <c r="H40" s="153"/>
      <c r="I40" s="153"/>
      <c r="J40" s="153"/>
      <c r="K40" s="153"/>
      <c r="L40" s="153"/>
      <c r="M40" s="153"/>
      <c r="N40" s="153"/>
      <c r="O40" s="153"/>
      <c r="P40" s="153"/>
      <c r="Q40" s="153"/>
    </row>
    <row r="41" spans="1:17" x14ac:dyDescent="0.25">
      <c r="A41" s="153"/>
      <c r="B41" s="98"/>
      <c r="C41" s="165"/>
      <c r="D41" s="164"/>
      <c r="E41" s="98"/>
      <c r="F41" s="153"/>
      <c r="G41" s="153"/>
      <c r="H41" s="153"/>
      <c r="I41" s="153"/>
      <c r="J41" s="153"/>
      <c r="K41" s="153"/>
      <c r="L41" s="153"/>
      <c r="M41" s="153"/>
      <c r="N41" s="153"/>
      <c r="O41" s="153"/>
      <c r="P41" s="153"/>
      <c r="Q41" s="153"/>
    </row>
    <row r="42" spans="1:17" x14ac:dyDescent="0.25">
      <c r="A42" s="153"/>
      <c r="B42" s="98"/>
      <c r="C42" s="165"/>
      <c r="D42" s="164"/>
      <c r="E42" s="98"/>
      <c r="F42" s="153"/>
      <c r="G42" s="153"/>
      <c r="H42" s="153"/>
      <c r="I42" s="153"/>
      <c r="J42" s="153"/>
      <c r="K42" s="153"/>
      <c r="L42" s="153"/>
      <c r="M42" s="153"/>
      <c r="N42" s="153"/>
      <c r="O42" s="153"/>
      <c r="P42" s="153"/>
      <c r="Q42" s="153"/>
    </row>
    <row r="43" spans="1:17" x14ac:dyDescent="0.25">
      <c r="A43" s="153"/>
      <c r="B43" s="98"/>
      <c r="C43" s="165"/>
      <c r="D43" s="164"/>
      <c r="E43" s="98"/>
      <c r="F43" s="153"/>
      <c r="G43" s="153"/>
      <c r="H43" s="153"/>
      <c r="I43" s="153"/>
      <c r="J43" s="153"/>
      <c r="K43" s="153"/>
      <c r="L43" s="153"/>
      <c r="M43" s="153"/>
      <c r="N43" s="153"/>
      <c r="O43" s="153"/>
      <c r="P43" s="153"/>
      <c r="Q43" s="153"/>
    </row>
    <row r="44" spans="1:17" x14ac:dyDescent="0.25">
      <c r="A44" s="153"/>
      <c r="B44" s="98"/>
      <c r="C44" s="165"/>
      <c r="D44" s="164"/>
      <c r="E44" s="98"/>
      <c r="F44" s="153"/>
      <c r="G44" s="153"/>
      <c r="H44" s="153"/>
      <c r="I44" s="153"/>
      <c r="J44" s="153"/>
      <c r="K44" s="153"/>
      <c r="L44" s="153"/>
      <c r="M44" s="153"/>
      <c r="N44" s="153"/>
      <c r="O44" s="153"/>
      <c r="P44" s="153"/>
      <c r="Q44" s="153"/>
    </row>
    <row r="45" spans="1:17" x14ac:dyDescent="0.25">
      <c r="A45" s="153"/>
      <c r="B45" s="153"/>
      <c r="C45" s="153"/>
      <c r="D45" s="153"/>
      <c r="E45" s="153"/>
      <c r="F45" s="153"/>
      <c r="G45" s="153"/>
      <c r="H45" s="153"/>
      <c r="I45" s="153"/>
      <c r="J45" s="153"/>
      <c r="K45" s="153"/>
      <c r="L45" s="153"/>
      <c r="M45" s="153"/>
      <c r="N45" s="153"/>
      <c r="O45" s="153"/>
      <c r="P45" s="153"/>
      <c r="Q45" s="153"/>
    </row>
    <row r="46" spans="1:17" x14ac:dyDescent="0.25">
      <c r="A46" s="153"/>
      <c r="B46" s="153"/>
      <c r="C46" s="153"/>
      <c r="D46" s="153"/>
      <c r="E46" s="153"/>
      <c r="F46" s="153"/>
      <c r="G46" s="153"/>
      <c r="H46" s="153"/>
      <c r="I46" s="153"/>
      <c r="J46" s="153"/>
      <c r="K46" s="153"/>
      <c r="L46" s="153"/>
      <c r="M46" s="153"/>
      <c r="N46" s="153"/>
      <c r="O46" s="153"/>
      <c r="P46" s="153"/>
      <c r="Q46" s="153"/>
    </row>
    <row r="47" spans="1:17" x14ac:dyDescent="0.25">
      <c r="A47" s="153"/>
      <c r="B47" s="153"/>
      <c r="C47" s="153"/>
      <c r="D47" s="153"/>
      <c r="E47" s="153"/>
      <c r="F47" s="153"/>
      <c r="G47" s="153"/>
      <c r="H47" s="153"/>
      <c r="I47" s="153"/>
      <c r="J47" s="153"/>
      <c r="K47" s="153"/>
      <c r="L47" s="153"/>
      <c r="M47" s="153"/>
      <c r="N47" s="153"/>
      <c r="O47" s="153"/>
      <c r="P47" s="153"/>
      <c r="Q47" s="153"/>
    </row>
    <row r="48" spans="1:17" ht="15.75" thickBot="1" x14ac:dyDescent="0.3">
      <c r="A48" s="153"/>
      <c r="B48" s="156" t="s">
        <v>121</v>
      </c>
      <c r="C48" s="157">
        <v>106</v>
      </c>
      <c r="D48" s="157"/>
      <c r="E48" s="156" t="s">
        <v>122</v>
      </c>
      <c r="F48" s="153" t="s">
        <v>128</v>
      </c>
      <c r="G48" s="153"/>
      <c r="H48" s="153"/>
      <c r="I48" s="153"/>
      <c r="J48" s="156" t="s">
        <v>121</v>
      </c>
      <c r="K48" s="157">
        <v>106</v>
      </c>
      <c r="L48" s="157"/>
      <c r="M48" s="156" t="s">
        <v>122</v>
      </c>
      <c r="N48" s="153" t="s">
        <v>129</v>
      </c>
      <c r="O48" s="153"/>
      <c r="P48" s="153"/>
      <c r="Q48" s="153"/>
    </row>
    <row r="49" spans="1:17" ht="15.75" thickTop="1" x14ac:dyDescent="0.25">
      <c r="A49" s="153"/>
      <c r="B49" s="158"/>
      <c r="C49" s="159"/>
      <c r="D49" s="166"/>
      <c r="E49" s="167"/>
      <c r="F49" s="153"/>
      <c r="G49" s="153"/>
      <c r="H49" s="153"/>
      <c r="I49" s="153"/>
      <c r="J49" s="158"/>
      <c r="K49" s="159"/>
      <c r="L49" s="166"/>
      <c r="M49" s="167"/>
      <c r="N49" s="153"/>
      <c r="O49" s="153"/>
      <c r="P49" s="153"/>
      <c r="Q49" s="153"/>
    </row>
    <row r="50" spans="1:17" x14ac:dyDescent="0.25">
      <c r="A50" s="153"/>
      <c r="B50" s="162" t="s">
        <v>118</v>
      </c>
      <c r="C50" s="163">
        <v>16050</v>
      </c>
      <c r="D50" s="164"/>
      <c r="E50" s="98"/>
      <c r="F50" s="153"/>
      <c r="G50" s="153"/>
      <c r="H50" s="153"/>
      <c r="I50" s="153"/>
      <c r="J50" s="162" t="s">
        <v>118</v>
      </c>
      <c r="K50" s="163">
        <v>36060</v>
      </c>
      <c r="L50" s="164"/>
      <c r="M50" s="98"/>
      <c r="N50" s="153"/>
      <c r="O50" s="153"/>
      <c r="P50" s="153"/>
      <c r="Q50" s="153"/>
    </row>
    <row r="51" spans="1:17" x14ac:dyDescent="0.25">
      <c r="A51" s="153"/>
      <c r="B51" s="98"/>
      <c r="C51" s="165"/>
      <c r="D51" s="164"/>
      <c r="E51" s="98"/>
      <c r="F51" s="153"/>
      <c r="G51" s="153"/>
      <c r="H51" s="153"/>
      <c r="I51" s="153"/>
      <c r="J51" s="98"/>
      <c r="K51" s="165"/>
      <c r="L51" s="164"/>
      <c r="M51" s="98"/>
      <c r="N51" s="153"/>
      <c r="O51" s="153"/>
      <c r="P51" s="153"/>
      <c r="Q51" s="153"/>
    </row>
    <row r="52" spans="1:17" x14ac:dyDescent="0.25">
      <c r="A52" s="153"/>
      <c r="B52" s="98"/>
      <c r="C52" s="165"/>
      <c r="D52" s="164"/>
      <c r="E52" s="98"/>
      <c r="F52" s="153"/>
      <c r="G52" s="153"/>
      <c r="H52" s="153"/>
      <c r="I52" s="153"/>
      <c r="J52" s="98"/>
      <c r="K52" s="165"/>
      <c r="L52" s="164"/>
      <c r="M52" s="98"/>
      <c r="N52" s="153"/>
      <c r="O52" s="153"/>
      <c r="P52" s="153"/>
      <c r="Q52" s="153"/>
    </row>
    <row r="53" spans="1:17" x14ac:dyDescent="0.25">
      <c r="A53" s="153"/>
      <c r="B53" s="98"/>
      <c r="C53" s="165"/>
      <c r="D53" s="164"/>
      <c r="E53" s="98"/>
      <c r="F53" s="153"/>
      <c r="G53" s="153"/>
      <c r="H53" s="153"/>
      <c r="I53" s="153"/>
      <c r="J53" s="98"/>
      <c r="K53" s="165"/>
      <c r="L53" s="164"/>
      <c r="M53" s="98"/>
      <c r="N53" s="153"/>
      <c r="O53" s="153"/>
      <c r="P53" s="153"/>
      <c r="Q53" s="153"/>
    </row>
    <row r="54" spans="1:17" x14ac:dyDescent="0.25">
      <c r="A54" s="153"/>
      <c r="B54" s="98"/>
      <c r="C54" s="165"/>
      <c r="D54" s="164"/>
      <c r="E54" s="98"/>
      <c r="F54" s="153"/>
      <c r="G54" s="153"/>
      <c r="H54" s="153"/>
      <c r="I54" s="153"/>
      <c r="J54" s="98"/>
      <c r="K54" s="165"/>
      <c r="L54" s="164"/>
      <c r="M54" s="98"/>
      <c r="N54" s="153"/>
      <c r="O54" s="153"/>
      <c r="P54" s="153"/>
      <c r="Q54" s="153"/>
    </row>
    <row r="55" spans="1:17" x14ac:dyDescent="0.25">
      <c r="A55" s="153"/>
      <c r="B55" s="98"/>
      <c r="C55" s="165"/>
      <c r="D55" s="164"/>
      <c r="E55" s="98"/>
      <c r="F55" s="153"/>
      <c r="G55" s="153"/>
      <c r="H55" s="153"/>
      <c r="I55" s="153"/>
      <c r="J55" s="98"/>
      <c r="K55" s="165"/>
      <c r="L55" s="164"/>
      <c r="M55" s="98"/>
      <c r="N55" s="153"/>
      <c r="O55" s="153"/>
      <c r="P55" s="153"/>
      <c r="Q55" s="153"/>
    </row>
    <row r="56" spans="1:17" x14ac:dyDescent="0.25">
      <c r="A56" s="153"/>
      <c r="B56" s="151"/>
      <c r="C56" s="151"/>
      <c r="D56" s="151"/>
      <c r="E56" s="151"/>
      <c r="F56" s="153"/>
      <c r="G56" s="153"/>
      <c r="H56" s="153"/>
      <c r="I56" s="153"/>
      <c r="J56" s="151"/>
      <c r="K56" s="151"/>
      <c r="L56" s="151"/>
      <c r="M56" s="151"/>
      <c r="N56" s="153"/>
      <c r="O56" s="153"/>
      <c r="P56" s="153"/>
      <c r="Q56" s="153"/>
    </row>
    <row r="57" spans="1:17" x14ac:dyDescent="0.25">
      <c r="A57" s="153"/>
      <c r="B57" s="151"/>
      <c r="C57" s="151"/>
      <c r="D57" s="151"/>
      <c r="E57" s="151"/>
      <c r="F57" s="153"/>
      <c r="G57" s="153"/>
      <c r="H57" s="153"/>
      <c r="I57" s="153"/>
      <c r="J57" s="151"/>
      <c r="K57" s="151"/>
      <c r="L57" s="151"/>
      <c r="M57" s="151"/>
      <c r="N57" s="153"/>
      <c r="O57" s="153"/>
      <c r="P57" s="153"/>
      <c r="Q57" s="153"/>
    </row>
    <row r="58" spans="1:17" x14ac:dyDescent="0.25">
      <c r="A58" s="153"/>
      <c r="B58" s="151"/>
      <c r="C58" s="151"/>
      <c r="D58" s="151"/>
      <c r="E58" s="151"/>
      <c r="F58" s="153"/>
      <c r="G58" s="153"/>
      <c r="H58" s="153"/>
      <c r="I58" s="153"/>
      <c r="J58" s="151"/>
      <c r="K58" s="151"/>
      <c r="L58" s="151"/>
      <c r="M58" s="151"/>
      <c r="N58" s="153"/>
      <c r="O58" s="153"/>
      <c r="P58" s="153"/>
      <c r="Q58" s="153"/>
    </row>
    <row r="59" spans="1:17" ht="15.75" thickBot="1" x14ac:dyDescent="0.3">
      <c r="A59" s="153"/>
      <c r="B59" s="156" t="s">
        <v>121</v>
      </c>
      <c r="C59" s="157">
        <v>109</v>
      </c>
      <c r="D59" s="157"/>
      <c r="E59" s="156" t="s">
        <v>122</v>
      </c>
      <c r="F59" s="153" t="s">
        <v>149</v>
      </c>
      <c r="G59" s="153"/>
      <c r="H59" s="153"/>
      <c r="I59" s="153"/>
      <c r="J59" s="153"/>
      <c r="K59" s="153"/>
      <c r="L59" s="153"/>
      <c r="M59" s="153"/>
      <c r="N59" s="153"/>
      <c r="O59" s="153"/>
      <c r="P59" s="153"/>
      <c r="Q59" s="153"/>
    </row>
    <row r="60" spans="1:17" ht="15.75" thickTop="1" x14ac:dyDescent="0.25">
      <c r="A60" s="153"/>
      <c r="B60" s="158"/>
      <c r="C60" s="159"/>
      <c r="D60" s="166"/>
      <c r="E60" s="167"/>
      <c r="F60" s="153"/>
      <c r="G60" s="153"/>
      <c r="H60" s="153"/>
      <c r="I60" s="153"/>
      <c r="J60" s="153"/>
      <c r="K60" s="153"/>
      <c r="L60" s="153"/>
      <c r="M60" s="153"/>
      <c r="N60" s="153"/>
      <c r="O60" s="153"/>
      <c r="P60" s="153"/>
      <c r="Q60" s="153"/>
    </row>
    <row r="61" spans="1:17" x14ac:dyDescent="0.25">
      <c r="A61" s="153"/>
      <c r="B61" s="162" t="s">
        <v>118</v>
      </c>
      <c r="C61" s="163">
        <v>102720</v>
      </c>
      <c r="D61" s="164"/>
      <c r="E61" s="98"/>
      <c r="F61" s="153"/>
      <c r="G61" s="153"/>
      <c r="H61" s="153"/>
      <c r="I61" s="153"/>
      <c r="J61" s="153"/>
      <c r="K61" s="153"/>
      <c r="L61" s="153"/>
      <c r="M61" s="153"/>
      <c r="N61" s="153"/>
      <c r="O61" s="153"/>
      <c r="P61" s="153"/>
      <c r="Q61" s="153"/>
    </row>
    <row r="62" spans="1:17" x14ac:dyDescent="0.25">
      <c r="A62" s="153"/>
      <c r="B62" s="98"/>
      <c r="C62" s="165"/>
      <c r="D62" s="164"/>
      <c r="E62" s="98"/>
      <c r="F62" s="153"/>
      <c r="G62" s="153"/>
      <c r="H62" s="153"/>
      <c r="I62" s="153"/>
      <c r="J62" s="153"/>
      <c r="K62" s="153"/>
      <c r="L62" s="153"/>
      <c r="M62" s="153"/>
      <c r="N62" s="153"/>
      <c r="O62" s="153"/>
      <c r="P62" s="153"/>
      <c r="Q62" s="153"/>
    </row>
    <row r="63" spans="1:17" x14ac:dyDescent="0.25">
      <c r="A63" s="153"/>
      <c r="B63" s="98"/>
      <c r="C63" s="165"/>
      <c r="D63" s="164"/>
      <c r="E63" s="98"/>
      <c r="F63" s="153"/>
      <c r="G63" s="153"/>
      <c r="H63" s="153"/>
      <c r="I63" s="153"/>
      <c r="J63" s="153"/>
      <c r="K63" s="153"/>
      <c r="L63" s="153"/>
      <c r="M63" s="153"/>
      <c r="N63" s="153"/>
      <c r="O63" s="153"/>
      <c r="P63" s="153"/>
      <c r="Q63" s="153"/>
    </row>
    <row r="64" spans="1:17" x14ac:dyDescent="0.25">
      <c r="A64" s="153"/>
      <c r="B64" s="98"/>
      <c r="C64" s="165"/>
      <c r="D64" s="164"/>
      <c r="E64" s="98"/>
      <c r="F64" s="153"/>
      <c r="G64" s="153"/>
      <c r="H64" s="153"/>
      <c r="I64" s="153"/>
      <c r="J64" s="153"/>
      <c r="K64" s="153"/>
      <c r="L64" s="153"/>
      <c r="M64" s="153"/>
      <c r="N64" s="153"/>
      <c r="O64" s="153"/>
      <c r="P64" s="153"/>
      <c r="Q64" s="153"/>
    </row>
    <row r="65" spans="1:17" x14ac:dyDescent="0.25">
      <c r="A65" s="153"/>
      <c r="B65" s="98"/>
      <c r="C65" s="165"/>
      <c r="D65" s="164"/>
      <c r="E65" s="98"/>
      <c r="F65" s="153"/>
      <c r="G65" s="153"/>
      <c r="H65" s="153"/>
      <c r="I65" s="153"/>
      <c r="J65" s="153"/>
      <c r="K65" s="153"/>
      <c r="L65" s="153"/>
      <c r="M65" s="153"/>
      <c r="N65" s="153"/>
      <c r="O65" s="153"/>
      <c r="P65" s="153"/>
      <c r="Q65" s="153"/>
    </row>
    <row r="66" spans="1:17" x14ac:dyDescent="0.25">
      <c r="A66" s="153"/>
      <c r="B66" s="98"/>
      <c r="C66" s="165"/>
      <c r="D66" s="164"/>
      <c r="E66" s="98"/>
      <c r="F66" s="153"/>
      <c r="G66" s="153"/>
      <c r="H66" s="153"/>
      <c r="I66" s="153"/>
      <c r="J66" s="153"/>
      <c r="K66" s="153"/>
      <c r="L66" s="153"/>
      <c r="M66" s="153"/>
      <c r="N66" s="153"/>
      <c r="O66" s="153"/>
      <c r="P66" s="153"/>
      <c r="Q66" s="153"/>
    </row>
    <row r="67" spans="1:17" x14ac:dyDescent="0.25">
      <c r="A67" s="153"/>
      <c r="B67" s="153"/>
      <c r="C67" s="153"/>
      <c r="D67" s="153"/>
      <c r="E67" s="153"/>
      <c r="F67" s="153"/>
      <c r="G67" s="153"/>
      <c r="H67" s="153"/>
      <c r="I67" s="153"/>
      <c r="J67" s="153"/>
      <c r="K67" s="153"/>
      <c r="L67" s="153"/>
      <c r="M67" s="153"/>
      <c r="N67" s="153"/>
      <c r="O67" s="153"/>
      <c r="P67" s="153"/>
      <c r="Q67" s="153"/>
    </row>
    <row r="68" spans="1:17" x14ac:dyDescent="0.25">
      <c r="A68" s="153"/>
      <c r="B68" s="153"/>
      <c r="C68" s="153"/>
      <c r="D68" s="153"/>
      <c r="E68" s="153"/>
      <c r="F68" s="153"/>
      <c r="G68" s="153"/>
      <c r="H68" s="153"/>
      <c r="I68" s="153"/>
      <c r="J68" s="153"/>
      <c r="K68" s="153"/>
      <c r="L68" s="153"/>
      <c r="M68" s="153"/>
      <c r="N68" s="153"/>
      <c r="O68" s="153"/>
      <c r="P68" s="153"/>
      <c r="Q68" s="153"/>
    </row>
    <row r="69" spans="1:17" x14ac:dyDescent="0.25">
      <c r="A69" s="153"/>
      <c r="B69" s="153"/>
      <c r="C69" s="153"/>
      <c r="D69" s="153"/>
      <c r="E69" s="153"/>
      <c r="F69" s="153"/>
      <c r="G69" s="153"/>
      <c r="H69" s="153"/>
      <c r="I69" s="153"/>
      <c r="J69" s="153"/>
      <c r="K69" s="153"/>
      <c r="L69" s="153"/>
      <c r="M69" s="153"/>
      <c r="N69" s="153"/>
      <c r="O69" s="153"/>
      <c r="P69" s="153"/>
      <c r="Q69" s="153"/>
    </row>
    <row r="70" spans="1:17" ht="15.75" thickBot="1" x14ac:dyDescent="0.3">
      <c r="A70" s="153"/>
      <c r="B70" s="156" t="s">
        <v>121</v>
      </c>
      <c r="C70" s="157">
        <v>112</v>
      </c>
      <c r="D70" s="157"/>
      <c r="E70" s="156" t="s">
        <v>122</v>
      </c>
      <c r="F70" s="153" t="s">
        <v>131</v>
      </c>
      <c r="G70" s="153"/>
      <c r="H70" s="153"/>
      <c r="I70" s="153"/>
      <c r="J70" s="151"/>
      <c r="K70" s="151"/>
      <c r="L70" s="151"/>
      <c r="M70" s="151"/>
      <c r="N70" s="153"/>
      <c r="O70" s="153"/>
      <c r="P70" s="153"/>
      <c r="Q70" s="153"/>
    </row>
    <row r="71" spans="1:17" ht="15.75" thickTop="1" x14ac:dyDescent="0.25">
      <c r="A71" s="153"/>
      <c r="B71" s="158"/>
      <c r="C71" s="159"/>
      <c r="D71" s="166"/>
      <c r="E71" s="167"/>
      <c r="F71" s="153"/>
      <c r="G71" s="153"/>
      <c r="H71" s="153"/>
      <c r="I71" s="153"/>
      <c r="J71" s="151"/>
      <c r="K71" s="151"/>
      <c r="L71" s="151"/>
      <c r="M71" s="151"/>
      <c r="N71" s="153"/>
      <c r="O71" s="153"/>
      <c r="P71" s="153"/>
      <c r="Q71" s="153"/>
    </row>
    <row r="72" spans="1:17" x14ac:dyDescent="0.25">
      <c r="A72" s="153"/>
      <c r="B72" s="162" t="s">
        <v>118</v>
      </c>
      <c r="C72" s="163">
        <v>15300</v>
      </c>
      <c r="D72" s="164"/>
      <c r="E72" s="98"/>
      <c r="F72" s="153"/>
      <c r="G72" s="153"/>
      <c r="H72" s="153"/>
      <c r="I72" s="153"/>
      <c r="J72" s="151"/>
      <c r="K72" s="151"/>
      <c r="L72" s="151"/>
      <c r="M72" s="151"/>
      <c r="N72" s="153"/>
      <c r="O72" s="153"/>
      <c r="P72" s="153"/>
      <c r="Q72" s="153"/>
    </row>
    <row r="73" spans="1:17" x14ac:dyDescent="0.25">
      <c r="A73" s="153"/>
      <c r="B73" s="98"/>
      <c r="C73" s="165"/>
      <c r="D73" s="164"/>
      <c r="E73" s="98"/>
      <c r="F73" s="153"/>
      <c r="G73" s="153"/>
      <c r="H73" s="153"/>
      <c r="I73" s="153"/>
      <c r="J73" s="151"/>
      <c r="K73" s="151"/>
      <c r="L73" s="151"/>
      <c r="M73" s="151"/>
      <c r="N73" s="153"/>
      <c r="O73" s="153"/>
      <c r="P73" s="153"/>
      <c r="Q73" s="153"/>
    </row>
    <row r="74" spans="1:17" x14ac:dyDescent="0.25">
      <c r="A74" s="153"/>
      <c r="B74" s="98"/>
      <c r="C74" s="165"/>
      <c r="D74" s="164"/>
      <c r="E74" s="98"/>
      <c r="F74" s="153"/>
      <c r="G74" s="153"/>
      <c r="H74" s="153"/>
      <c r="I74" s="153"/>
      <c r="J74" s="151"/>
      <c r="K74" s="151"/>
      <c r="L74" s="151"/>
      <c r="M74" s="151"/>
      <c r="N74" s="153"/>
      <c r="O74" s="153"/>
      <c r="P74" s="153"/>
      <c r="Q74" s="153"/>
    </row>
    <row r="75" spans="1:17" x14ac:dyDescent="0.25">
      <c r="A75" s="153"/>
      <c r="B75" s="98"/>
      <c r="C75" s="165"/>
      <c r="D75" s="164"/>
      <c r="E75" s="98"/>
      <c r="F75" s="153"/>
      <c r="G75" s="153"/>
      <c r="H75" s="153"/>
      <c r="I75" s="153"/>
      <c r="J75" s="151"/>
      <c r="K75" s="151"/>
      <c r="L75" s="151"/>
      <c r="M75" s="151"/>
      <c r="N75" s="153"/>
      <c r="O75" s="153"/>
      <c r="P75" s="153"/>
      <c r="Q75" s="153"/>
    </row>
    <row r="76" spans="1:17" x14ac:dyDescent="0.25">
      <c r="A76" s="153"/>
      <c r="B76" s="98"/>
      <c r="C76" s="165"/>
      <c r="D76" s="164"/>
      <c r="E76" s="98"/>
      <c r="F76" s="153"/>
      <c r="G76" s="153"/>
      <c r="H76" s="153"/>
      <c r="I76" s="153"/>
      <c r="J76" s="153"/>
      <c r="K76" s="153"/>
      <c r="L76" s="153"/>
      <c r="M76" s="153"/>
      <c r="N76" s="153"/>
      <c r="O76" s="153"/>
      <c r="P76" s="153"/>
      <c r="Q76" s="153"/>
    </row>
    <row r="77" spans="1:17" x14ac:dyDescent="0.25">
      <c r="A77" s="153"/>
      <c r="B77" s="98"/>
      <c r="C77" s="165"/>
      <c r="D77" s="164"/>
      <c r="E77" s="98"/>
      <c r="F77" s="153"/>
      <c r="G77" s="153"/>
      <c r="H77" s="153"/>
      <c r="I77" s="153"/>
      <c r="J77" s="153"/>
      <c r="K77" s="153"/>
      <c r="L77" s="153"/>
      <c r="M77" s="153"/>
      <c r="N77" s="153"/>
      <c r="O77" s="153"/>
      <c r="P77" s="153"/>
      <c r="Q77" s="153"/>
    </row>
    <row r="78" spans="1:17" x14ac:dyDescent="0.25">
      <c r="A78" s="153"/>
      <c r="B78" s="151"/>
      <c r="C78" s="151"/>
      <c r="D78" s="151"/>
      <c r="E78" s="151"/>
      <c r="F78" s="153"/>
      <c r="G78" s="153"/>
      <c r="H78" s="153"/>
      <c r="I78" s="153"/>
      <c r="J78" s="153"/>
      <c r="K78" s="153"/>
      <c r="L78" s="153"/>
      <c r="M78" s="153"/>
      <c r="N78" s="153"/>
      <c r="O78" s="153"/>
      <c r="P78" s="153"/>
      <c r="Q78" s="153"/>
    </row>
    <row r="79" spans="1:17" x14ac:dyDescent="0.25">
      <c r="A79" s="153"/>
      <c r="B79" s="151"/>
      <c r="C79" s="151"/>
      <c r="D79" s="151"/>
      <c r="E79" s="151"/>
      <c r="F79" s="153"/>
      <c r="G79" s="153"/>
      <c r="H79" s="153"/>
      <c r="I79" s="153"/>
      <c r="J79" s="153"/>
      <c r="K79" s="153"/>
      <c r="L79" s="153"/>
      <c r="M79" s="153"/>
      <c r="N79" s="153"/>
      <c r="O79" s="153"/>
      <c r="P79" s="153"/>
      <c r="Q79" s="153"/>
    </row>
    <row r="80" spans="1:17" x14ac:dyDescent="0.25">
      <c r="A80" s="153"/>
      <c r="B80" s="151"/>
      <c r="C80" s="151"/>
      <c r="D80" s="151"/>
      <c r="E80" s="151"/>
      <c r="F80" s="153"/>
      <c r="G80" s="153"/>
      <c r="H80" s="153"/>
      <c r="I80" s="153"/>
      <c r="J80" s="153"/>
      <c r="K80" s="153"/>
      <c r="L80" s="153"/>
      <c r="M80" s="153"/>
      <c r="N80" s="153"/>
      <c r="O80" s="153"/>
      <c r="P80" s="153"/>
      <c r="Q80" s="153"/>
    </row>
    <row r="81" spans="1:17" ht="15.75" thickBot="1" x14ac:dyDescent="0.3">
      <c r="A81" s="153"/>
      <c r="B81" s="156" t="s">
        <v>121</v>
      </c>
      <c r="C81" s="157">
        <v>120</v>
      </c>
      <c r="D81" s="157"/>
      <c r="E81" s="156" t="s">
        <v>122</v>
      </c>
      <c r="F81" s="153" t="s">
        <v>134</v>
      </c>
      <c r="G81" s="153"/>
      <c r="H81" s="153"/>
      <c r="I81" s="153"/>
      <c r="J81" s="153"/>
      <c r="K81" s="153"/>
      <c r="L81" s="153"/>
      <c r="M81" s="153"/>
      <c r="N81" s="153"/>
      <c r="O81" s="153"/>
      <c r="P81" s="153"/>
      <c r="Q81" s="153"/>
    </row>
    <row r="82" spans="1:17" ht="15.75" thickTop="1" x14ac:dyDescent="0.25">
      <c r="A82" s="153"/>
      <c r="B82" s="158"/>
      <c r="C82" s="159"/>
      <c r="D82" s="166"/>
      <c r="E82" s="167"/>
      <c r="F82" s="153"/>
      <c r="G82" s="153"/>
      <c r="H82" s="153"/>
      <c r="I82" s="153"/>
      <c r="J82" s="153"/>
      <c r="K82" s="153"/>
      <c r="L82" s="153"/>
      <c r="M82" s="153"/>
      <c r="N82" s="153"/>
      <c r="O82" s="153"/>
      <c r="P82" s="153"/>
      <c r="Q82" s="153"/>
    </row>
    <row r="83" spans="1:17" x14ac:dyDescent="0.25">
      <c r="A83" s="153"/>
      <c r="B83" s="162" t="s">
        <v>118</v>
      </c>
      <c r="C83" s="163">
        <v>19260</v>
      </c>
      <c r="D83" s="164"/>
      <c r="E83" s="98"/>
      <c r="F83" s="153"/>
      <c r="G83" s="153"/>
      <c r="H83" s="153"/>
      <c r="I83" s="153"/>
      <c r="J83" s="153"/>
      <c r="K83" s="153"/>
      <c r="L83" s="153"/>
      <c r="M83" s="153"/>
      <c r="N83" s="153"/>
      <c r="O83" s="153"/>
      <c r="P83" s="153"/>
      <c r="Q83" s="153"/>
    </row>
    <row r="84" spans="1:17" x14ac:dyDescent="0.25">
      <c r="A84" s="153"/>
      <c r="B84" s="98"/>
      <c r="C84" s="165"/>
      <c r="D84" s="164"/>
      <c r="E84" s="98"/>
      <c r="F84" s="153"/>
      <c r="G84" s="153"/>
      <c r="H84" s="153"/>
      <c r="I84" s="153"/>
      <c r="J84" s="153"/>
      <c r="K84" s="153"/>
      <c r="L84" s="153"/>
      <c r="M84" s="153"/>
      <c r="N84" s="153"/>
      <c r="O84" s="153"/>
      <c r="P84" s="153"/>
      <c r="Q84" s="153"/>
    </row>
    <row r="85" spans="1:17" x14ac:dyDescent="0.25">
      <c r="A85" s="153"/>
      <c r="B85" s="98"/>
      <c r="C85" s="165"/>
      <c r="D85" s="164"/>
      <c r="E85" s="98"/>
      <c r="F85" s="153"/>
      <c r="G85" s="153"/>
      <c r="H85" s="153"/>
      <c r="I85" s="153"/>
      <c r="J85" s="153"/>
      <c r="K85" s="153"/>
      <c r="L85" s="153"/>
      <c r="M85" s="153"/>
      <c r="N85" s="153"/>
      <c r="O85" s="153"/>
      <c r="P85" s="153"/>
      <c r="Q85" s="153"/>
    </row>
    <row r="86" spans="1:17" x14ac:dyDescent="0.25">
      <c r="A86" s="153"/>
      <c r="B86" s="98"/>
      <c r="C86" s="165"/>
      <c r="D86" s="164"/>
      <c r="E86" s="98"/>
      <c r="F86" s="153"/>
      <c r="G86" s="153"/>
      <c r="H86" s="153"/>
      <c r="I86" s="153"/>
      <c r="J86" s="153"/>
      <c r="K86" s="153"/>
      <c r="L86" s="153"/>
      <c r="M86" s="153"/>
      <c r="N86" s="153"/>
      <c r="O86" s="153"/>
      <c r="P86" s="153"/>
      <c r="Q86" s="153"/>
    </row>
    <row r="87" spans="1:17" x14ac:dyDescent="0.25">
      <c r="A87" s="153"/>
      <c r="B87" s="98"/>
      <c r="C87" s="165"/>
      <c r="D87" s="164"/>
      <c r="E87" s="98"/>
      <c r="F87" s="153"/>
      <c r="G87" s="153"/>
      <c r="H87" s="153"/>
      <c r="I87" s="153"/>
      <c r="J87" s="153"/>
      <c r="K87" s="153"/>
      <c r="L87" s="153"/>
      <c r="M87" s="153"/>
      <c r="N87" s="153"/>
      <c r="O87" s="153"/>
      <c r="P87" s="153"/>
      <c r="Q87" s="153"/>
    </row>
    <row r="88" spans="1:17" x14ac:dyDescent="0.25">
      <c r="A88" s="153"/>
      <c r="B88" s="98"/>
      <c r="C88" s="165"/>
      <c r="D88" s="164"/>
      <c r="E88" s="98"/>
      <c r="F88" s="153"/>
      <c r="G88" s="153"/>
      <c r="H88" s="153"/>
      <c r="I88" s="153"/>
      <c r="J88" s="153"/>
      <c r="K88" s="153"/>
      <c r="L88" s="153"/>
      <c r="M88" s="153"/>
      <c r="N88" s="153"/>
      <c r="O88" s="153"/>
      <c r="P88" s="153"/>
      <c r="Q88" s="153"/>
    </row>
    <row r="89" spans="1:17" x14ac:dyDescent="0.25">
      <c r="A89" s="153"/>
      <c r="B89" s="151"/>
      <c r="C89" s="151"/>
      <c r="D89" s="151"/>
      <c r="E89" s="151"/>
      <c r="F89" s="153"/>
      <c r="G89" s="153"/>
      <c r="H89" s="153"/>
      <c r="I89" s="153"/>
      <c r="J89" s="153"/>
      <c r="K89" s="153"/>
      <c r="L89" s="153"/>
      <c r="M89" s="153"/>
      <c r="N89" s="153"/>
      <c r="O89" s="153"/>
      <c r="P89" s="153"/>
      <c r="Q89" s="153"/>
    </row>
    <row r="90" spans="1:17" x14ac:dyDescent="0.25">
      <c r="A90" s="153"/>
      <c r="B90" s="151"/>
      <c r="C90" s="151"/>
      <c r="D90" s="151"/>
      <c r="E90" s="151"/>
      <c r="F90" s="153"/>
      <c r="G90" s="153"/>
      <c r="H90" s="153"/>
      <c r="I90" s="153"/>
      <c r="J90" s="153"/>
      <c r="K90" s="153"/>
      <c r="L90" s="153"/>
      <c r="M90" s="153"/>
      <c r="N90" s="153"/>
      <c r="O90" s="153"/>
      <c r="P90" s="153"/>
      <c r="Q90" s="153"/>
    </row>
    <row r="91" spans="1:17" x14ac:dyDescent="0.25">
      <c r="A91" s="153"/>
      <c r="B91" s="151"/>
      <c r="C91" s="151"/>
      <c r="D91" s="151"/>
      <c r="E91" s="151"/>
      <c r="F91" s="153"/>
      <c r="G91" s="153"/>
      <c r="H91" s="153"/>
      <c r="I91" s="153"/>
      <c r="J91" s="153"/>
      <c r="K91" s="153"/>
      <c r="L91" s="153"/>
      <c r="M91" s="153"/>
      <c r="N91" s="153"/>
      <c r="O91" s="153"/>
      <c r="P91" s="153"/>
      <c r="Q91" s="153"/>
    </row>
    <row r="92" spans="1:17" ht="15.75" thickBot="1" x14ac:dyDescent="0.3">
      <c r="A92" s="153"/>
      <c r="B92" s="156" t="s">
        <v>121</v>
      </c>
      <c r="C92" s="157">
        <v>130</v>
      </c>
      <c r="D92" s="157"/>
      <c r="E92" s="156" t="s">
        <v>122</v>
      </c>
      <c r="F92" s="153" t="s">
        <v>135</v>
      </c>
      <c r="G92" s="153"/>
      <c r="H92" s="153"/>
      <c r="I92" s="153"/>
      <c r="J92" s="153"/>
      <c r="K92" s="153"/>
      <c r="L92" s="153"/>
      <c r="M92" s="153"/>
      <c r="N92" s="153"/>
      <c r="O92" s="153"/>
      <c r="P92" s="153"/>
      <c r="Q92" s="153"/>
    </row>
    <row r="93" spans="1:17" ht="15.75" thickTop="1" x14ac:dyDescent="0.25">
      <c r="A93" s="153"/>
      <c r="B93" s="158"/>
      <c r="C93" s="159"/>
      <c r="D93" s="166"/>
      <c r="E93" s="167"/>
      <c r="F93" s="153"/>
      <c r="G93" s="153"/>
      <c r="H93" s="153"/>
      <c r="I93" s="153"/>
      <c r="J93" s="153"/>
      <c r="K93" s="153"/>
      <c r="L93" s="153"/>
      <c r="M93" s="153"/>
      <c r="N93" s="153"/>
      <c r="O93" s="153"/>
      <c r="P93" s="153"/>
      <c r="Q93" s="153"/>
    </row>
    <row r="94" spans="1:17" x14ac:dyDescent="0.25">
      <c r="A94" s="153"/>
      <c r="B94" s="162" t="s">
        <v>118</v>
      </c>
      <c r="C94" s="163">
        <v>-3210</v>
      </c>
      <c r="D94" s="164"/>
      <c r="E94" s="98"/>
      <c r="F94" s="153"/>
      <c r="G94" s="153"/>
      <c r="H94" s="153"/>
      <c r="I94" s="153"/>
      <c r="J94" s="153"/>
      <c r="K94" s="153"/>
      <c r="L94" s="153"/>
      <c r="M94" s="153"/>
      <c r="N94" s="153"/>
      <c r="O94" s="153"/>
      <c r="P94" s="153"/>
      <c r="Q94" s="153"/>
    </row>
    <row r="95" spans="1:17" x14ac:dyDescent="0.25">
      <c r="A95" s="153"/>
      <c r="B95" s="98"/>
      <c r="C95" s="165"/>
      <c r="D95" s="164"/>
      <c r="E95" s="98"/>
      <c r="F95" s="153"/>
      <c r="G95" s="153"/>
      <c r="H95" s="153"/>
      <c r="I95" s="153"/>
      <c r="J95" s="153"/>
      <c r="K95" s="153"/>
      <c r="L95" s="153"/>
      <c r="M95" s="153"/>
      <c r="N95" s="153"/>
      <c r="O95" s="153"/>
      <c r="P95" s="153"/>
      <c r="Q95" s="153"/>
    </row>
    <row r="96" spans="1:17" x14ac:dyDescent="0.25">
      <c r="A96" s="153"/>
      <c r="B96" s="98"/>
      <c r="C96" s="165"/>
      <c r="D96" s="164"/>
      <c r="E96" s="98"/>
      <c r="F96" s="153"/>
      <c r="G96" s="153"/>
      <c r="H96" s="153"/>
      <c r="I96" s="153"/>
      <c r="J96" s="153"/>
      <c r="K96" s="153"/>
      <c r="L96" s="153"/>
      <c r="M96" s="153"/>
      <c r="N96" s="153"/>
      <c r="O96" s="153"/>
      <c r="P96" s="153"/>
      <c r="Q96" s="153"/>
    </row>
    <row r="97" spans="1:17" x14ac:dyDescent="0.25">
      <c r="A97" s="153"/>
      <c r="B97" s="98"/>
      <c r="C97" s="165"/>
      <c r="D97" s="164"/>
      <c r="E97" s="98"/>
      <c r="F97" s="153"/>
      <c r="G97" s="153"/>
      <c r="H97" s="153"/>
      <c r="I97" s="153"/>
      <c r="J97" s="153"/>
      <c r="K97" s="153"/>
      <c r="L97" s="153"/>
      <c r="M97" s="153"/>
      <c r="N97" s="153"/>
      <c r="O97" s="153"/>
      <c r="P97" s="153"/>
      <c r="Q97" s="153"/>
    </row>
    <row r="98" spans="1:17" x14ac:dyDescent="0.25">
      <c r="A98" s="153"/>
      <c r="B98" s="98"/>
      <c r="C98" s="165"/>
      <c r="D98" s="164"/>
      <c r="E98" s="98"/>
      <c r="F98" s="153"/>
      <c r="G98" s="153"/>
      <c r="H98" s="153"/>
      <c r="I98" s="153"/>
      <c r="J98" s="153"/>
      <c r="K98" s="153"/>
      <c r="L98" s="153"/>
      <c r="M98" s="153"/>
      <c r="N98" s="153"/>
      <c r="O98" s="153"/>
      <c r="P98" s="153"/>
      <c r="Q98" s="153"/>
    </row>
    <row r="99" spans="1:17" x14ac:dyDescent="0.25">
      <c r="A99" s="153"/>
      <c r="B99" s="98"/>
      <c r="C99" s="165"/>
      <c r="D99" s="164"/>
      <c r="E99" s="98"/>
      <c r="F99" s="153"/>
      <c r="G99" s="153"/>
      <c r="H99" s="153"/>
      <c r="I99" s="153"/>
      <c r="J99" s="153"/>
      <c r="K99" s="153"/>
      <c r="L99" s="153"/>
      <c r="M99" s="153"/>
      <c r="N99" s="153"/>
      <c r="O99" s="153"/>
      <c r="P99" s="153"/>
      <c r="Q99" s="153"/>
    </row>
    <row r="100" spans="1:17" x14ac:dyDescent="0.25">
      <c r="A100" s="153"/>
      <c r="B100" s="151"/>
      <c r="C100" s="151"/>
      <c r="D100" s="151"/>
      <c r="E100" s="151"/>
      <c r="F100" s="153"/>
      <c r="G100" s="153"/>
      <c r="H100" s="153"/>
      <c r="I100" s="153"/>
      <c r="J100" s="153"/>
      <c r="K100" s="153"/>
      <c r="L100" s="153"/>
      <c r="M100" s="153"/>
      <c r="N100" s="153"/>
      <c r="O100" s="153"/>
      <c r="P100" s="153"/>
      <c r="Q100" s="153"/>
    </row>
    <row r="101" spans="1:17" x14ac:dyDescent="0.25">
      <c r="A101" s="153"/>
      <c r="B101" s="151"/>
      <c r="C101" s="151"/>
      <c r="D101" s="151"/>
      <c r="E101" s="151"/>
      <c r="F101" s="153"/>
      <c r="G101" s="153"/>
      <c r="H101" s="153"/>
      <c r="I101" s="153"/>
      <c r="J101" s="153"/>
      <c r="K101" s="153"/>
      <c r="L101" s="153"/>
      <c r="M101" s="153"/>
      <c r="N101" s="153"/>
      <c r="O101" s="153"/>
      <c r="P101" s="153"/>
      <c r="Q101" s="153"/>
    </row>
    <row r="102" spans="1:17" x14ac:dyDescent="0.25">
      <c r="A102" s="153"/>
      <c r="B102" s="153"/>
      <c r="C102" s="153"/>
      <c r="D102" s="153"/>
      <c r="E102" s="153"/>
      <c r="F102" s="153"/>
      <c r="G102" s="153"/>
      <c r="H102" s="153"/>
      <c r="I102" s="153"/>
      <c r="J102" s="153"/>
      <c r="K102" s="153"/>
      <c r="L102" s="153"/>
      <c r="M102" s="153"/>
      <c r="N102" s="153"/>
      <c r="O102" s="153"/>
      <c r="P102" s="153"/>
      <c r="Q102" s="153"/>
    </row>
    <row r="103" spans="1:17" ht="15.75" thickBot="1" x14ac:dyDescent="0.3">
      <c r="A103" s="153"/>
      <c r="B103" s="156" t="s">
        <v>121</v>
      </c>
      <c r="C103" s="168">
        <v>131</v>
      </c>
      <c r="D103" s="169"/>
      <c r="E103" s="156" t="s">
        <v>122</v>
      </c>
      <c r="F103" s="153" t="s">
        <v>127</v>
      </c>
      <c r="G103" s="153"/>
      <c r="H103" s="153"/>
      <c r="I103" s="153"/>
      <c r="J103" s="153"/>
      <c r="K103" s="153"/>
      <c r="L103" s="153"/>
      <c r="M103" s="153"/>
      <c r="N103" s="153"/>
      <c r="O103" s="153"/>
      <c r="P103" s="153"/>
      <c r="Q103" s="153"/>
    </row>
    <row r="104" spans="1:17" ht="15.75" thickTop="1" x14ac:dyDescent="0.25">
      <c r="A104" s="153"/>
      <c r="B104" s="170"/>
      <c r="C104" s="171"/>
      <c r="D104" s="172"/>
      <c r="E104" s="173"/>
      <c r="F104" s="153"/>
      <c r="G104" s="153"/>
      <c r="H104" s="153"/>
      <c r="I104" s="153"/>
      <c r="J104" s="153"/>
      <c r="K104" s="153"/>
      <c r="L104" s="153"/>
      <c r="M104" s="153"/>
      <c r="N104" s="153"/>
      <c r="O104" s="153"/>
      <c r="P104" s="153"/>
      <c r="Q104" s="153"/>
    </row>
    <row r="105" spans="1:17" x14ac:dyDescent="0.25">
      <c r="A105" s="153"/>
      <c r="B105" s="162" t="s">
        <v>118</v>
      </c>
      <c r="C105" s="163">
        <v>-160500</v>
      </c>
      <c r="D105" s="164"/>
      <c r="E105" s="98"/>
      <c r="F105" s="153"/>
      <c r="G105" s="153"/>
      <c r="H105" s="153"/>
      <c r="I105" s="153"/>
      <c r="J105" s="153"/>
      <c r="K105" s="153"/>
      <c r="L105" s="153"/>
      <c r="M105" s="153"/>
      <c r="N105" s="153"/>
      <c r="O105" s="153"/>
      <c r="P105" s="153"/>
      <c r="Q105" s="153"/>
    </row>
    <row r="106" spans="1:17" x14ac:dyDescent="0.25">
      <c r="A106" s="153"/>
      <c r="B106" s="98"/>
      <c r="C106" s="165"/>
      <c r="D106" s="164"/>
      <c r="E106" s="98"/>
      <c r="F106" s="153"/>
      <c r="G106" s="153"/>
      <c r="H106" s="153"/>
      <c r="I106" s="153"/>
      <c r="J106" s="153"/>
      <c r="K106" s="153"/>
      <c r="L106" s="153"/>
      <c r="M106" s="153"/>
      <c r="N106" s="153"/>
      <c r="O106" s="153"/>
      <c r="P106" s="153"/>
      <c r="Q106" s="153"/>
    </row>
    <row r="107" spans="1:17" x14ac:dyDescent="0.25">
      <c r="A107" s="153"/>
      <c r="B107" s="98"/>
      <c r="C107" s="165"/>
      <c r="D107" s="164"/>
      <c r="E107" s="98"/>
      <c r="F107" s="153"/>
      <c r="G107" s="153"/>
      <c r="H107" s="153"/>
      <c r="I107" s="153"/>
      <c r="J107" s="153"/>
      <c r="K107" s="153"/>
      <c r="L107" s="153"/>
      <c r="M107" s="153"/>
      <c r="N107" s="153"/>
      <c r="O107" s="153"/>
      <c r="P107" s="153"/>
      <c r="Q107" s="153"/>
    </row>
    <row r="108" spans="1:17" x14ac:dyDescent="0.25">
      <c r="A108" s="153"/>
      <c r="B108" s="98"/>
      <c r="C108" s="165"/>
      <c r="D108" s="164"/>
      <c r="E108" s="98"/>
      <c r="F108" s="153"/>
      <c r="G108" s="153"/>
      <c r="H108" s="153"/>
      <c r="I108" s="153"/>
      <c r="J108" s="153"/>
      <c r="K108" s="153"/>
      <c r="L108" s="153"/>
      <c r="M108" s="153"/>
      <c r="N108" s="153"/>
      <c r="O108" s="153"/>
      <c r="P108" s="153"/>
      <c r="Q108" s="153"/>
    </row>
    <row r="109" spans="1:17" x14ac:dyDescent="0.25">
      <c r="A109" s="153"/>
      <c r="B109" s="98"/>
      <c r="C109" s="165"/>
      <c r="D109" s="164"/>
      <c r="E109" s="98"/>
      <c r="F109" s="153"/>
      <c r="G109" s="153"/>
      <c r="H109" s="153"/>
      <c r="I109" s="153"/>
      <c r="J109" s="153"/>
      <c r="K109" s="153"/>
      <c r="L109" s="153"/>
      <c r="M109" s="153"/>
      <c r="N109" s="153"/>
      <c r="O109" s="153"/>
      <c r="P109" s="153"/>
      <c r="Q109" s="153"/>
    </row>
    <row r="110" spans="1:17" x14ac:dyDescent="0.25">
      <c r="A110" s="153"/>
      <c r="B110" s="98"/>
      <c r="C110" s="165"/>
      <c r="D110" s="164"/>
      <c r="E110" s="98"/>
      <c r="F110" s="153"/>
      <c r="G110" s="153"/>
      <c r="H110" s="153"/>
      <c r="I110" s="153"/>
      <c r="J110" s="153"/>
      <c r="K110" s="153"/>
      <c r="L110" s="153"/>
      <c r="M110" s="153"/>
      <c r="N110" s="153"/>
      <c r="O110" s="153"/>
      <c r="P110" s="153"/>
      <c r="Q110" s="153"/>
    </row>
    <row r="111" spans="1:17" x14ac:dyDescent="0.25">
      <c r="A111" s="153"/>
      <c r="B111" s="151"/>
      <c r="C111" s="151"/>
      <c r="D111" s="151"/>
      <c r="E111" s="151"/>
      <c r="F111" s="153"/>
      <c r="G111" s="153"/>
      <c r="H111" s="153"/>
      <c r="I111" s="153"/>
      <c r="J111" s="153"/>
      <c r="K111" s="153"/>
      <c r="L111" s="153"/>
      <c r="M111" s="153"/>
      <c r="N111" s="153"/>
      <c r="O111" s="153"/>
      <c r="P111" s="153"/>
      <c r="Q111" s="153"/>
    </row>
    <row r="112" spans="1:17" x14ac:dyDescent="0.25">
      <c r="A112" s="153"/>
      <c r="B112" s="151"/>
      <c r="C112" s="151"/>
      <c r="D112" s="151"/>
      <c r="E112" s="151"/>
      <c r="F112" s="153"/>
      <c r="G112" s="153"/>
      <c r="H112" s="153"/>
      <c r="I112" s="153"/>
      <c r="J112" s="153"/>
      <c r="K112" s="153"/>
      <c r="L112" s="153"/>
      <c r="M112" s="153"/>
      <c r="N112" s="153"/>
      <c r="O112" s="153"/>
      <c r="P112" s="153"/>
      <c r="Q112" s="153"/>
    </row>
    <row r="113" spans="1:17" x14ac:dyDescent="0.25">
      <c r="A113" s="153"/>
      <c r="B113" s="151"/>
      <c r="C113" s="151"/>
      <c r="D113" s="151"/>
      <c r="E113" s="151"/>
      <c r="F113" s="153"/>
      <c r="G113" s="153"/>
      <c r="H113" s="153"/>
      <c r="I113" s="153"/>
      <c r="J113" s="153"/>
      <c r="K113" s="153"/>
      <c r="L113" s="153"/>
      <c r="M113" s="153"/>
      <c r="N113" s="153"/>
      <c r="O113" s="153"/>
      <c r="P113" s="153"/>
      <c r="Q113" s="153"/>
    </row>
    <row r="114" spans="1:17" ht="15.75" thickBot="1" x14ac:dyDescent="0.3">
      <c r="A114" s="153"/>
      <c r="B114" s="156" t="s">
        <v>121</v>
      </c>
      <c r="C114" s="168">
        <v>132</v>
      </c>
      <c r="D114" s="169"/>
      <c r="E114" s="156" t="s">
        <v>122</v>
      </c>
      <c r="F114" s="153" t="s">
        <v>133</v>
      </c>
      <c r="G114" s="153"/>
      <c r="H114" s="153"/>
      <c r="I114" s="153"/>
      <c r="J114" s="153"/>
      <c r="K114" s="153"/>
      <c r="L114" s="153"/>
      <c r="M114" s="153"/>
      <c r="N114" s="153"/>
      <c r="O114" s="153"/>
      <c r="P114" s="153"/>
      <c r="Q114" s="153"/>
    </row>
    <row r="115" spans="1:17" ht="15.75" thickTop="1" x14ac:dyDescent="0.25">
      <c r="A115" s="153"/>
      <c r="B115" s="170"/>
      <c r="C115" s="171"/>
      <c r="D115" s="172"/>
      <c r="E115" s="173"/>
      <c r="F115" s="153"/>
      <c r="G115" s="153"/>
      <c r="H115" s="153"/>
      <c r="I115" s="153"/>
      <c r="J115" s="153"/>
      <c r="K115" s="153"/>
      <c r="L115" s="153"/>
      <c r="M115" s="153"/>
      <c r="N115" s="153"/>
      <c r="O115" s="153"/>
      <c r="P115" s="153"/>
      <c r="Q115" s="153"/>
    </row>
    <row r="116" spans="1:17" x14ac:dyDescent="0.25">
      <c r="A116" s="153"/>
      <c r="B116" s="162" t="s">
        <v>118</v>
      </c>
      <c r="C116" s="163">
        <v>-8560</v>
      </c>
      <c r="D116" s="164"/>
      <c r="E116" s="98"/>
      <c r="F116" s="153"/>
      <c r="G116" s="153"/>
      <c r="H116" s="153"/>
      <c r="I116" s="153"/>
      <c r="J116" s="153"/>
      <c r="K116" s="153"/>
      <c r="L116" s="153"/>
      <c r="M116" s="153"/>
      <c r="N116" s="153"/>
      <c r="O116" s="153"/>
      <c r="P116" s="153"/>
      <c r="Q116" s="153"/>
    </row>
    <row r="117" spans="1:17" x14ac:dyDescent="0.25">
      <c r="A117" s="153"/>
      <c r="B117" s="98"/>
      <c r="C117" s="165"/>
      <c r="D117" s="164"/>
      <c r="E117" s="98"/>
      <c r="F117" s="153"/>
      <c r="G117" s="153"/>
      <c r="H117" s="153"/>
      <c r="I117" s="153"/>
      <c r="J117" s="153"/>
      <c r="K117" s="153"/>
      <c r="L117" s="153"/>
      <c r="M117" s="153"/>
      <c r="N117" s="153"/>
      <c r="O117" s="153"/>
      <c r="P117" s="153"/>
      <c r="Q117" s="153"/>
    </row>
    <row r="118" spans="1:17" x14ac:dyDescent="0.25">
      <c r="A118" s="153"/>
      <c r="B118" s="98"/>
      <c r="C118" s="165"/>
      <c r="D118" s="164"/>
      <c r="E118" s="98"/>
      <c r="F118" s="153"/>
      <c r="G118" s="153"/>
      <c r="H118" s="153"/>
      <c r="I118" s="153"/>
      <c r="J118" s="153"/>
      <c r="K118" s="153"/>
      <c r="L118" s="153"/>
      <c r="M118" s="153"/>
      <c r="N118" s="153"/>
      <c r="O118" s="153"/>
      <c r="P118" s="153"/>
      <c r="Q118" s="153"/>
    </row>
    <row r="119" spans="1:17" x14ac:dyDescent="0.25">
      <c r="A119" s="153"/>
      <c r="B119" s="98"/>
      <c r="C119" s="165"/>
      <c r="D119" s="164"/>
      <c r="E119" s="98"/>
      <c r="F119" s="153"/>
      <c r="G119" s="153"/>
      <c r="H119" s="153"/>
      <c r="I119" s="153"/>
      <c r="J119" s="153"/>
      <c r="K119" s="153"/>
      <c r="L119" s="153"/>
      <c r="M119" s="153"/>
      <c r="N119" s="153"/>
      <c r="O119" s="153"/>
      <c r="P119" s="153"/>
      <c r="Q119" s="153"/>
    </row>
    <row r="120" spans="1:17" x14ac:dyDescent="0.25">
      <c r="A120" s="153"/>
      <c r="B120" s="98"/>
      <c r="C120" s="165"/>
      <c r="D120" s="164"/>
      <c r="E120" s="98"/>
      <c r="F120" s="153"/>
      <c r="G120" s="153"/>
      <c r="H120" s="153"/>
      <c r="I120" s="153"/>
      <c r="J120" s="153"/>
      <c r="K120" s="153"/>
      <c r="L120" s="153"/>
      <c r="M120" s="153"/>
      <c r="N120" s="153"/>
      <c r="O120" s="153"/>
      <c r="P120" s="153"/>
      <c r="Q120" s="153"/>
    </row>
    <row r="121" spans="1:17" x14ac:dyDescent="0.25">
      <c r="A121" s="153"/>
      <c r="B121" s="98"/>
      <c r="C121" s="165"/>
      <c r="D121" s="164"/>
      <c r="E121" s="98"/>
      <c r="F121" s="153"/>
      <c r="G121" s="153"/>
      <c r="H121" s="153"/>
      <c r="I121" s="153"/>
      <c r="J121" s="153"/>
      <c r="K121" s="153"/>
      <c r="L121" s="153"/>
      <c r="M121" s="153"/>
      <c r="N121" s="153"/>
      <c r="O121" s="153"/>
      <c r="P121" s="153"/>
      <c r="Q121" s="153"/>
    </row>
    <row r="122" spans="1:17" x14ac:dyDescent="0.25">
      <c r="A122" s="153"/>
      <c r="B122" s="151"/>
      <c r="C122" s="151"/>
      <c r="D122" s="151"/>
      <c r="E122" s="151"/>
      <c r="F122" s="153"/>
      <c r="G122" s="153"/>
      <c r="H122" s="153"/>
      <c r="I122" s="153"/>
      <c r="J122" s="153"/>
      <c r="K122" s="153"/>
      <c r="L122" s="153"/>
      <c r="M122" s="153"/>
      <c r="N122" s="153"/>
      <c r="O122" s="153"/>
      <c r="P122" s="153"/>
      <c r="Q122" s="153"/>
    </row>
    <row r="123" spans="1:17" x14ac:dyDescent="0.25">
      <c r="A123" s="153"/>
      <c r="B123" s="151"/>
      <c r="C123" s="151"/>
      <c r="D123" s="151"/>
      <c r="E123" s="151"/>
      <c r="F123" s="153"/>
      <c r="G123" s="153"/>
      <c r="H123" s="153"/>
      <c r="I123" s="153"/>
      <c r="J123" s="153"/>
      <c r="K123" s="153"/>
      <c r="L123" s="153"/>
      <c r="M123" s="153"/>
      <c r="N123" s="153"/>
      <c r="O123" s="153"/>
      <c r="P123" s="153"/>
      <c r="Q123" s="153"/>
    </row>
    <row r="124" spans="1:17" x14ac:dyDescent="0.25">
      <c r="A124" s="153"/>
      <c r="B124" s="151"/>
      <c r="C124" s="151"/>
      <c r="D124" s="151"/>
      <c r="E124" s="151"/>
      <c r="F124" s="153"/>
      <c r="G124" s="153"/>
      <c r="H124" s="153"/>
      <c r="I124" s="153"/>
      <c r="J124" s="153"/>
      <c r="K124" s="153"/>
      <c r="L124" s="153"/>
      <c r="M124" s="153"/>
      <c r="N124" s="153"/>
      <c r="O124" s="153"/>
      <c r="P124" s="153"/>
      <c r="Q124" s="153"/>
    </row>
    <row r="125" spans="1:17" ht="15.75" thickBot="1" x14ac:dyDescent="0.3">
      <c r="A125" s="153"/>
      <c r="B125" s="156" t="s">
        <v>121</v>
      </c>
      <c r="C125" s="168">
        <v>163</v>
      </c>
      <c r="D125" s="169"/>
      <c r="E125" s="156" t="s">
        <v>122</v>
      </c>
      <c r="F125" s="153" t="s">
        <v>146</v>
      </c>
      <c r="G125" s="153"/>
      <c r="H125" s="153"/>
      <c r="I125" s="153"/>
      <c r="J125" s="153"/>
      <c r="K125" s="153"/>
      <c r="L125" s="153"/>
      <c r="M125" s="153"/>
      <c r="N125" s="153"/>
      <c r="O125" s="153"/>
      <c r="P125" s="153"/>
      <c r="Q125" s="153"/>
    </row>
    <row r="126" spans="1:17" ht="15.75" thickTop="1" x14ac:dyDescent="0.25">
      <c r="A126" s="153"/>
      <c r="B126" s="170"/>
      <c r="C126" s="171"/>
      <c r="D126" s="172"/>
      <c r="E126" s="173"/>
      <c r="F126" s="153"/>
      <c r="G126" s="153"/>
      <c r="H126" s="153"/>
      <c r="I126" s="153"/>
      <c r="J126" s="153"/>
      <c r="K126" s="153"/>
      <c r="L126" s="153"/>
      <c r="M126" s="153"/>
      <c r="N126" s="153"/>
      <c r="O126" s="153"/>
      <c r="P126" s="153"/>
      <c r="Q126" s="153"/>
    </row>
    <row r="127" spans="1:17" x14ac:dyDescent="0.25">
      <c r="A127" s="153"/>
      <c r="B127" s="162" t="s">
        <v>118</v>
      </c>
      <c r="C127" s="163">
        <v>12840</v>
      </c>
      <c r="D127" s="164"/>
      <c r="E127" s="98"/>
      <c r="F127" s="153"/>
      <c r="G127" s="153"/>
      <c r="H127" s="153"/>
      <c r="I127" s="153"/>
      <c r="J127" s="153"/>
      <c r="K127" s="153"/>
      <c r="L127" s="153"/>
      <c r="M127" s="153"/>
      <c r="N127" s="153"/>
      <c r="O127" s="153"/>
      <c r="P127" s="153"/>
      <c r="Q127" s="153"/>
    </row>
    <row r="128" spans="1:17" x14ac:dyDescent="0.25">
      <c r="A128" s="153"/>
      <c r="B128" s="98"/>
      <c r="C128" s="165"/>
      <c r="D128" s="164"/>
      <c r="E128" s="98"/>
      <c r="F128" s="153"/>
      <c r="G128" s="153"/>
      <c r="H128" s="153"/>
      <c r="I128" s="153"/>
      <c r="J128" s="153"/>
      <c r="K128" s="153"/>
      <c r="L128" s="153"/>
      <c r="M128" s="153"/>
      <c r="N128" s="153"/>
      <c r="O128" s="153"/>
      <c r="P128" s="153"/>
      <c r="Q128" s="153"/>
    </row>
    <row r="129" spans="1:17" x14ac:dyDescent="0.25">
      <c r="A129" s="153"/>
      <c r="B129" s="98"/>
      <c r="C129" s="165"/>
      <c r="D129" s="164"/>
      <c r="E129" s="98"/>
      <c r="F129" s="153"/>
      <c r="G129" s="153"/>
      <c r="H129" s="153"/>
      <c r="I129" s="153"/>
      <c r="J129" s="153"/>
      <c r="K129" s="153"/>
      <c r="L129" s="153"/>
      <c r="M129" s="153"/>
      <c r="N129" s="153"/>
      <c r="O129" s="153"/>
      <c r="P129" s="153"/>
      <c r="Q129" s="153"/>
    </row>
    <row r="130" spans="1:17" x14ac:dyDescent="0.25">
      <c r="A130" s="153"/>
      <c r="B130" s="98"/>
      <c r="C130" s="165"/>
      <c r="D130" s="164"/>
      <c r="E130" s="98"/>
      <c r="F130" s="153"/>
      <c r="G130" s="153"/>
      <c r="H130" s="153"/>
      <c r="I130" s="153"/>
      <c r="J130" s="153"/>
      <c r="K130" s="153"/>
      <c r="L130" s="153"/>
      <c r="M130" s="153"/>
      <c r="N130" s="153"/>
      <c r="O130" s="153"/>
      <c r="P130" s="153"/>
      <c r="Q130" s="153"/>
    </row>
    <row r="131" spans="1:17" x14ac:dyDescent="0.25">
      <c r="A131" s="153"/>
      <c r="B131" s="98"/>
      <c r="C131" s="165"/>
      <c r="D131" s="164"/>
      <c r="E131" s="98"/>
      <c r="F131" s="153"/>
      <c r="G131" s="153"/>
      <c r="H131" s="153"/>
      <c r="I131" s="153"/>
      <c r="J131" s="153"/>
      <c r="K131" s="153"/>
      <c r="L131" s="153"/>
      <c r="M131" s="153"/>
      <c r="N131" s="153"/>
      <c r="O131" s="153"/>
      <c r="P131" s="153"/>
      <c r="Q131" s="153"/>
    </row>
    <row r="132" spans="1:17" x14ac:dyDescent="0.25">
      <c r="A132" s="153"/>
      <c r="B132" s="98"/>
      <c r="C132" s="165"/>
      <c r="D132" s="164"/>
      <c r="E132" s="98"/>
      <c r="F132" s="153"/>
      <c r="G132" s="153"/>
      <c r="H132" s="153"/>
      <c r="I132" s="153"/>
      <c r="J132" s="153"/>
      <c r="K132" s="153"/>
      <c r="L132" s="153"/>
      <c r="M132" s="153"/>
      <c r="N132" s="153"/>
      <c r="O132" s="153"/>
      <c r="P132" s="153"/>
      <c r="Q132" s="153"/>
    </row>
    <row r="133" spans="1:17" x14ac:dyDescent="0.25">
      <c r="A133" s="153"/>
      <c r="B133" s="153"/>
      <c r="C133" s="153"/>
      <c r="D133" s="153"/>
      <c r="E133" s="153"/>
      <c r="F133" s="153"/>
      <c r="G133" s="153"/>
      <c r="H133" s="153"/>
      <c r="I133" s="153"/>
      <c r="J133" s="153"/>
      <c r="K133" s="153"/>
      <c r="L133" s="153"/>
      <c r="M133" s="153"/>
      <c r="N133" s="153"/>
      <c r="O133" s="153"/>
      <c r="P133" s="153"/>
      <c r="Q133" s="153"/>
    </row>
    <row r="134" spans="1:17" x14ac:dyDescent="0.25">
      <c r="A134" s="153"/>
      <c r="B134" s="153"/>
      <c r="C134" s="153"/>
      <c r="D134" s="153"/>
      <c r="E134" s="153"/>
      <c r="F134" s="153"/>
      <c r="G134" s="153"/>
      <c r="H134" s="153"/>
      <c r="I134" s="153"/>
      <c r="J134" s="153"/>
      <c r="K134" s="153"/>
      <c r="L134" s="153"/>
      <c r="M134" s="153"/>
      <c r="N134" s="153"/>
      <c r="O134" s="153"/>
      <c r="P134" s="153"/>
      <c r="Q134" s="153"/>
    </row>
    <row r="135" spans="1:17" x14ac:dyDescent="0.25">
      <c r="A135" s="153"/>
      <c r="B135" s="153"/>
      <c r="C135" s="153"/>
      <c r="D135" s="153"/>
      <c r="E135" s="153"/>
      <c r="F135" s="153"/>
      <c r="G135" s="153"/>
      <c r="H135" s="153"/>
      <c r="I135" s="153"/>
      <c r="J135" s="153"/>
      <c r="K135" s="153"/>
      <c r="L135" s="153"/>
      <c r="M135" s="153"/>
      <c r="N135" s="153"/>
      <c r="O135" s="153"/>
      <c r="P135" s="153"/>
      <c r="Q135" s="153"/>
    </row>
    <row r="136" spans="1:17" ht="15.75" thickBot="1" x14ac:dyDescent="0.3">
      <c r="A136" s="153"/>
      <c r="B136" s="156" t="s">
        <v>121</v>
      </c>
      <c r="C136" s="168">
        <v>201</v>
      </c>
      <c r="D136" s="169"/>
      <c r="E136" s="156" t="s">
        <v>122</v>
      </c>
      <c r="F136" s="153" t="s">
        <v>143</v>
      </c>
      <c r="G136" s="153"/>
      <c r="H136" s="153"/>
      <c r="I136" s="153"/>
      <c r="J136" s="153"/>
      <c r="K136" s="153"/>
      <c r="L136" s="153"/>
      <c r="M136" s="153"/>
      <c r="N136" s="153"/>
      <c r="O136" s="153"/>
      <c r="P136" s="153"/>
      <c r="Q136" s="153"/>
    </row>
    <row r="137" spans="1:17" ht="15.75" thickTop="1" x14ac:dyDescent="0.25">
      <c r="A137" s="153"/>
      <c r="B137" s="170"/>
      <c r="C137" s="171"/>
      <c r="D137" s="172"/>
      <c r="E137" s="173"/>
      <c r="F137" s="153"/>
      <c r="G137" s="153"/>
      <c r="H137" s="153"/>
      <c r="I137" s="153"/>
      <c r="J137" s="153"/>
      <c r="K137" s="153"/>
      <c r="L137" s="153"/>
      <c r="M137" s="153"/>
      <c r="N137" s="153"/>
      <c r="O137" s="153"/>
      <c r="P137" s="153"/>
      <c r="Q137" s="153"/>
    </row>
    <row r="138" spans="1:17" x14ac:dyDescent="0.25">
      <c r="A138" s="153"/>
      <c r="B138" s="162" t="s">
        <v>118</v>
      </c>
      <c r="C138" s="163">
        <v>235400</v>
      </c>
      <c r="D138" s="164"/>
      <c r="E138" s="98"/>
      <c r="F138" s="153"/>
      <c r="G138" s="153"/>
      <c r="H138" s="153"/>
      <c r="I138" s="153"/>
      <c r="J138" s="153"/>
      <c r="K138" s="153"/>
      <c r="L138" s="153"/>
      <c r="M138" s="153"/>
      <c r="N138" s="153"/>
      <c r="O138" s="153"/>
      <c r="P138" s="153"/>
      <c r="Q138" s="153"/>
    </row>
    <row r="139" spans="1:17" x14ac:dyDescent="0.25">
      <c r="A139" s="153"/>
      <c r="B139" s="98"/>
      <c r="C139" s="165"/>
      <c r="D139" s="164"/>
      <c r="E139" s="98"/>
      <c r="F139" s="153"/>
      <c r="G139" s="153"/>
      <c r="H139" s="153"/>
      <c r="I139" s="153"/>
      <c r="J139" s="153"/>
      <c r="K139" s="153"/>
      <c r="L139" s="153"/>
      <c r="M139" s="153"/>
      <c r="N139" s="153"/>
      <c r="O139" s="153"/>
      <c r="P139" s="153"/>
      <c r="Q139" s="153"/>
    </row>
    <row r="140" spans="1:17" x14ac:dyDescent="0.25">
      <c r="A140" s="153"/>
      <c r="B140" s="98"/>
      <c r="C140" s="165"/>
      <c r="D140" s="164"/>
      <c r="E140" s="98"/>
      <c r="F140" s="153"/>
      <c r="G140" s="153"/>
      <c r="H140" s="153"/>
      <c r="I140" s="153"/>
      <c r="J140" s="153"/>
      <c r="K140" s="153"/>
      <c r="L140" s="153"/>
      <c r="M140" s="153"/>
      <c r="N140" s="153"/>
      <c r="O140" s="153"/>
      <c r="P140" s="153"/>
      <c r="Q140" s="153"/>
    </row>
    <row r="141" spans="1:17" x14ac:dyDescent="0.25">
      <c r="A141" s="153"/>
      <c r="B141" s="98"/>
      <c r="C141" s="165"/>
      <c r="D141" s="164"/>
      <c r="E141" s="98"/>
      <c r="F141" s="153"/>
      <c r="G141" s="153"/>
      <c r="H141" s="153"/>
      <c r="I141" s="153"/>
      <c r="J141" s="153"/>
      <c r="K141" s="153"/>
      <c r="L141" s="153"/>
      <c r="M141" s="153"/>
      <c r="N141" s="153"/>
      <c r="O141" s="153"/>
      <c r="P141" s="153"/>
      <c r="Q141" s="153"/>
    </row>
    <row r="142" spans="1:17" x14ac:dyDescent="0.25">
      <c r="A142" s="153"/>
      <c r="B142" s="98"/>
      <c r="C142" s="165"/>
      <c r="D142" s="164"/>
      <c r="E142" s="98"/>
      <c r="F142" s="153"/>
      <c r="G142" s="153"/>
      <c r="H142" s="153"/>
      <c r="I142" s="153"/>
      <c r="J142" s="153"/>
      <c r="K142" s="153"/>
      <c r="L142" s="153"/>
      <c r="M142" s="153"/>
      <c r="N142" s="153"/>
      <c r="O142" s="153"/>
      <c r="P142" s="153"/>
      <c r="Q142" s="153"/>
    </row>
    <row r="143" spans="1:17" x14ac:dyDescent="0.25">
      <c r="A143" s="153"/>
      <c r="B143" s="98"/>
      <c r="C143" s="165"/>
      <c r="D143" s="164"/>
      <c r="E143" s="98"/>
      <c r="F143" s="153"/>
      <c r="G143" s="153"/>
      <c r="H143" s="153"/>
      <c r="I143" s="153"/>
      <c r="J143" s="153"/>
      <c r="K143" s="153"/>
      <c r="L143" s="153"/>
      <c r="M143" s="153"/>
      <c r="N143" s="153"/>
      <c r="O143" s="153"/>
      <c r="P143" s="153"/>
      <c r="Q143" s="153"/>
    </row>
    <row r="144" spans="1:17" x14ac:dyDescent="0.25">
      <c r="A144" s="153"/>
      <c r="B144" s="151"/>
      <c r="C144" s="151"/>
      <c r="D144" s="151"/>
      <c r="E144" s="151"/>
      <c r="F144" s="153"/>
      <c r="G144" s="153"/>
      <c r="H144" s="153"/>
      <c r="I144" s="153"/>
      <c r="J144" s="153"/>
      <c r="K144" s="153"/>
      <c r="L144" s="153"/>
      <c r="M144" s="153"/>
      <c r="N144" s="153"/>
      <c r="O144" s="153"/>
      <c r="P144" s="153"/>
      <c r="Q144" s="153"/>
    </row>
    <row r="145" spans="1:17" x14ac:dyDescent="0.25">
      <c r="A145" s="153"/>
      <c r="B145" s="151"/>
      <c r="C145" s="151"/>
      <c r="D145" s="151"/>
      <c r="E145" s="151"/>
      <c r="F145" s="153"/>
      <c r="G145" s="153"/>
      <c r="H145" s="153"/>
      <c r="I145" s="153"/>
      <c r="J145" s="153"/>
      <c r="K145" s="153"/>
      <c r="L145" s="153"/>
      <c r="M145" s="153"/>
      <c r="N145" s="153"/>
      <c r="O145" s="153"/>
      <c r="P145" s="153"/>
      <c r="Q145" s="153"/>
    </row>
    <row r="146" spans="1:17" x14ac:dyDescent="0.25">
      <c r="A146" s="153"/>
      <c r="B146" s="153"/>
      <c r="C146" s="153"/>
      <c r="D146" s="153"/>
      <c r="E146" s="153"/>
      <c r="F146" s="153"/>
      <c r="G146" s="153"/>
      <c r="H146" s="153"/>
      <c r="I146" s="153"/>
      <c r="J146" s="153"/>
      <c r="K146" s="153"/>
      <c r="L146" s="153"/>
      <c r="M146" s="153"/>
      <c r="N146" s="153"/>
      <c r="O146" s="153"/>
      <c r="P146" s="153"/>
      <c r="Q146" s="153"/>
    </row>
    <row r="147" spans="1:17" ht="15.75" thickBot="1" x14ac:dyDescent="0.3">
      <c r="A147" s="153"/>
      <c r="B147" s="156" t="s">
        <v>121</v>
      </c>
      <c r="C147" s="168">
        <v>203</v>
      </c>
      <c r="D147" s="169"/>
      <c r="E147" s="156" t="s">
        <v>122</v>
      </c>
      <c r="F147" s="153" t="s">
        <v>136</v>
      </c>
      <c r="G147" s="153"/>
      <c r="H147" s="153"/>
      <c r="I147" s="153"/>
      <c r="J147" s="153"/>
      <c r="K147" s="153"/>
      <c r="L147" s="153"/>
      <c r="M147" s="153"/>
      <c r="N147" s="153"/>
      <c r="O147" s="153"/>
      <c r="P147" s="153"/>
      <c r="Q147" s="153"/>
    </row>
    <row r="148" spans="1:17" ht="15.75" thickTop="1" x14ac:dyDescent="0.25">
      <c r="A148" s="153"/>
      <c r="B148" s="170"/>
      <c r="C148" s="171"/>
      <c r="D148" s="172"/>
      <c r="E148" s="173"/>
      <c r="F148" s="153"/>
      <c r="G148" s="153"/>
      <c r="H148" s="153"/>
      <c r="I148" s="153"/>
      <c r="J148" s="153"/>
      <c r="K148" s="153"/>
      <c r="L148" s="153"/>
      <c r="M148" s="153"/>
      <c r="N148" s="153"/>
      <c r="O148" s="153"/>
      <c r="P148" s="153"/>
      <c r="Q148" s="153"/>
    </row>
    <row r="149" spans="1:17" x14ac:dyDescent="0.25">
      <c r="A149" s="153"/>
      <c r="B149" s="162" t="s">
        <v>118</v>
      </c>
      <c r="C149" s="163">
        <v>84670</v>
      </c>
      <c r="D149" s="164"/>
      <c r="E149" s="98"/>
      <c r="F149" s="153"/>
      <c r="G149" s="153"/>
      <c r="H149" s="153"/>
      <c r="I149" s="153"/>
      <c r="J149" s="153"/>
      <c r="K149" s="153"/>
      <c r="L149" s="153"/>
      <c r="M149" s="153"/>
      <c r="N149" s="153"/>
      <c r="O149" s="153"/>
      <c r="P149" s="153"/>
      <c r="Q149" s="153"/>
    </row>
    <row r="150" spans="1:17" x14ac:dyDescent="0.25">
      <c r="A150" s="153"/>
      <c r="B150" s="98"/>
      <c r="C150" s="165"/>
      <c r="D150" s="164"/>
      <c r="E150" s="98"/>
      <c r="F150" s="153"/>
      <c r="G150" s="153"/>
      <c r="H150" s="153"/>
      <c r="I150" s="153"/>
      <c r="J150" s="153"/>
      <c r="K150" s="153"/>
      <c r="L150" s="153"/>
      <c r="M150" s="153"/>
      <c r="N150" s="153"/>
      <c r="O150" s="153"/>
      <c r="P150" s="153"/>
      <c r="Q150" s="153"/>
    </row>
    <row r="151" spans="1:17" x14ac:dyDescent="0.25">
      <c r="A151" s="153"/>
      <c r="B151" s="98"/>
      <c r="C151" s="165"/>
      <c r="D151" s="164"/>
      <c r="E151" s="98"/>
      <c r="F151" s="153"/>
      <c r="G151" s="153"/>
      <c r="H151" s="153"/>
      <c r="I151" s="153"/>
      <c r="J151" s="153"/>
      <c r="K151" s="153"/>
      <c r="L151" s="153"/>
      <c r="M151" s="153"/>
      <c r="N151" s="153"/>
      <c r="O151" s="153"/>
      <c r="P151" s="153"/>
      <c r="Q151" s="153"/>
    </row>
    <row r="152" spans="1:17" x14ac:dyDescent="0.25">
      <c r="A152" s="153"/>
      <c r="B152" s="98"/>
      <c r="C152" s="165"/>
      <c r="D152" s="164"/>
      <c r="E152" s="98"/>
      <c r="F152" s="153"/>
      <c r="G152" s="153"/>
      <c r="H152" s="153"/>
      <c r="I152" s="153"/>
      <c r="J152" s="153"/>
      <c r="K152" s="153"/>
      <c r="L152" s="153"/>
      <c r="M152" s="153"/>
      <c r="N152" s="153"/>
      <c r="O152" s="153"/>
      <c r="P152" s="153"/>
      <c r="Q152" s="153"/>
    </row>
    <row r="153" spans="1:17" x14ac:dyDescent="0.25">
      <c r="A153" s="153"/>
      <c r="B153" s="98"/>
      <c r="C153" s="165"/>
      <c r="D153" s="164"/>
      <c r="E153" s="98"/>
      <c r="F153" s="153"/>
      <c r="G153" s="153"/>
      <c r="H153" s="153"/>
      <c r="I153" s="153"/>
      <c r="J153" s="153"/>
      <c r="K153" s="153"/>
      <c r="L153" s="153"/>
      <c r="M153" s="153"/>
      <c r="N153" s="153"/>
      <c r="O153" s="153"/>
      <c r="P153" s="153"/>
      <c r="Q153" s="153"/>
    </row>
    <row r="154" spans="1:17" x14ac:dyDescent="0.25">
      <c r="A154" s="153"/>
      <c r="B154" s="98"/>
      <c r="C154" s="165"/>
      <c r="D154" s="164"/>
      <c r="E154" s="98"/>
      <c r="F154" s="153"/>
      <c r="G154" s="153"/>
      <c r="H154" s="153"/>
      <c r="I154" s="153"/>
      <c r="J154" s="153"/>
      <c r="K154" s="153"/>
      <c r="L154" s="153"/>
      <c r="M154" s="153"/>
      <c r="N154" s="153"/>
      <c r="O154" s="153"/>
      <c r="P154" s="153"/>
      <c r="Q154" s="153"/>
    </row>
    <row r="155" spans="1:17" x14ac:dyDescent="0.25">
      <c r="A155" s="153"/>
      <c r="B155" s="151"/>
      <c r="C155" s="151"/>
      <c r="D155" s="151"/>
      <c r="E155" s="151"/>
      <c r="F155" s="153"/>
      <c r="G155" s="153"/>
      <c r="H155" s="153"/>
      <c r="I155" s="153"/>
      <c r="J155" s="153"/>
      <c r="K155" s="153"/>
      <c r="L155" s="153"/>
      <c r="M155" s="153"/>
      <c r="N155" s="153"/>
      <c r="O155" s="153"/>
      <c r="P155" s="153"/>
      <c r="Q155" s="153"/>
    </row>
    <row r="156" spans="1:17" x14ac:dyDescent="0.25">
      <c r="A156" s="153"/>
      <c r="B156" s="151"/>
      <c r="C156" s="151"/>
      <c r="D156" s="151"/>
      <c r="E156" s="151"/>
      <c r="F156" s="153"/>
      <c r="G156" s="153"/>
      <c r="H156" s="153"/>
      <c r="I156" s="153"/>
      <c r="J156" s="153"/>
      <c r="K156" s="153"/>
      <c r="L156" s="153"/>
      <c r="M156" s="153"/>
      <c r="N156" s="153"/>
      <c r="O156" s="153"/>
      <c r="P156" s="153"/>
      <c r="Q156" s="153"/>
    </row>
    <row r="157" spans="1:17" x14ac:dyDescent="0.25">
      <c r="A157" s="153"/>
      <c r="B157" s="153"/>
      <c r="C157" s="153"/>
      <c r="D157" s="153"/>
      <c r="E157" s="153"/>
      <c r="F157" s="153"/>
      <c r="G157" s="153"/>
      <c r="H157" s="153"/>
      <c r="I157" s="153"/>
      <c r="J157" s="153"/>
      <c r="K157" s="153"/>
      <c r="L157" s="153"/>
      <c r="M157" s="153"/>
      <c r="N157" s="153"/>
      <c r="O157" s="153"/>
      <c r="P157" s="153"/>
      <c r="Q157" s="153"/>
    </row>
    <row r="158" spans="1:17" ht="15.75" thickBot="1" x14ac:dyDescent="0.3">
      <c r="A158" s="153"/>
      <c r="B158" s="156" t="s">
        <v>121</v>
      </c>
      <c r="C158" s="168">
        <v>204</v>
      </c>
      <c r="D158" s="169"/>
      <c r="E158" s="156" t="s">
        <v>122</v>
      </c>
      <c r="F158" s="153" t="s">
        <v>132</v>
      </c>
      <c r="G158" s="153"/>
      <c r="H158" s="153"/>
      <c r="I158" s="153"/>
      <c r="J158" s="153"/>
      <c r="K158" s="153"/>
      <c r="L158" s="153"/>
      <c r="M158" s="153"/>
      <c r="N158" s="153"/>
      <c r="O158" s="153"/>
      <c r="P158" s="153"/>
      <c r="Q158" s="153"/>
    </row>
    <row r="159" spans="1:17" ht="15.75" thickTop="1" x14ac:dyDescent="0.25">
      <c r="A159" s="153"/>
      <c r="B159" s="170"/>
      <c r="C159" s="171"/>
      <c r="D159" s="172"/>
      <c r="E159" s="173"/>
      <c r="F159" s="153"/>
      <c r="G159" s="153"/>
      <c r="H159" s="153"/>
      <c r="I159" s="153"/>
      <c r="J159" s="153"/>
      <c r="K159" s="153"/>
      <c r="L159" s="153"/>
      <c r="M159" s="153"/>
      <c r="N159" s="153"/>
      <c r="O159" s="153"/>
      <c r="P159" s="153"/>
      <c r="Q159" s="153"/>
    </row>
    <row r="160" spans="1:17" x14ac:dyDescent="0.25">
      <c r="A160" s="153"/>
      <c r="B160" s="162" t="s">
        <v>118</v>
      </c>
      <c r="C160" s="163">
        <v>107000</v>
      </c>
      <c r="D160" s="164"/>
      <c r="E160" s="98"/>
      <c r="F160" s="153"/>
      <c r="G160" s="153"/>
      <c r="H160" s="153"/>
      <c r="I160" s="153"/>
      <c r="J160" s="153"/>
      <c r="K160" s="153"/>
      <c r="L160" s="153"/>
      <c r="M160" s="153"/>
      <c r="N160" s="153"/>
      <c r="O160" s="153"/>
      <c r="P160" s="153"/>
      <c r="Q160" s="153"/>
    </row>
    <row r="161" spans="1:17" x14ac:dyDescent="0.25">
      <c r="A161" s="153"/>
      <c r="B161" s="98"/>
      <c r="C161" s="165"/>
      <c r="D161" s="164"/>
      <c r="E161" s="98"/>
      <c r="F161" s="153"/>
      <c r="G161" s="153"/>
      <c r="H161" s="153"/>
      <c r="I161" s="153"/>
      <c r="J161" s="153"/>
      <c r="K161" s="153"/>
      <c r="L161" s="153"/>
      <c r="M161" s="153"/>
      <c r="N161" s="153"/>
      <c r="O161" s="153"/>
      <c r="P161" s="153"/>
      <c r="Q161" s="153"/>
    </row>
    <row r="162" spans="1:17" x14ac:dyDescent="0.25">
      <c r="A162" s="153"/>
      <c r="B162" s="98"/>
      <c r="C162" s="165"/>
      <c r="D162" s="164"/>
      <c r="E162" s="98"/>
      <c r="F162" s="153"/>
      <c r="G162" s="153"/>
      <c r="H162" s="153"/>
      <c r="I162" s="153"/>
      <c r="J162" s="153"/>
      <c r="K162" s="153"/>
      <c r="L162" s="153"/>
      <c r="M162" s="153"/>
      <c r="N162" s="153"/>
      <c r="O162" s="153"/>
      <c r="P162" s="153"/>
      <c r="Q162" s="153"/>
    </row>
    <row r="163" spans="1:17" x14ac:dyDescent="0.25">
      <c r="A163" s="153"/>
      <c r="B163" s="98"/>
      <c r="C163" s="165"/>
      <c r="D163" s="164"/>
      <c r="E163" s="98"/>
      <c r="F163" s="153"/>
      <c r="G163" s="153"/>
      <c r="H163" s="153"/>
      <c r="I163" s="153"/>
      <c r="J163" s="153"/>
      <c r="K163" s="153"/>
      <c r="L163" s="153"/>
      <c r="M163" s="153"/>
      <c r="N163" s="153"/>
      <c r="O163" s="153"/>
      <c r="P163" s="153"/>
      <c r="Q163" s="153"/>
    </row>
    <row r="164" spans="1:17" x14ac:dyDescent="0.25">
      <c r="A164" s="153"/>
      <c r="B164" s="98"/>
      <c r="C164" s="165"/>
      <c r="D164" s="164"/>
      <c r="E164" s="98"/>
      <c r="F164" s="153"/>
      <c r="G164" s="153"/>
      <c r="H164" s="153"/>
      <c r="I164" s="153"/>
      <c r="J164" s="153"/>
      <c r="K164" s="153"/>
      <c r="L164" s="153"/>
      <c r="M164" s="153"/>
      <c r="N164" s="153"/>
      <c r="O164" s="153"/>
      <c r="P164" s="153"/>
      <c r="Q164" s="153"/>
    </row>
    <row r="165" spans="1:17" x14ac:dyDescent="0.25">
      <c r="A165" s="153"/>
      <c r="B165" s="98"/>
      <c r="C165" s="165"/>
      <c r="D165" s="164"/>
      <c r="E165" s="98"/>
      <c r="F165" s="153"/>
      <c r="G165" s="153"/>
      <c r="H165" s="153"/>
      <c r="I165" s="153"/>
      <c r="J165" s="153"/>
      <c r="K165" s="153"/>
      <c r="L165" s="153"/>
      <c r="M165" s="153"/>
      <c r="N165" s="153"/>
      <c r="O165" s="153"/>
      <c r="P165" s="153"/>
      <c r="Q165" s="153"/>
    </row>
    <row r="166" spans="1:17" x14ac:dyDescent="0.25">
      <c r="A166" s="153"/>
      <c r="B166" s="151"/>
      <c r="C166" s="151"/>
      <c r="D166" s="151"/>
      <c r="E166" s="151"/>
      <c r="F166" s="153"/>
      <c r="G166" s="153"/>
      <c r="H166" s="153"/>
      <c r="I166" s="153"/>
      <c r="J166" s="153"/>
      <c r="K166" s="153"/>
      <c r="L166" s="153"/>
      <c r="M166" s="153"/>
      <c r="N166" s="153"/>
      <c r="O166" s="153"/>
      <c r="P166" s="153"/>
      <c r="Q166" s="153"/>
    </row>
    <row r="167" spans="1:17" x14ac:dyDescent="0.25">
      <c r="A167" s="153"/>
      <c r="B167" s="151"/>
      <c r="C167" s="151"/>
      <c r="D167" s="151"/>
      <c r="E167" s="151"/>
      <c r="F167" s="153"/>
      <c r="G167" s="153"/>
      <c r="H167" s="153"/>
      <c r="I167" s="153"/>
      <c r="J167" s="153"/>
      <c r="K167" s="153"/>
      <c r="L167" s="153"/>
      <c r="M167" s="153"/>
      <c r="N167" s="153"/>
      <c r="O167" s="153"/>
      <c r="P167" s="153"/>
      <c r="Q167" s="153"/>
    </row>
    <row r="168" spans="1:17" x14ac:dyDescent="0.25">
      <c r="A168" s="153"/>
      <c r="B168" s="153"/>
      <c r="C168" s="153"/>
      <c r="D168" s="153"/>
      <c r="E168" s="153"/>
      <c r="F168" s="153"/>
      <c r="G168" s="153"/>
      <c r="H168" s="153"/>
      <c r="I168" s="153"/>
      <c r="J168" s="153"/>
      <c r="K168" s="153"/>
      <c r="L168" s="153"/>
      <c r="M168" s="153"/>
      <c r="N168" s="153"/>
      <c r="O168" s="153"/>
      <c r="P168" s="153"/>
      <c r="Q168" s="153"/>
    </row>
    <row r="169" spans="1:17" ht="15.75" thickBot="1" x14ac:dyDescent="0.3">
      <c r="A169" s="153"/>
      <c r="B169" s="156" t="s">
        <v>121</v>
      </c>
      <c r="C169" s="168">
        <v>205</v>
      </c>
      <c r="D169" s="169"/>
      <c r="E169" s="156" t="s">
        <v>122</v>
      </c>
      <c r="F169" s="153" t="s">
        <v>141</v>
      </c>
      <c r="G169" s="153"/>
      <c r="H169" s="153"/>
      <c r="I169" s="153"/>
      <c r="J169" s="153"/>
      <c r="K169" s="153"/>
      <c r="L169" s="153"/>
      <c r="M169" s="153"/>
      <c r="N169" s="153"/>
      <c r="O169" s="153"/>
      <c r="P169" s="153"/>
      <c r="Q169" s="153"/>
    </row>
    <row r="170" spans="1:17" ht="15.75" thickTop="1" x14ac:dyDescent="0.25">
      <c r="A170" s="153"/>
      <c r="B170" s="170"/>
      <c r="C170" s="171"/>
      <c r="D170" s="172"/>
      <c r="E170" s="173"/>
      <c r="F170" s="153"/>
      <c r="G170" s="153"/>
      <c r="H170" s="153"/>
      <c r="I170" s="153"/>
      <c r="J170" s="153"/>
      <c r="K170" s="153"/>
      <c r="L170" s="153"/>
      <c r="M170" s="153"/>
      <c r="N170" s="153"/>
      <c r="O170" s="153"/>
      <c r="P170" s="153"/>
      <c r="Q170" s="153"/>
    </row>
    <row r="171" spans="1:17" x14ac:dyDescent="0.25">
      <c r="A171" s="153"/>
      <c r="B171" s="162" t="s">
        <v>118</v>
      </c>
      <c r="C171" s="163">
        <v>69550</v>
      </c>
      <c r="D171" s="164"/>
      <c r="E171" s="98"/>
      <c r="F171" s="153"/>
      <c r="G171" s="153"/>
      <c r="H171" s="153"/>
      <c r="I171" s="153"/>
      <c r="J171" s="153"/>
      <c r="K171" s="153"/>
      <c r="L171" s="153"/>
      <c r="M171" s="153"/>
      <c r="N171" s="153"/>
      <c r="O171" s="153"/>
      <c r="P171" s="153"/>
      <c r="Q171" s="153"/>
    </row>
    <row r="172" spans="1:17" x14ac:dyDescent="0.25">
      <c r="A172" s="153"/>
      <c r="B172" s="98"/>
      <c r="C172" s="165"/>
      <c r="D172" s="164"/>
      <c r="E172" s="98"/>
      <c r="F172" s="153"/>
      <c r="G172" s="153"/>
      <c r="H172" s="153"/>
      <c r="I172" s="153"/>
      <c r="J172" s="153"/>
      <c r="K172" s="153"/>
      <c r="L172" s="153"/>
      <c r="M172" s="153"/>
      <c r="N172" s="153"/>
      <c r="O172" s="153"/>
      <c r="P172" s="153"/>
      <c r="Q172" s="153"/>
    </row>
    <row r="173" spans="1:17" x14ac:dyDescent="0.25">
      <c r="A173" s="153"/>
      <c r="B173" s="98"/>
      <c r="C173" s="165"/>
      <c r="D173" s="164"/>
      <c r="E173" s="98"/>
      <c r="F173" s="153"/>
      <c r="G173" s="153"/>
      <c r="H173" s="153"/>
      <c r="I173" s="153"/>
      <c r="J173" s="153"/>
      <c r="K173" s="153"/>
      <c r="L173" s="153"/>
      <c r="M173" s="153"/>
      <c r="N173" s="153"/>
      <c r="O173" s="153"/>
      <c r="P173" s="153"/>
      <c r="Q173" s="153"/>
    </row>
    <row r="174" spans="1:17" x14ac:dyDescent="0.25">
      <c r="A174" s="153"/>
      <c r="B174" s="98"/>
      <c r="C174" s="165"/>
      <c r="D174" s="164"/>
      <c r="E174" s="98"/>
      <c r="F174" s="153"/>
      <c r="G174" s="153"/>
      <c r="H174" s="153"/>
      <c r="I174" s="153"/>
      <c r="J174" s="153"/>
      <c r="K174" s="153"/>
      <c r="L174" s="153"/>
      <c r="M174" s="153"/>
      <c r="N174" s="153"/>
      <c r="O174" s="153"/>
      <c r="P174" s="153"/>
      <c r="Q174" s="153"/>
    </row>
    <row r="175" spans="1:17" x14ac:dyDescent="0.25">
      <c r="A175" s="153"/>
      <c r="B175" s="98"/>
      <c r="C175" s="165"/>
      <c r="D175" s="164"/>
      <c r="E175" s="98"/>
      <c r="F175" s="153"/>
      <c r="G175" s="153"/>
      <c r="H175" s="153"/>
      <c r="I175" s="153"/>
      <c r="J175" s="153"/>
      <c r="K175" s="153"/>
      <c r="L175" s="153"/>
      <c r="M175" s="153"/>
      <c r="N175" s="153"/>
      <c r="O175" s="153"/>
      <c r="P175" s="153"/>
      <c r="Q175" s="153"/>
    </row>
    <row r="176" spans="1:17" x14ac:dyDescent="0.25">
      <c r="A176" s="153"/>
      <c r="B176" s="98"/>
      <c r="C176" s="165"/>
      <c r="D176" s="164"/>
      <c r="E176" s="98"/>
      <c r="F176" s="153"/>
      <c r="G176" s="153"/>
      <c r="H176" s="153"/>
      <c r="I176" s="153"/>
      <c r="J176" s="153"/>
      <c r="K176" s="153"/>
      <c r="L176" s="153"/>
      <c r="M176" s="153"/>
      <c r="N176" s="153"/>
      <c r="O176" s="153"/>
      <c r="P176" s="153"/>
      <c r="Q176" s="153"/>
    </row>
    <row r="177" spans="1:17" x14ac:dyDescent="0.25">
      <c r="A177" s="153"/>
      <c r="B177" s="151"/>
      <c r="C177" s="151"/>
      <c r="D177" s="151"/>
      <c r="E177" s="151"/>
      <c r="F177" s="153"/>
      <c r="G177" s="153"/>
      <c r="H177" s="153"/>
      <c r="I177" s="153"/>
      <c r="J177" s="153"/>
      <c r="K177" s="153"/>
      <c r="L177" s="153"/>
      <c r="M177" s="153"/>
      <c r="N177" s="153"/>
      <c r="O177" s="153"/>
      <c r="P177" s="153"/>
      <c r="Q177" s="153"/>
    </row>
    <row r="178" spans="1:17" x14ac:dyDescent="0.25">
      <c r="A178" s="153"/>
      <c r="B178" s="151"/>
      <c r="C178" s="151"/>
      <c r="D178" s="151"/>
      <c r="E178" s="151"/>
      <c r="F178" s="153"/>
      <c r="G178" s="153"/>
      <c r="H178" s="153"/>
      <c r="I178" s="153"/>
      <c r="J178" s="153"/>
      <c r="K178" s="153"/>
      <c r="L178" s="153"/>
      <c r="M178" s="153"/>
      <c r="N178" s="153"/>
      <c r="O178" s="153"/>
      <c r="P178" s="153"/>
      <c r="Q178" s="153"/>
    </row>
    <row r="179" spans="1:17" ht="15.75" thickBot="1" x14ac:dyDescent="0.3">
      <c r="A179" s="153"/>
      <c r="B179" s="156" t="s">
        <v>121</v>
      </c>
      <c r="C179" s="168">
        <v>207</v>
      </c>
      <c r="D179" s="169"/>
      <c r="E179" s="156" t="s">
        <v>122</v>
      </c>
      <c r="F179" s="153" t="s">
        <v>140</v>
      </c>
      <c r="G179" s="153"/>
      <c r="H179" s="153"/>
      <c r="I179" s="153"/>
      <c r="J179" s="153"/>
      <c r="K179" s="153"/>
      <c r="L179" s="153"/>
      <c r="M179" s="153"/>
      <c r="N179" s="153"/>
      <c r="O179" s="153"/>
      <c r="P179" s="153"/>
      <c r="Q179" s="153"/>
    </row>
    <row r="180" spans="1:17" ht="15.75" thickTop="1" x14ac:dyDescent="0.25">
      <c r="A180" s="153"/>
      <c r="B180" s="170"/>
      <c r="C180" s="171"/>
      <c r="D180" s="172"/>
      <c r="E180" s="173"/>
      <c r="F180" s="153"/>
      <c r="G180" s="153"/>
      <c r="H180" s="153"/>
      <c r="I180" s="153"/>
      <c r="J180" s="153"/>
      <c r="K180" s="153"/>
      <c r="L180" s="153"/>
      <c r="M180" s="153"/>
      <c r="N180" s="153"/>
      <c r="O180" s="153"/>
      <c r="P180" s="153"/>
      <c r="Q180" s="153"/>
    </row>
    <row r="181" spans="1:17" x14ac:dyDescent="0.25">
      <c r="A181" s="153"/>
      <c r="B181" s="162" t="s">
        <v>118</v>
      </c>
      <c r="C181" s="163">
        <v>80250</v>
      </c>
      <c r="D181" s="164"/>
      <c r="E181" s="98"/>
      <c r="F181" s="153"/>
      <c r="G181" s="153"/>
      <c r="H181" s="153"/>
      <c r="I181" s="153"/>
      <c r="J181" s="153"/>
      <c r="K181" s="153"/>
      <c r="L181" s="153"/>
      <c r="M181" s="153"/>
      <c r="N181" s="153"/>
      <c r="O181" s="153"/>
      <c r="P181" s="153"/>
      <c r="Q181" s="153"/>
    </row>
    <row r="182" spans="1:17" x14ac:dyDescent="0.25">
      <c r="A182" s="153"/>
      <c r="B182" s="98"/>
      <c r="C182" s="165"/>
      <c r="D182" s="164"/>
      <c r="E182" s="98"/>
      <c r="F182" s="153"/>
      <c r="G182" s="153"/>
      <c r="H182" s="153"/>
      <c r="I182" s="153"/>
      <c r="J182" s="153"/>
      <c r="K182" s="153"/>
      <c r="L182" s="153"/>
      <c r="M182" s="153"/>
      <c r="N182" s="153"/>
      <c r="O182" s="153"/>
      <c r="P182" s="153"/>
      <c r="Q182" s="153"/>
    </row>
    <row r="183" spans="1:17" x14ac:dyDescent="0.25">
      <c r="A183" s="153"/>
      <c r="B183" s="98"/>
      <c r="C183" s="165"/>
      <c r="D183" s="164"/>
      <c r="E183" s="98"/>
      <c r="F183" s="153"/>
      <c r="G183" s="153"/>
      <c r="H183" s="153"/>
      <c r="I183" s="153"/>
      <c r="J183" s="153"/>
      <c r="K183" s="153"/>
      <c r="L183" s="153"/>
      <c r="M183" s="153"/>
      <c r="N183" s="153"/>
      <c r="O183" s="153"/>
      <c r="P183" s="153"/>
      <c r="Q183" s="153"/>
    </row>
    <row r="184" spans="1:17" x14ac:dyDescent="0.25">
      <c r="A184" s="153"/>
      <c r="B184" s="98"/>
      <c r="C184" s="165"/>
      <c r="D184" s="164"/>
      <c r="E184" s="98"/>
      <c r="F184" s="153"/>
      <c r="G184" s="153"/>
      <c r="H184" s="153"/>
      <c r="I184" s="153"/>
      <c r="J184" s="153"/>
      <c r="K184" s="153"/>
      <c r="L184" s="153"/>
      <c r="M184" s="153"/>
      <c r="N184" s="153"/>
      <c r="O184" s="153"/>
      <c r="P184" s="153"/>
      <c r="Q184" s="153"/>
    </row>
    <row r="185" spans="1:17" x14ac:dyDescent="0.25">
      <c r="A185" s="153"/>
      <c r="B185" s="98"/>
      <c r="C185" s="165"/>
      <c r="D185" s="164"/>
      <c r="E185" s="98"/>
      <c r="F185" s="153"/>
      <c r="G185" s="153"/>
      <c r="H185" s="153"/>
      <c r="I185" s="153"/>
      <c r="J185" s="153"/>
      <c r="K185" s="153"/>
      <c r="L185" s="153"/>
      <c r="M185" s="153"/>
      <c r="N185" s="153"/>
      <c r="O185" s="153"/>
      <c r="P185" s="153"/>
      <c r="Q185" s="153"/>
    </row>
    <row r="186" spans="1:17" x14ac:dyDescent="0.25">
      <c r="A186" s="153"/>
      <c r="B186" s="98"/>
      <c r="C186" s="165"/>
      <c r="D186" s="164"/>
      <c r="E186" s="98"/>
      <c r="F186" s="153"/>
      <c r="G186" s="153"/>
      <c r="H186" s="153"/>
      <c r="I186" s="153"/>
      <c r="J186" s="153"/>
      <c r="K186" s="153"/>
      <c r="L186" s="153"/>
      <c r="M186" s="153"/>
      <c r="N186" s="153"/>
      <c r="O186" s="153"/>
      <c r="P186" s="153"/>
      <c r="Q186" s="153"/>
    </row>
    <row r="187" spans="1:17" x14ac:dyDescent="0.25">
      <c r="A187" s="153"/>
      <c r="B187" s="151"/>
      <c r="C187" s="151"/>
      <c r="D187" s="151"/>
      <c r="E187" s="151"/>
      <c r="F187" s="153"/>
      <c r="G187" s="153"/>
      <c r="H187" s="153"/>
      <c r="I187" s="153"/>
      <c r="J187" s="153"/>
      <c r="K187" s="153"/>
      <c r="L187" s="153"/>
      <c r="M187" s="153"/>
      <c r="N187" s="153"/>
      <c r="O187" s="153"/>
      <c r="P187" s="153"/>
      <c r="Q187" s="153"/>
    </row>
    <row r="188" spans="1:17" x14ac:dyDescent="0.25">
      <c r="A188" s="153"/>
      <c r="B188" s="151"/>
      <c r="C188" s="151"/>
      <c r="D188" s="151"/>
      <c r="E188" s="151"/>
      <c r="F188" s="153"/>
      <c r="G188" s="153"/>
      <c r="H188" s="153"/>
      <c r="I188" s="153"/>
      <c r="J188" s="153"/>
      <c r="K188" s="153"/>
      <c r="L188" s="153"/>
      <c r="M188" s="153"/>
      <c r="N188" s="153"/>
      <c r="O188" s="153"/>
      <c r="P188" s="153"/>
      <c r="Q188" s="153"/>
    </row>
    <row r="189" spans="1:17" x14ac:dyDescent="0.25">
      <c r="A189" s="153"/>
      <c r="B189" s="151"/>
      <c r="C189" s="151"/>
      <c r="D189" s="151"/>
      <c r="E189" s="151"/>
      <c r="F189" s="153"/>
      <c r="G189" s="153"/>
      <c r="H189" s="153"/>
      <c r="I189" s="153"/>
      <c r="J189" s="153"/>
      <c r="K189" s="153"/>
      <c r="L189" s="153"/>
      <c r="M189" s="153"/>
      <c r="N189" s="153"/>
      <c r="O189" s="153"/>
      <c r="P189" s="153"/>
      <c r="Q189" s="153"/>
    </row>
    <row r="190" spans="1:17" ht="15.75" thickBot="1" x14ac:dyDescent="0.3">
      <c r="A190" s="153"/>
      <c r="B190" s="156" t="s">
        <v>121</v>
      </c>
      <c r="C190" s="168">
        <v>220</v>
      </c>
      <c r="D190" s="169"/>
      <c r="E190" s="156" t="s">
        <v>122</v>
      </c>
      <c r="F190" s="153" t="s">
        <v>137</v>
      </c>
      <c r="G190" s="153"/>
      <c r="H190" s="153"/>
      <c r="I190" s="153"/>
      <c r="J190" s="153"/>
      <c r="K190" s="153"/>
      <c r="L190" s="153"/>
      <c r="M190" s="153"/>
      <c r="N190" s="153"/>
      <c r="O190" s="153"/>
      <c r="P190" s="153"/>
      <c r="Q190" s="153"/>
    </row>
    <row r="191" spans="1:17" ht="15.75" thickTop="1" x14ac:dyDescent="0.25">
      <c r="A191" s="153"/>
      <c r="B191" s="170"/>
      <c r="C191" s="171"/>
      <c r="D191" s="172"/>
      <c r="E191" s="173"/>
      <c r="F191" s="153"/>
      <c r="G191" s="153"/>
      <c r="H191" s="153"/>
      <c r="I191" s="153"/>
      <c r="J191" s="153"/>
      <c r="K191" s="153"/>
      <c r="L191" s="153"/>
      <c r="M191" s="153"/>
      <c r="N191" s="153"/>
      <c r="O191" s="153"/>
      <c r="P191" s="153"/>
      <c r="Q191" s="153"/>
    </row>
    <row r="192" spans="1:17" x14ac:dyDescent="0.25">
      <c r="A192" s="153"/>
      <c r="B192" s="162" t="s">
        <v>118</v>
      </c>
      <c r="C192" s="163">
        <v>23540</v>
      </c>
      <c r="D192" s="164"/>
      <c r="E192" s="98"/>
      <c r="F192" s="153"/>
      <c r="G192" s="153"/>
      <c r="H192" s="153"/>
      <c r="I192" s="153"/>
      <c r="J192" s="153"/>
      <c r="K192" s="153"/>
      <c r="L192" s="153"/>
      <c r="M192" s="153"/>
      <c r="N192" s="153"/>
      <c r="O192" s="153"/>
      <c r="P192" s="153"/>
      <c r="Q192" s="153"/>
    </row>
    <row r="193" spans="1:17" x14ac:dyDescent="0.25">
      <c r="A193" s="153"/>
      <c r="B193" s="98"/>
      <c r="C193" s="165"/>
      <c r="D193" s="164"/>
      <c r="E193" s="98"/>
      <c r="F193" s="153"/>
      <c r="G193" s="153"/>
      <c r="H193" s="153"/>
      <c r="I193" s="153"/>
      <c r="J193" s="153"/>
      <c r="K193" s="153"/>
      <c r="L193" s="153"/>
      <c r="M193" s="153"/>
      <c r="N193" s="153"/>
      <c r="O193" s="153"/>
      <c r="P193" s="153"/>
      <c r="Q193" s="153"/>
    </row>
    <row r="194" spans="1:17" x14ac:dyDescent="0.25">
      <c r="A194" s="153"/>
      <c r="B194" s="98"/>
      <c r="C194" s="165"/>
      <c r="D194" s="164"/>
      <c r="E194" s="98"/>
      <c r="F194" s="153"/>
      <c r="G194" s="153"/>
      <c r="H194" s="153"/>
      <c r="I194" s="153"/>
      <c r="J194" s="153"/>
      <c r="K194" s="153"/>
      <c r="L194" s="153"/>
      <c r="M194" s="153"/>
      <c r="N194" s="153"/>
      <c r="O194" s="153"/>
      <c r="P194" s="153"/>
      <c r="Q194" s="153"/>
    </row>
    <row r="195" spans="1:17" x14ac:dyDescent="0.25">
      <c r="A195" s="153"/>
      <c r="B195" s="98"/>
      <c r="C195" s="165"/>
      <c r="D195" s="164"/>
      <c r="E195" s="98"/>
      <c r="F195" s="153"/>
      <c r="G195" s="153"/>
      <c r="H195" s="153"/>
      <c r="I195" s="153"/>
      <c r="J195" s="153"/>
      <c r="K195" s="153"/>
      <c r="L195" s="153"/>
      <c r="M195" s="153"/>
      <c r="N195" s="153"/>
      <c r="O195" s="153"/>
      <c r="P195" s="153"/>
      <c r="Q195" s="153"/>
    </row>
    <row r="196" spans="1:17" x14ac:dyDescent="0.25">
      <c r="A196" s="153"/>
      <c r="B196" s="98"/>
      <c r="C196" s="165"/>
      <c r="D196" s="164"/>
      <c r="E196" s="98"/>
      <c r="F196" s="153"/>
      <c r="G196" s="153"/>
      <c r="H196" s="153"/>
      <c r="I196" s="153"/>
      <c r="J196" s="153"/>
      <c r="K196" s="153"/>
      <c r="L196" s="153"/>
      <c r="M196" s="153"/>
      <c r="N196" s="153"/>
      <c r="O196" s="153"/>
      <c r="P196" s="153"/>
      <c r="Q196" s="153"/>
    </row>
    <row r="197" spans="1:17" x14ac:dyDescent="0.25">
      <c r="A197" s="153"/>
      <c r="B197" s="98"/>
      <c r="C197" s="165"/>
      <c r="D197" s="164"/>
      <c r="E197" s="98"/>
      <c r="F197" s="153"/>
      <c r="G197" s="153"/>
      <c r="H197" s="153"/>
      <c r="I197" s="153"/>
      <c r="J197" s="153"/>
      <c r="K197" s="153"/>
      <c r="L197" s="153"/>
      <c r="M197" s="153"/>
      <c r="N197" s="153"/>
      <c r="O197" s="153"/>
      <c r="P197" s="153"/>
      <c r="Q197" s="153"/>
    </row>
    <row r="198" spans="1:17" x14ac:dyDescent="0.25">
      <c r="A198" s="153"/>
      <c r="B198" s="153"/>
      <c r="C198" s="153"/>
      <c r="D198" s="153"/>
      <c r="E198" s="153"/>
      <c r="F198" s="153"/>
      <c r="G198" s="153"/>
      <c r="H198" s="153"/>
      <c r="I198" s="153"/>
      <c r="J198" s="153"/>
      <c r="K198" s="153"/>
      <c r="L198" s="153"/>
      <c r="M198" s="153"/>
      <c r="N198" s="153"/>
      <c r="O198" s="153"/>
      <c r="P198" s="153"/>
      <c r="Q198" s="153"/>
    </row>
    <row r="199" spans="1:17" x14ac:dyDescent="0.25">
      <c r="A199" s="153"/>
      <c r="B199" s="153"/>
      <c r="C199" s="153"/>
      <c r="D199" s="153"/>
      <c r="E199" s="153"/>
      <c r="F199" s="153"/>
      <c r="G199" s="153"/>
      <c r="H199" s="153"/>
      <c r="I199" s="153"/>
      <c r="J199" s="153"/>
      <c r="K199" s="153"/>
      <c r="L199" s="153"/>
      <c r="M199" s="153"/>
      <c r="N199" s="153"/>
      <c r="O199" s="153"/>
      <c r="P199" s="153"/>
      <c r="Q199" s="153"/>
    </row>
    <row r="200" spans="1:17" x14ac:dyDescent="0.25">
      <c r="A200" s="153"/>
      <c r="B200" s="153"/>
      <c r="C200" s="153"/>
      <c r="D200" s="153"/>
      <c r="E200" s="153"/>
      <c r="F200" s="153"/>
      <c r="G200" s="153"/>
      <c r="H200" s="153"/>
      <c r="I200" s="153"/>
      <c r="J200" s="153"/>
      <c r="K200" s="153"/>
      <c r="L200" s="153"/>
      <c r="M200" s="153"/>
      <c r="N200" s="153"/>
      <c r="O200" s="153"/>
      <c r="P200" s="153"/>
      <c r="Q200" s="153"/>
    </row>
    <row r="201" spans="1:17" ht="15.75" thickBot="1" x14ac:dyDescent="0.3">
      <c r="A201" s="153"/>
      <c r="B201" s="156" t="s">
        <v>121</v>
      </c>
      <c r="C201" s="168">
        <v>230</v>
      </c>
      <c r="D201" s="169"/>
      <c r="E201" s="156" t="s">
        <v>122</v>
      </c>
      <c r="F201" s="153" t="s">
        <v>138</v>
      </c>
      <c r="G201" s="153"/>
      <c r="H201" s="153"/>
      <c r="I201" s="153"/>
      <c r="J201" s="153"/>
      <c r="K201" s="153"/>
      <c r="L201" s="153"/>
      <c r="M201" s="153"/>
      <c r="N201" s="153"/>
      <c r="O201" s="153"/>
      <c r="P201" s="153"/>
      <c r="Q201" s="153"/>
    </row>
    <row r="202" spans="1:17" ht="15.75" thickTop="1" x14ac:dyDescent="0.25">
      <c r="A202" s="153"/>
      <c r="B202" s="170"/>
      <c r="C202" s="171"/>
      <c r="D202" s="172"/>
      <c r="E202" s="173"/>
      <c r="F202" s="153"/>
      <c r="G202" s="153"/>
      <c r="H202" s="153"/>
      <c r="I202" s="153"/>
      <c r="J202" s="153"/>
      <c r="K202" s="153"/>
      <c r="L202" s="153"/>
      <c r="M202" s="153"/>
      <c r="N202" s="153"/>
      <c r="O202" s="153"/>
      <c r="P202" s="153"/>
      <c r="Q202" s="153"/>
    </row>
    <row r="203" spans="1:17" x14ac:dyDescent="0.25">
      <c r="A203" s="153"/>
      <c r="B203" s="162" t="s">
        <v>118</v>
      </c>
      <c r="C203" s="163">
        <v>41880</v>
      </c>
      <c r="D203" s="164"/>
      <c r="E203" s="98"/>
      <c r="F203" s="153"/>
      <c r="G203" s="153"/>
      <c r="H203" s="153"/>
      <c r="I203" s="153"/>
      <c r="J203" s="153"/>
      <c r="K203" s="153"/>
      <c r="L203" s="153"/>
      <c r="M203" s="153"/>
      <c r="N203" s="153"/>
      <c r="O203" s="153"/>
      <c r="P203" s="153"/>
      <c r="Q203" s="153"/>
    </row>
    <row r="204" spans="1:17" x14ac:dyDescent="0.25">
      <c r="A204" s="153"/>
      <c r="B204" s="98"/>
      <c r="C204" s="165"/>
      <c r="D204" s="164"/>
      <c r="E204" s="98"/>
      <c r="F204" s="153"/>
      <c r="G204" s="153"/>
      <c r="H204" s="153"/>
      <c r="I204" s="153"/>
      <c r="J204" s="153"/>
      <c r="K204" s="153"/>
      <c r="L204" s="153"/>
      <c r="M204" s="153"/>
      <c r="N204" s="153"/>
      <c r="O204" s="153"/>
      <c r="P204" s="153"/>
      <c r="Q204" s="153"/>
    </row>
    <row r="205" spans="1:17" x14ac:dyDescent="0.25">
      <c r="A205" s="153"/>
      <c r="B205" s="98"/>
      <c r="C205" s="165"/>
      <c r="D205" s="164"/>
      <c r="E205" s="98"/>
      <c r="F205" s="153"/>
      <c r="G205" s="153"/>
      <c r="H205" s="153"/>
      <c r="I205" s="153"/>
      <c r="J205" s="153"/>
      <c r="K205" s="153"/>
      <c r="L205" s="153"/>
      <c r="M205" s="153"/>
      <c r="N205" s="153"/>
      <c r="O205" s="153"/>
      <c r="P205" s="153"/>
      <c r="Q205" s="153"/>
    </row>
    <row r="206" spans="1:17" x14ac:dyDescent="0.25">
      <c r="A206" s="153"/>
      <c r="B206" s="98"/>
      <c r="C206" s="165"/>
      <c r="D206" s="164"/>
      <c r="E206" s="98"/>
      <c r="F206" s="153"/>
      <c r="G206" s="153"/>
      <c r="H206" s="153"/>
      <c r="I206" s="153"/>
      <c r="J206" s="153"/>
      <c r="K206" s="153"/>
      <c r="L206" s="153"/>
      <c r="M206" s="153"/>
      <c r="N206" s="153"/>
      <c r="O206" s="153"/>
      <c r="P206" s="153"/>
      <c r="Q206" s="153"/>
    </row>
    <row r="207" spans="1:17" x14ac:dyDescent="0.25">
      <c r="A207" s="153"/>
      <c r="B207" s="98"/>
      <c r="C207" s="165"/>
      <c r="D207" s="164"/>
      <c r="E207" s="98"/>
      <c r="F207" s="153"/>
      <c r="G207" s="153"/>
      <c r="H207" s="153"/>
      <c r="I207" s="153"/>
      <c r="J207" s="153"/>
      <c r="K207" s="153"/>
      <c r="L207" s="153"/>
      <c r="M207" s="153"/>
      <c r="N207" s="153"/>
      <c r="O207" s="153"/>
      <c r="P207" s="153"/>
      <c r="Q207" s="153"/>
    </row>
    <row r="208" spans="1:17" x14ac:dyDescent="0.25">
      <c r="A208" s="153"/>
      <c r="B208" s="98"/>
      <c r="C208" s="165"/>
      <c r="D208" s="164"/>
      <c r="E208" s="98"/>
      <c r="F208" s="153"/>
      <c r="G208" s="153"/>
      <c r="H208" s="153"/>
      <c r="I208" s="153"/>
      <c r="J208" s="153"/>
      <c r="K208" s="153"/>
      <c r="L208" s="153"/>
      <c r="M208" s="153"/>
      <c r="N208" s="153"/>
      <c r="O208" s="153"/>
      <c r="P208" s="153"/>
      <c r="Q208" s="153"/>
    </row>
    <row r="209" spans="1:17" x14ac:dyDescent="0.25">
      <c r="A209" s="153"/>
      <c r="B209" s="151"/>
      <c r="C209" s="151"/>
      <c r="D209" s="151"/>
      <c r="E209" s="151"/>
      <c r="F209" s="153"/>
      <c r="G209" s="153"/>
      <c r="H209" s="153"/>
      <c r="I209" s="153"/>
      <c r="J209" s="153"/>
      <c r="K209" s="153"/>
      <c r="L209" s="153"/>
      <c r="M209" s="153"/>
      <c r="N209" s="153"/>
      <c r="O209" s="153"/>
      <c r="P209" s="153"/>
      <c r="Q209" s="153"/>
    </row>
    <row r="210" spans="1:17" x14ac:dyDescent="0.25">
      <c r="A210" s="153"/>
      <c r="B210" s="151"/>
      <c r="C210" s="151"/>
      <c r="D210" s="151"/>
      <c r="E210" s="151"/>
      <c r="F210" s="153"/>
      <c r="G210" s="153"/>
      <c r="H210" s="153"/>
      <c r="I210" s="153"/>
      <c r="J210" s="153"/>
      <c r="K210" s="153"/>
      <c r="L210" s="153"/>
      <c r="M210" s="153"/>
      <c r="N210" s="153"/>
      <c r="O210" s="153"/>
      <c r="P210" s="153"/>
      <c r="Q210" s="153"/>
    </row>
    <row r="211" spans="1:17" x14ac:dyDescent="0.25">
      <c r="A211" s="153"/>
      <c r="B211" s="151"/>
      <c r="C211" s="151"/>
      <c r="D211" s="151"/>
      <c r="E211" s="151"/>
      <c r="F211" s="153"/>
      <c r="G211" s="153"/>
      <c r="H211" s="153"/>
      <c r="I211" s="153"/>
      <c r="J211" s="153"/>
      <c r="K211" s="153"/>
      <c r="L211" s="153"/>
      <c r="M211" s="153"/>
      <c r="N211" s="153"/>
      <c r="O211" s="153"/>
      <c r="P211" s="153"/>
      <c r="Q211" s="153"/>
    </row>
    <row r="212" spans="1:17" ht="15.75" thickBot="1" x14ac:dyDescent="0.3">
      <c r="A212" s="153"/>
      <c r="B212" s="156" t="s">
        <v>121</v>
      </c>
      <c r="C212" s="168">
        <v>250</v>
      </c>
      <c r="D212" s="169"/>
      <c r="E212" s="156" t="s">
        <v>122</v>
      </c>
      <c r="F212" s="153" t="s">
        <v>142</v>
      </c>
      <c r="G212" s="153"/>
      <c r="H212" s="153"/>
      <c r="I212" s="153"/>
      <c r="J212" s="153"/>
      <c r="K212" s="153"/>
      <c r="L212" s="153"/>
      <c r="M212" s="153"/>
      <c r="N212" s="153"/>
      <c r="O212" s="153"/>
      <c r="P212" s="153"/>
      <c r="Q212" s="153"/>
    </row>
    <row r="213" spans="1:17" ht="15.75" thickTop="1" x14ac:dyDescent="0.25">
      <c r="A213" s="153"/>
      <c r="B213" s="170"/>
      <c r="C213" s="171"/>
      <c r="D213" s="172"/>
      <c r="E213" s="173"/>
      <c r="F213" s="153"/>
      <c r="G213" s="153"/>
      <c r="H213" s="153"/>
      <c r="I213" s="153"/>
      <c r="J213" s="153"/>
      <c r="K213" s="153"/>
      <c r="L213" s="153"/>
      <c r="M213" s="153"/>
      <c r="N213" s="153"/>
      <c r="O213" s="153"/>
      <c r="P213" s="153"/>
      <c r="Q213" s="153"/>
    </row>
    <row r="214" spans="1:17" x14ac:dyDescent="0.25">
      <c r="A214" s="153"/>
      <c r="B214" s="162" t="s">
        <v>118</v>
      </c>
      <c r="C214" s="163">
        <v>96300</v>
      </c>
      <c r="D214" s="164"/>
      <c r="E214" s="98"/>
      <c r="F214" s="153"/>
      <c r="G214" s="153"/>
      <c r="H214" s="153"/>
      <c r="I214" s="153"/>
      <c r="J214" s="153"/>
      <c r="K214" s="153"/>
      <c r="L214" s="153"/>
      <c r="M214" s="153"/>
      <c r="N214" s="153"/>
      <c r="O214" s="153"/>
      <c r="P214" s="153"/>
      <c r="Q214" s="153"/>
    </row>
    <row r="215" spans="1:17" x14ac:dyDescent="0.25">
      <c r="A215" s="153"/>
      <c r="B215" s="98"/>
      <c r="C215" s="165"/>
      <c r="D215" s="164"/>
      <c r="E215" s="98"/>
      <c r="F215" s="153"/>
      <c r="G215" s="153"/>
      <c r="H215" s="153"/>
      <c r="I215" s="153"/>
      <c r="J215" s="153"/>
      <c r="K215" s="153"/>
      <c r="L215" s="153"/>
      <c r="M215" s="153"/>
      <c r="N215" s="153"/>
      <c r="O215" s="153"/>
      <c r="P215" s="153"/>
      <c r="Q215" s="153"/>
    </row>
    <row r="216" spans="1:17" x14ac:dyDescent="0.25">
      <c r="A216" s="153"/>
      <c r="B216" s="98"/>
      <c r="C216" s="165"/>
      <c r="D216" s="164"/>
      <c r="E216" s="98"/>
      <c r="F216" s="153"/>
      <c r="G216" s="153"/>
      <c r="H216" s="153"/>
      <c r="I216" s="153"/>
      <c r="J216" s="153"/>
      <c r="K216" s="153"/>
      <c r="L216" s="153"/>
      <c r="M216" s="153"/>
      <c r="N216" s="153"/>
      <c r="O216" s="153"/>
      <c r="P216" s="153"/>
      <c r="Q216" s="153"/>
    </row>
    <row r="217" spans="1:17" x14ac:dyDescent="0.25">
      <c r="A217" s="153"/>
      <c r="B217" s="98"/>
      <c r="C217" s="165"/>
      <c r="D217" s="164"/>
      <c r="E217" s="98"/>
      <c r="F217" s="153"/>
      <c r="G217" s="153"/>
      <c r="H217" s="153"/>
      <c r="I217" s="153"/>
      <c r="J217" s="153"/>
      <c r="K217" s="153"/>
      <c r="L217" s="153"/>
      <c r="M217" s="153"/>
      <c r="N217" s="153"/>
      <c r="O217" s="153"/>
      <c r="P217" s="153"/>
      <c r="Q217" s="153"/>
    </row>
    <row r="218" spans="1:17" x14ac:dyDescent="0.25">
      <c r="A218" s="153"/>
      <c r="B218" s="98"/>
      <c r="C218" s="165"/>
      <c r="D218" s="164"/>
      <c r="E218" s="98"/>
      <c r="F218" s="153"/>
      <c r="G218" s="153"/>
      <c r="H218" s="153"/>
      <c r="I218" s="153"/>
      <c r="J218" s="153"/>
      <c r="K218" s="153"/>
      <c r="L218" s="153"/>
      <c r="M218" s="153"/>
      <c r="N218" s="153"/>
      <c r="O218" s="153"/>
      <c r="P218" s="153"/>
      <c r="Q218" s="153"/>
    </row>
    <row r="219" spans="1:17" x14ac:dyDescent="0.25">
      <c r="A219" s="153"/>
      <c r="B219" s="98"/>
      <c r="C219" s="165"/>
      <c r="D219" s="164"/>
      <c r="E219" s="98"/>
      <c r="F219" s="153"/>
      <c r="G219" s="153"/>
      <c r="H219" s="153"/>
      <c r="I219" s="153"/>
      <c r="J219" s="153"/>
      <c r="K219" s="153"/>
      <c r="L219" s="153"/>
      <c r="M219" s="153"/>
      <c r="N219" s="153"/>
      <c r="O219" s="153"/>
      <c r="P219" s="153"/>
      <c r="Q219" s="153"/>
    </row>
    <row r="220" spans="1:17" x14ac:dyDescent="0.25">
      <c r="A220" s="153"/>
      <c r="B220" s="151"/>
      <c r="C220" s="151"/>
      <c r="D220" s="151"/>
      <c r="E220" s="151"/>
      <c r="F220" s="153"/>
      <c r="G220" s="153"/>
      <c r="H220" s="153"/>
      <c r="I220" s="153"/>
      <c r="J220" s="153"/>
      <c r="K220" s="153"/>
      <c r="L220" s="153"/>
      <c r="M220" s="153"/>
      <c r="N220" s="153"/>
      <c r="O220" s="153"/>
      <c r="P220" s="153"/>
      <c r="Q220" s="153"/>
    </row>
    <row r="221" spans="1:17" x14ac:dyDescent="0.25">
      <c r="A221" s="153"/>
      <c r="B221" s="151"/>
      <c r="C221" s="151"/>
      <c r="D221" s="151"/>
      <c r="E221" s="151"/>
      <c r="F221" s="153"/>
      <c r="G221" s="153"/>
      <c r="H221" s="153"/>
      <c r="I221" s="153"/>
      <c r="J221" s="153"/>
      <c r="K221" s="153"/>
      <c r="L221" s="153"/>
      <c r="M221" s="153"/>
      <c r="N221" s="153"/>
      <c r="O221" s="153"/>
      <c r="P221" s="153"/>
      <c r="Q221" s="153"/>
    </row>
    <row r="222" spans="1:17" x14ac:dyDescent="0.25">
      <c r="A222" s="153"/>
      <c r="B222" s="151"/>
      <c r="C222" s="151"/>
      <c r="D222" s="151"/>
      <c r="E222" s="151"/>
      <c r="F222" s="153"/>
      <c r="G222" s="153"/>
      <c r="H222" s="153"/>
      <c r="I222" s="153"/>
      <c r="J222" s="153"/>
      <c r="K222" s="153"/>
      <c r="L222" s="153"/>
      <c r="M222" s="153"/>
      <c r="N222" s="153"/>
      <c r="O222" s="153"/>
      <c r="P222" s="153"/>
      <c r="Q222" s="153"/>
    </row>
    <row r="223" spans="1:17" ht="15.75" thickBot="1" x14ac:dyDescent="0.3">
      <c r="A223" s="153"/>
      <c r="B223" s="156" t="s">
        <v>121</v>
      </c>
      <c r="C223" s="168">
        <v>260</v>
      </c>
      <c r="D223" s="169"/>
      <c r="E223" s="156" t="s">
        <v>122</v>
      </c>
      <c r="F223" s="153" t="s">
        <v>139</v>
      </c>
      <c r="G223" s="153"/>
      <c r="H223" s="153"/>
      <c r="I223" s="153"/>
      <c r="J223" s="153"/>
      <c r="K223" s="153"/>
      <c r="L223" s="153"/>
      <c r="M223" s="153"/>
      <c r="N223" s="153"/>
      <c r="O223" s="153"/>
      <c r="P223" s="153"/>
      <c r="Q223" s="153"/>
    </row>
    <row r="224" spans="1:17" ht="15.75" thickTop="1" x14ac:dyDescent="0.25">
      <c r="A224" s="153"/>
      <c r="B224" s="170"/>
      <c r="C224" s="171"/>
      <c r="D224" s="172"/>
      <c r="E224" s="173"/>
      <c r="F224" s="153"/>
      <c r="G224" s="153"/>
      <c r="H224" s="153"/>
      <c r="I224" s="153"/>
      <c r="J224" s="153"/>
      <c r="K224" s="153"/>
      <c r="L224" s="153"/>
      <c r="M224" s="153"/>
      <c r="N224" s="153"/>
      <c r="O224" s="153"/>
      <c r="P224" s="153"/>
      <c r="Q224" s="153"/>
    </row>
    <row r="225" spans="1:17" x14ac:dyDescent="0.25">
      <c r="A225" s="153"/>
      <c r="B225" s="162" t="s">
        <v>118</v>
      </c>
      <c r="C225" s="163">
        <v>155150</v>
      </c>
      <c r="D225" s="164"/>
      <c r="E225" s="98"/>
      <c r="F225" s="153"/>
      <c r="G225" s="153"/>
      <c r="H225" s="153"/>
      <c r="I225" s="153"/>
      <c r="J225" s="153"/>
      <c r="K225" s="153"/>
      <c r="L225" s="153"/>
      <c r="M225" s="153"/>
      <c r="N225" s="153"/>
      <c r="O225" s="153"/>
      <c r="P225" s="153"/>
      <c r="Q225" s="153"/>
    </row>
    <row r="226" spans="1:17" x14ac:dyDescent="0.25">
      <c r="A226" s="153"/>
      <c r="B226" s="98"/>
      <c r="C226" s="165"/>
      <c r="D226" s="164"/>
      <c r="E226" s="98"/>
      <c r="F226" s="153"/>
      <c r="G226" s="153"/>
      <c r="H226" s="153"/>
      <c r="I226" s="153"/>
      <c r="J226" s="153"/>
      <c r="K226" s="153"/>
      <c r="L226" s="153"/>
      <c r="M226" s="153"/>
      <c r="N226" s="153"/>
      <c r="O226" s="153"/>
      <c r="P226" s="153"/>
      <c r="Q226" s="153"/>
    </row>
    <row r="227" spans="1:17" x14ac:dyDescent="0.25">
      <c r="A227" s="153"/>
      <c r="B227" s="98"/>
      <c r="C227" s="165"/>
      <c r="D227" s="164"/>
      <c r="E227" s="98"/>
      <c r="F227" s="153"/>
      <c r="G227" s="153"/>
      <c r="H227" s="153"/>
      <c r="I227" s="153"/>
      <c r="J227" s="153"/>
      <c r="K227" s="153"/>
      <c r="L227" s="153"/>
      <c r="M227" s="153"/>
      <c r="N227" s="153"/>
      <c r="O227" s="153"/>
      <c r="P227" s="153"/>
      <c r="Q227" s="153"/>
    </row>
    <row r="228" spans="1:17" x14ac:dyDescent="0.25">
      <c r="A228" s="153"/>
      <c r="B228" s="98"/>
      <c r="C228" s="165"/>
      <c r="D228" s="164"/>
      <c r="E228" s="98"/>
      <c r="F228" s="153"/>
      <c r="G228" s="153"/>
      <c r="H228" s="153"/>
      <c r="I228" s="153"/>
      <c r="J228" s="153"/>
      <c r="K228" s="153"/>
      <c r="L228" s="153"/>
      <c r="M228" s="153"/>
      <c r="N228" s="153"/>
      <c r="O228" s="153"/>
      <c r="P228" s="153"/>
      <c r="Q228" s="153"/>
    </row>
    <row r="229" spans="1:17" x14ac:dyDescent="0.25">
      <c r="A229" s="153"/>
      <c r="B229" s="98"/>
      <c r="C229" s="165"/>
      <c r="D229" s="164"/>
      <c r="E229" s="98"/>
      <c r="F229" s="153"/>
      <c r="G229" s="153"/>
      <c r="H229" s="153"/>
      <c r="I229" s="153"/>
      <c r="J229" s="153"/>
      <c r="K229" s="153"/>
      <c r="L229" s="153"/>
      <c r="M229" s="153"/>
      <c r="N229" s="153"/>
      <c r="O229" s="153"/>
      <c r="P229" s="153"/>
      <c r="Q229" s="153"/>
    </row>
    <row r="230" spans="1:17" x14ac:dyDescent="0.25">
      <c r="A230" s="153"/>
      <c r="B230" s="98"/>
      <c r="C230" s="165"/>
      <c r="D230" s="164"/>
      <c r="E230" s="98"/>
      <c r="F230" s="153"/>
      <c r="G230" s="153"/>
      <c r="H230" s="153"/>
      <c r="I230" s="153"/>
      <c r="J230" s="153"/>
      <c r="K230" s="153"/>
      <c r="L230" s="153"/>
      <c r="M230" s="153"/>
      <c r="N230" s="153"/>
      <c r="O230" s="153"/>
      <c r="P230" s="153"/>
      <c r="Q230" s="153"/>
    </row>
    <row r="231" spans="1:17" x14ac:dyDescent="0.25">
      <c r="A231" s="153"/>
      <c r="B231" s="153"/>
      <c r="C231" s="153"/>
      <c r="D231" s="153"/>
      <c r="E231" s="153"/>
      <c r="F231" s="153"/>
      <c r="G231" s="153"/>
      <c r="H231" s="153"/>
      <c r="I231" s="153"/>
      <c r="J231" s="153"/>
      <c r="K231" s="153"/>
      <c r="L231" s="153"/>
      <c r="M231" s="153"/>
      <c r="N231" s="153"/>
      <c r="O231" s="153"/>
      <c r="P231" s="153"/>
      <c r="Q231" s="153"/>
    </row>
    <row r="232" spans="1:17" x14ac:dyDescent="0.25">
      <c r="A232" s="153"/>
      <c r="B232" s="153"/>
      <c r="C232" s="153"/>
      <c r="D232" s="153"/>
      <c r="E232" s="153"/>
      <c r="F232" s="153"/>
      <c r="G232" s="153"/>
      <c r="H232" s="153"/>
      <c r="I232" s="153"/>
      <c r="J232" s="153"/>
      <c r="K232" s="153"/>
      <c r="L232" s="153"/>
      <c r="M232" s="153"/>
      <c r="N232" s="153"/>
      <c r="O232" s="153"/>
      <c r="P232" s="153"/>
      <c r="Q232" s="153"/>
    </row>
    <row r="233" spans="1:17" x14ac:dyDescent="0.25">
      <c r="A233" s="153"/>
      <c r="B233" s="153"/>
      <c r="C233" s="153"/>
      <c r="D233" s="153"/>
      <c r="E233" s="153"/>
      <c r="F233" s="153"/>
      <c r="G233" s="153"/>
      <c r="H233" s="153"/>
      <c r="I233" s="153"/>
      <c r="J233" s="153"/>
      <c r="K233" s="153"/>
      <c r="L233" s="153"/>
      <c r="M233" s="153"/>
      <c r="N233" s="153"/>
      <c r="O233" s="153"/>
      <c r="P233" s="153"/>
      <c r="Q233" s="153"/>
    </row>
    <row r="234" spans="1:17" ht="15.75" thickBot="1" x14ac:dyDescent="0.3">
      <c r="A234" s="153"/>
      <c r="B234" s="156" t="s">
        <v>121</v>
      </c>
      <c r="C234" s="168">
        <v>301</v>
      </c>
      <c r="D234" s="169"/>
      <c r="E234" s="156" t="s">
        <v>122</v>
      </c>
      <c r="F234" s="153" t="s">
        <v>145</v>
      </c>
      <c r="G234" s="153"/>
      <c r="H234" s="153"/>
      <c r="I234" s="153"/>
      <c r="J234" s="153"/>
      <c r="K234" s="153"/>
      <c r="L234" s="153"/>
      <c r="M234" s="153"/>
      <c r="N234" s="153"/>
      <c r="O234" s="153"/>
      <c r="P234" s="153"/>
      <c r="Q234" s="153"/>
    </row>
    <row r="235" spans="1:17" ht="15.75" thickTop="1" x14ac:dyDescent="0.25">
      <c r="A235" s="153"/>
      <c r="B235" s="170"/>
      <c r="C235" s="171"/>
      <c r="D235" s="172"/>
      <c r="E235" s="173"/>
      <c r="F235" s="153"/>
      <c r="G235" s="153"/>
      <c r="H235" s="153"/>
      <c r="I235" s="153"/>
      <c r="J235" s="153"/>
      <c r="K235" s="153"/>
      <c r="L235" s="153"/>
      <c r="M235" s="153"/>
      <c r="N235" s="153"/>
      <c r="O235" s="153"/>
      <c r="P235" s="153"/>
      <c r="Q235" s="153"/>
    </row>
    <row r="236" spans="1:17" x14ac:dyDescent="0.25">
      <c r="A236" s="153"/>
      <c r="B236" s="162" t="s">
        <v>118</v>
      </c>
      <c r="C236" s="163">
        <v>1070</v>
      </c>
      <c r="D236" s="164"/>
      <c r="E236" s="98"/>
      <c r="F236" s="153"/>
      <c r="G236" s="153"/>
      <c r="H236" s="153"/>
      <c r="I236" s="153"/>
      <c r="J236" s="153"/>
      <c r="K236" s="153"/>
      <c r="L236" s="153"/>
      <c r="M236" s="153"/>
      <c r="N236" s="153"/>
      <c r="O236" s="153"/>
      <c r="P236" s="153"/>
      <c r="Q236" s="153"/>
    </row>
    <row r="237" spans="1:17" x14ac:dyDescent="0.25">
      <c r="A237" s="153"/>
      <c r="B237" s="98"/>
      <c r="C237" s="165"/>
      <c r="D237" s="164"/>
      <c r="E237" s="98"/>
      <c r="F237" s="153"/>
      <c r="G237" s="153"/>
      <c r="H237" s="153"/>
      <c r="I237" s="153"/>
      <c r="J237" s="153"/>
      <c r="K237" s="153"/>
      <c r="L237" s="153"/>
      <c r="M237" s="153"/>
      <c r="N237" s="153"/>
      <c r="O237" s="153"/>
      <c r="P237" s="153"/>
      <c r="Q237" s="153"/>
    </row>
    <row r="238" spans="1:17" x14ac:dyDescent="0.25">
      <c r="A238" s="153"/>
      <c r="B238" s="98"/>
      <c r="C238" s="165"/>
      <c r="D238" s="164"/>
      <c r="E238" s="98"/>
      <c r="F238" s="153"/>
      <c r="G238" s="153"/>
      <c r="H238" s="153"/>
      <c r="I238" s="153"/>
      <c r="J238" s="153"/>
      <c r="K238" s="153"/>
      <c r="L238" s="153"/>
      <c r="M238" s="153"/>
      <c r="N238" s="153"/>
      <c r="O238" s="153"/>
      <c r="P238" s="153"/>
      <c r="Q238" s="153"/>
    </row>
    <row r="239" spans="1:17" x14ac:dyDescent="0.25">
      <c r="A239" s="153"/>
      <c r="B239" s="98"/>
      <c r="C239" s="165"/>
      <c r="D239" s="164"/>
      <c r="E239" s="98"/>
      <c r="F239" s="153"/>
      <c r="G239" s="153"/>
      <c r="H239" s="153"/>
      <c r="I239" s="153"/>
      <c r="J239" s="153"/>
      <c r="K239" s="153"/>
      <c r="L239" s="153"/>
      <c r="M239" s="153"/>
      <c r="N239" s="153"/>
      <c r="O239" s="153"/>
      <c r="P239" s="153"/>
      <c r="Q239" s="153"/>
    </row>
    <row r="240" spans="1:17" x14ac:dyDescent="0.25">
      <c r="A240" s="153"/>
      <c r="B240" s="98"/>
      <c r="C240" s="165"/>
      <c r="D240" s="164"/>
      <c r="E240" s="98"/>
      <c r="F240" s="153"/>
      <c r="G240" s="153"/>
      <c r="H240" s="153"/>
      <c r="I240" s="153"/>
      <c r="J240" s="153"/>
      <c r="K240" s="153"/>
      <c r="L240" s="153"/>
      <c r="M240" s="153"/>
      <c r="N240" s="153"/>
      <c r="O240" s="153"/>
      <c r="P240" s="153"/>
      <c r="Q240" s="153"/>
    </row>
    <row r="241" spans="1:17" x14ac:dyDescent="0.25">
      <c r="A241" s="153"/>
      <c r="B241" s="98"/>
      <c r="C241" s="165"/>
      <c r="D241" s="164"/>
      <c r="E241" s="98"/>
      <c r="F241" s="153"/>
      <c r="G241" s="153"/>
      <c r="H241" s="153"/>
      <c r="I241" s="153"/>
      <c r="J241" s="153"/>
      <c r="K241" s="153"/>
      <c r="L241" s="153"/>
      <c r="M241" s="153"/>
      <c r="N241" s="153"/>
      <c r="O241" s="153"/>
      <c r="P241" s="153"/>
      <c r="Q241" s="153"/>
    </row>
    <row r="242" spans="1:17" x14ac:dyDescent="0.25">
      <c r="A242" s="153"/>
      <c r="B242" s="153"/>
      <c r="C242" s="153"/>
      <c r="D242" s="153"/>
      <c r="E242" s="153"/>
      <c r="F242" s="153"/>
      <c r="G242" s="153"/>
      <c r="H242" s="153"/>
      <c r="I242" s="153"/>
      <c r="J242" s="153"/>
      <c r="K242" s="153"/>
      <c r="L242" s="153"/>
      <c r="M242" s="153"/>
      <c r="N242" s="153"/>
      <c r="O242" s="153"/>
      <c r="P242" s="153"/>
      <c r="Q242" s="153"/>
    </row>
    <row r="243" spans="1:17" x14ac:dyDescent="0.25">
      <c r="A243" s="153"/>
      <c r="B243" s="153"/>
      <c r="C243" s="153"/>
      <c r="D243" s="153"/>
      <c r="E243" s="153"/>
      <c r="F243" s="153"/>
      <c r="G243" s="153"/>
      <c r="H243" s="153"/>
      <c r="I243" s="153"/>
      <c r="J243" s="153"/>
      <c r="K243" s="153"/>
      <c r="L243" s="153"/>
      <c r="M243" s="153"/>
      <c r="N243" s="153"/>
      <c r="O243" s="153"/>
      <c r="P243" s="153"/>
      <c r="Q243" s="153"/>
    </row>
    <row r="244" spans="1:17" x14ac:dyDescent="0.25">
      <c r="A244" s="153"/>
      <c r="B244" s="153"/>
      <c r="C244" s="153"/>
      <c r="D244" s="153"/>
      <c r="E244" s="153"/>
      <c r="F244" s="153"/>
      <c r="G244" s="153"/>
      <c r="H244" s="153"/>
      <c r="I244" s="153"/>
      <c r="J244" s="153"/>
      <c r="K244" s="153"/>
      <c r="L244" s="153"/>
      <c r="M244" s="153"/>
      <c r="N244" s="153"/>
      <c r="O244" s="153"/>
      <c r="P244" s="153"/>
      <c r="Q244" s="153"/>
    </row>
    <row r="245" spans="1:17" ht="15.75" thickBot="1" x14ac:dyDescent="0.3">
      <c r="A245" s="153"/>
      <c r="B245" s="156" t="s">
        <v>121</v>
      </c>
      <c r="C245" s="168">
        <v>311</v>
      </c>
      <c r="D245" s="169"/>
      <c r="E245" s="156" t="s">
        <v>122</v>
      </c>
      <c r="F245" s="153" t="s">
        <v>144</v>
      </c>
      <c r="G245" s="153"/>
      <c r="H245" s="153"/>
      <c r="I245" s="153"/>
      <c r="J245" s="153"/>
      <c r="K245" s="153"/>
      <c r="L245" s="153"/>
      <c r="M245" s="153"/>
      <c r="N245" s="153"/>
      <c r="O245" s="153"/>
      <c r="P245" s="153"/>
      <c r="Q245" s="153"/>
    </row>
    <row r="246" spans="1:17" ht="15.75" thickTop="1" x14ac:dyDescent="0.25">
      <c r="A246" s="153"/>
      <c r="B246" s="170"/>
      <c r="C246" s="171"/>
      <c r="D246" s="172"/>
      <c r="E246" s="173"/>
      <c r="F246" s="153"/>
      <c r="G246" s="153"/>
      <c r="H246" s="153"/>
      <c r="I246" s="153"/>
      <c r="J246" s="153"/>
      <c r="K246" s="153"/>
      <c r="L246" s="153"/>
      <c r="M246" s="153"/>
      <c r="N246" s="153"/>
      <c r="O246" s="153"/>
      <c r="P246" s="153"/>
      <c r="Q246" s="153"/>
    </row>
    <row r="247" spans="1:17" x14ac:dyDescent="0.25">
      <c r="A247" s="153"/>
      <c r="B247" s="162" t="s">
        <v>118</v>
      </c>
      <c r="C247" s="163">
        <v>149800</v>
      </c>
      <c r="D247" s="164"/>
      <c r="E247" s="98"/>
      <c r="F247" s="153"/>
      <c r="G247" s="153"/>
      <c r="H247" s="153"/>
      <c r="I247" s="153"/>
      <c r="J247" s="153"/>
      <c r="K247" s="153"/>
      <c r="L247" s="153"/>
      <c r="M247" s="153"/>
      <c r="N247" s="153"/>
      <c r="O247" s="153"/>
      <c r="P247" s="153"/>
      <c r="Q247" s="153"/>
    </row>
    <row r="248" spans="1:17" x14ac:dyDescent="0.25">
      <c r="A248" s="153"/>
      <c r="B248" s="98"/>
      <c r="C248" s="165"/>
      <c r="D248" s="164"/>
      <c r="E248" s="98"/>
      <c r="F248" s="153"/>
      <c r="G248" s="153"/>
      <c r="H248" s="153"/>
      <c r="I248" s="153"/>
      <c r="J248" s="153"/>
      <c r="K248" s="153"/>
      <c r="L248" s="153"/>
      <c r="M248" s="153"/>
      <c r="N248" s="153"/>
      <c r="O248" s="153"/>
      <c r="P248" s="153"/>
      <c r="Q248" s="153"/>
    </row>
    <row r="249" spans="1:17" x14ac:dyDescent="0.25">
      <c r="A249" s="153"/>
      <c r="B249" s="98"/>
      <c r="C249" s="165"/>
      <c r="D249" s="164"/>
      <c r="E249" s="98"/>
      <c r="F249" s="153"/>
      <c r="G249" s="153"/>
      <c r="H249" s="153"/>
      <c r="I249" s="153"/>
      <c r="J249" s="153"/>
      <c r="K249" s="153"/>
      <c r="L249" s="153"/>
      <c r="M249" s="153"/>
      <c r="N249" s="153"/>
      <c r="O249" s="153"/>
      <c r="P249" s="153"/>
      <c r="Q249" s="153"/>
    </row>
    <row r="250" spans="1:17" x14ac:dyDescent="0.25">
      <c r="A250" s="153"/>
      <c r="B250" s="98"/>
      <c r="C250" s="165"/>
      <c r="D250" s="164"/>
      <c r="E250" s="98"/>
      <c r="F250" s="153"/>
      <c r="G250" s="153"/>
      <c r="H250" s="153"/>
      <c r="I250" s="153"/>
      <c r="J250" s="153"/>
      <c r="K250" s="153"/>
      <c r="L250" s="153"/>
      <c r="M250" s="153"/>
      <c r="N250" s="153"/>
      <c r="O250" s="153"/>
      <c r="P250" s="153"/>
      <c r="Q250" s="153"/>
    </row>
    <row r="251" spans="1:17" x14ac:dyDescent="0.25">
      <c r="A251" s="153"/>
      <c r="B251" s="98"/>
      <c r="C251" s="165"/>
      <c r="D251" s="164"/>
      <c r="E251" s="98"/>
      <c r="F251" s="153"/>
      <c r="G251" s="153"/>
      <c r="H251" s="153"/>
      <c r="I251" s="153"/>
      <c r="J251" s="153"/>
      <c r="K251" s="153"/>
      <c r="L251" s="153"/>
      <c r="M251" s="153"/>
      <c r="N251" s="153"/>
      <c r="O251" s="153"/>
      <c r="P251" s="153"/>
      <c r="Q251" s="153"/>
    </row>
    <row r="252" spans="1:17" x14ac:dyDescent="0.25">
      <c r="A252" s="153"/>
      <c r="B252" s="98"/>
      <c r="C252" s="165"/>
      <c r="D252" s="164"/>
      <c r="E252" s="98"/>
      <c r="F252" s="153"/>
      <c r="G252" s="153"/>
      <c r="H252" s="153"/>
      <c r="I252" s="153"/>
      <c r="J252" s="153"/>
      <c r="K252" s="153"/>
      <c r="L252" s="153"/>
      <c r="M252" s="153"/>
      <c r="N252" s="153"/>
      <c r="O252" s="153"/>
      <c r="P252" s="153"/>
      <c r="Q252" s="153"/>
    </row>
    <row r="253" spans="1:17" x14ac:dyDescent="0.25">
      <c r="A253" s="153"/>
      <c r="B253" s="153"/>
      <c r="C253" s="153"/>
      <c r="D253" s="153"/>
      <c r="E253" s="153"/>
      <c r="F253" s="153"/>
      <c r="G253" s="153"/>
      <c r="H253" s="153"/>
      <c r="I253" s="153"/>
      <c r="J253" s="153"/>
      <c r="K253" s="153"/>
      <c r="L253" s="153"/>
      <c r="M253" s="153"/>
      <c r="N253" s="153"/>
      <c r="O253" s="153"/>
      <c r="P253" s="153"/>
      <c r="Q253" s="153"/>
    </row>
    <row r="254" spans="1:17" x14ac:dyDescent="0.25">
      <c r="A254" s="153"/>
      <c r="B254" s="153"/>
      <c r="C254" s="153"/>
      <c r="D254" s="153"/>
      <c r="E254" s="153"/>
      <c r="F254" s="153"/>
      <c r="G254" s="153"/>
      <c r="H254" s="153"/>
      <c r="I254" s="153"/>
      <c r="J254" s="153"/>
      <c r="K254" s="153"/>
      <c r="L254" s="153"/>
      <c r="M254" s="153"/>
      <c r="N254" s="153"/>
      <c r="O254" s="153"/>
      <c r="P254" s="153"/>
      <c r="Q254" s="153"/>
    </row>
    <row r="255" spans="1:17" x14ac:dyDescent="0.25">
      <c r="A255" s="153"/>
      <c r="B255" s="153"/>
      <c r="C255" s="153"/>
      <c r="D255" s="153"/>
      <c r="E255" s="153"/>
      <c r="F255" s="153"/>
      <c r="G255" s="153"/>
      <c r="H255" s="153"/>
      <c r="I255" s="153"/>
      <c r="J255" s="153"/>
      <c r="K255" s="153"/>
      <c r="L255" s="153"/>
      <c r="M255" s="153"/>
      <c r="N255" s="153"/>
      <c r="O255" s="153"/>
      <c r="P255" s="153"/>
      <c r="Q255" s="153"/>
    </row>
    <row r="256" spans="1:17" ht="15.75" thickBot="1" x14ac:dyDescent="0.3">
      <c r="A256" s="153"/>
      <c r="B256" s="156" t="s">
        <v>121</v>
      </c>
      <c r="C256" s="168">
        <v>611</v>
      </c>
      <c r="D256" s="169"/>
      <c r="E256" s="156" t="s">
        <v>122</v>
      </c>
      <c r="F256" s="153" t="s">
        <v>147</v>
      </c>
      <c r="G256" s="153"/>
      <c r="H256" s="153"/>
      <c r="I256" s="153"/>
      <c r="J256" s="153"/>
      <c r="K256" s="153"/>
      <c r="L256" s="153"/>
      <c r="M256" s="153"/>
      <c r="N256" s="153"/>
      <c r="O256" s="153"/>
      <c r="P256" s="153"/>
      <c r="Q256" s="153"/>
    </row>
    <row r="257" spans="1:17" ht="15.75" thickTop="1" x14ac:dyDescent="0.25">
      <c r="A257" s="153"/>
      <c r="B257" s="170"/>
      <c r="C257" s="171"/>
      <c r="D257" s="172"/>
      <c r="E257" s="173"/>
      <c r="F257" s="153"/>
      <c r="G257" s="153"/>
      <c r="H257" s="153"/>
      <c r="I257" s="153"/>
      <c r="J257" s="153"/>
      <c r="K257" s="153"/>
      <c r="L257" s="153"/>
      <c r="M257" s="153"/>
      <c r="N257" s="153"/>
      <c r="O257" s="153"/>
      <c r="P257" s="153"/>
      <c r="Q257" s="153"/>
    </row>
    <row r="258" spans="1:17" x14ac:dyDescent="0.25">
      <c r="A258" s="153"/>
      <c r="B258" s="162" t="s">
        <v>118</v>
      </c>
      <c r="C258" s="163">
        <v>99220</v>
      </c>
      <c r="D258" s="164"/>
      <c r="E258" s="98"/>
      <c r="F258" s="153"/>
      <c r="G258" s="153"/>
      <c r="H258" s="153"/>
      <c r="I258" s="153"/>
      <c r="J258" s="153"/>
      <c r="K258" s="153"/>
      <c r="L258" s="153"/>
      <c r="M258" s="153"/>
      <c r="N258" s="153"/>
      <c r="O258" s="153"/>
      <c r="P258" s="153"/>
      <c r="Q258" s="153"/>
    </row>
    <row r="259" spans="1:17" x14ac:dyDescent="0.25">
      <c r="A259" s="153"/>
      <c r="B259" s="98"/>
      <c r="C259" s="165"/>
      <c r="D259" s="164"/>
      <c r="E259" s="98"/>
      <c r="F259" s="153"/>
      <c r="G259" s="153"/>
      <c r="H259" s="153"/>
      <c r="I259" s="153"/>
      <c r="J259" s="153"/>
      <c r="K259" s="153"/>
      <c r="L259" s="153"/>
      <c r="M259" s="153"/>
      <c r="N259" s="153"/>
      <c r="O259" s="153"/>
      <c r="P259" s="153"/>
      <c r="Q259" s="153"/>
    </row>
    <row r="260" spans="1:17" x14ac:dyDescent="0.25">
      <c r="A260" s="153"/>
      <c r="B260" s="98"/>
      <c r="C260" s="165"/>
      <c r="D260" s="164"/>
      <c r="E260" s="98"/>
      <c r="F260" s="153"/>
      <c r="G260" s="153"/>
      <c r="H260" s="153"/>
      <c r="I260" s="153"/>
      <c r="J260" s="153"/>
      <c r="K260" s="153"/>
      <c r="L260" s="153"/>
      <c r="M260" s="153"/>
      <c r="N260" s="153"/>
      <c r="O260" s="153"/>
      <c r="P260" s="153"/>
      <c r="Q260" s="153"/>
    </row>
    <row r="261" spans="1:17" x14ac:dyDescent="0.25">
      <c r="A261" s="153"/>
      <c r="B261" s="98"/>
      <c r="C261" s="165"/>
      <c r="D261" s="164"/>
      <c r="E261" s="98"/>
      <c r="F261" s="153"/>
      <c r="G261" s="153"/>
      <c r="H261" s="153"/>
      <c r="I261" s="153"/>
      <c r="J261" s="153"/>
      <c r="K261" s="153"/>
      <c r="L261" s="153"/>
      <c r="M261" s="153"/>
      <c r="N261" s="153"/>
      <c r="O261" s="153"/>
      <c r="P261" s="153"/>
      <c r="Q261" s="153"/>
    </row>
    <row r="262" spans="1:17" x14ac:dyDescent="0.25">
      <c r="A262" s="153"/>
      <c r="B262" s="98"/>
      <c r="C262" s="165"/>
      <c r="D262" s="164"/>
      <c r="E262" s="98"/>
      <c r="F262" s="153"/>
      <c r="G262" s="153"/>
      <c r="H262" s="153"/>
      <c r="I262" s="153"/>
      <c r="J262" s="153"/>
      <c r="K262" s="153"/>
      <c r="L262" s="153"/>
      <c r="M262" s="153"/>
      <c r="N262" s="153"/>
      <c r="O262" s="153"/>
      <c r="P262" s="153"/>
      <c r="Q262" s="153"/>
    </row>
    <row r="263" spans="1:17" x14ac:dyDescent="0.25">
      <c r="A263" s="153"/>
      <c r="B263" s="98"/>
      <c r="C263" s="165"/>
      <c r="D263" s="164"/>
      <c r="E263" s="98"/>
      <c r="F263" s="153"/>
      <c r="G263" s="153"/>
      <c r="H263" s="153"/>
      <c r="I263" s="153"/>
      <c r="J263" s="153"/>
      <c r="K263" s="153"/>
      <c r="L263" s="153"/>
      <c r="M263" s="153"/>
      <c r="N263" s="153"/>
      <c r="O263" s="153"/>
      <c r="P263" s="153"/>
      <c r="Q263" s="153"/>
    </row>
    <row r="264" spans="1:17" x14ac:dyDescent="0.25">
      <c r="A264" s="153"/>
      <c r="B264" s="153"/>
      <c r="C264" s="153"/>
      <c r="D264" s="153"/>
      <c r="E264" s="153"/>
      <c r="F264" s="153"/>
      <c r="G264" s="153"/>
      <c r="H264" s="153"/>
      <c r="I264" s="153"/>
      <c r="J264" s="153"/>
      <c r="K264" s="153"/>
      <c r="L264" s="153"/>
      <c r="M264" s="153"/>
      <c r="N264" s="153"/>
      <c r="O264" s="153"/>
      <c r="P264" s="153"/>
      <c r="Q264" s="153"/>
    </row>
    <row r="265" spans="1:17" x14ac:dyDescent="0.25">
      <c r="A265" s="153"/>
      <c r="B265" s="153"/>
      <c r="C265" s="153"/>
      <c r="D265" s="153"/>
      <c r="E265" s="153"/>
      <c r="F265" s="153"/>
      <c r="G265" s="153"/>
      <c r="H265" s="153"/>
      <c r="I265" s="153"/>
      <c r="J265" s="153"/>
      <c r="K265" s="153"/>
      <c r="L265" s="153"/>
      <c r="M265" s="153"/>
      <c r="N265" s="153"/>
      <c r="O265" s="153"/>
      <c r="P265" s="153"/>
      <c r="Q265" s="153"/>
    </row>
    <row r="266" spans="1:17" ht="15.75" thickBot="1" x14ac:dyDescent="0.3">
      <c r="A266" s="153"/>
      <c r="B266" s="153"/>
      <c r="C266" s="153"/>
      <c r="D266" s="153"/>
      <c r="E266" s="153"/>
      <c r="F266" s="153"/>
      <c r="G266" s="153"/>
      <c r="H266" s="153"/>
      <c r="I266" s="153"/>
      <c r="J266" s="153"/>
      <c r="K266" s="153"/>
      <c r="L266" s="153"/>
      <c r="M266" s="153"/>
      <c r="N266" s="153"/>
      <c r="O266" s="153"/>
      <c r="P266" s="153"/>
      <c r="Q266" s="153"/>
    </row>
    <row r="267" spans="1:17" ht="24.75" thickTop="1" thickBot="1" x14ac:dyDescent="0.4">
      <c r="A267" s="153"/>
      <c r="B267" s="174" t="s">
        <v>148</v>
      </c>
      <c r="C267" s="174"/>
      <c r="D267" s="174"/>
      <c r="E267" s="175">
        <f>SUM(C6,C17,C28,K17,C39,C50,K50,C72,C83,C94,C105,C116,C127,C138,C149,C160,C171,C181,C192,C203,C214,C225,C236,C247,C258,C61)</f>
        <v>1571830</v>
      </c>
      <c r="F267" s="153"/>
      <c r="G267" s="153"/>
      <c r="H267" s="153"/>
      <c r="I267" s="153"/>
      <c r="J267" s="153"/>
      <c r="K267" s="153"/>
      <c r="L267" s="153"/>
      <c r="M267" s="153"/>
      <c r="N267" s="153"/>
      <c r="O267" s="153"/>
      <c r="P267" s="153"/>
      <c r="Q267" s="153"/>
    </row>
    <row r="268" spans="1:17" ht="15.75" thickTop="1" x14ac:dyDescent="0.25">
      <c r="A268" s="153"/>
      <c r="B268" s="153"/>
      <c r="C268" s="153"/>
      <c r="D268" s="153"/>
      <c r="E268" s="153"/>
      <c r="F268" s="153"/>
      <c r="G268" s="153"/>
      <c r="H268" s="153"/>
      <c r="I268" s="153"/>
      <c r="J268" s="153"/>
      <c r="K268" s="153"/>
      <c r="L268" s="153"/>
      <c r="M268" s="153"/>
      <c r="N268" s="153"/>
      <c r="O268" s="153"/>
      <c r="P268" s="153"/>
      <c r="Q268" s="153"/>
    </row>
    <row r="269" spans="1:17" ht="15.75" thickBot="1" x14ac:dyDescent="0.3">
      <c r="A269" s="153"/>
      <c r="B269" s="153"/>
      <c r="C269" s="153"/>
      <c r="D269" s="153"/>
      <c r="E269" s="153"/>
      <c r="F269" s="153"/>
      <c r="G269" s="153"/>
      <c r="H269" s="153"/>
      <c r="I269" s="153"/>
      <c r="J269" s="153"/>
      <c r="K269" s="153"/>
      <c r="L269" s="153"/>
      <c r="M269" s="153"/>
      <c r="N269" s="153"/>
      <c r="O269" s="153"/>
      <c r="P269" s="153"/>
      <c r="Q269" s="153"/>
    </row>
    <row r="270" spans="1:17" ht="16.5" thickTop="1" thickBot="1" x14ac:dyDescent="0.3">
      <c r="A270" s="153"/>
      <c r="B270" s="152" t="s">
        <v>150</v>
      </c>
      <c r="C270" s="152"/>
      <c r="D270" s="175">
        <f>SUM(C17,C28,C105,C61,K17,C6,C50,C39,K50)</f>
        <v>392370</v>
      </c>
      <c r="E270" s="153"/>
      <c r="F270" s="153"/>
      <c r="G270" s="153"/>
      <c r="H270" s="153"/>
      <c r="I270" s="153"/>
      <c r="J270" s="153"/>
      <c r="K270" s="153"/>
      <c r="L270" s="153"/>
      <c r="M270" s="153"/>
      <c r="N270" s="153"/>
      <c r="O270" s="153"/>
      <c r="P270" s="153"/>
      <c r="Q270" s="153"/>
    </row>
    <row r="271" spans="1:17" ht="16.5" thickTop="1" thickBot="1" x14ac:dyDescent="0.3">
      <c r="A271" s="153"/>
      <c r="B271" s="152" t="s">
        <v>151</v>
      </c>
      <c r="C271" s="152"/>
      <c r="D271" s="175">
        <f>SUM(C72,C160,C116)</f>
        <v>113740</v>
      </c>
      <c r="E271" s="153"/>
      <c r="F271" s="153"/>
      <c r="G271" s="153"/>
      <c r="H271" s="153"/>
      <c r="I271" s="153"/>
      <c r="J271" s="153"/>
      <c r="K271" s="153"/>
      <c r="L271" s="153"/>
      <c r="M271" s="153"/>
      <c r="N271" s="153"/>
      <c r="O271" s="153"/>
      <c r="P271" s="153"/>
      <c r="Q271" s="153"/>
    </row>
    <row r="272" spans="1:17" ht="16.5" thickTop="1" thickBot="1" x14ac:dyDescent="0.3">
      <c r="A272" s="153"/>
      <c r="B272" s="152" t="s">
        <v>152</v>
      </c>
      <c r="C272" s="152"/>
      <c r="D272" s="175">
        <f>SUM(C83,C94)</f>
        <v>16050</v>
      </c>
      <c r="E272" s="153"/>
      <c r="F272" s="153"/>
      <c r="G272" s="153"/>
      <c r="H272" s="153"/>
      <c r="I272" s="153"/>
      <c r="J272" s="153"/>
      <c r="K272" s="153"/>
      <c r="L272" s="153"/>
      <c r="M272" s="153"/>
      <c r="N272" s="153"/>
      <c r="O272" s="153"/>
      <c r="P272" s="153"/>
      <c r="Q272" s="153"/>
    </row>
    <row r="273" spans="1:17" ht="16.5" thickTop="1" thickBot="1" x14ac:dyDescent="0.3">
      <c r="A273" s="153"/>
      <c r="B273" s="152" t="s">
        <v>153</v>
      </c>
      <c r="C273" s="152"/>
      <c r="D273" s="175">
        <f>SUM(D270:D272)</f>
        <v>522160</v>
      </c>
      <c r="E273" s="153"/>
      <c r="F273" s="153"/>
      <c r="G273" s="153"/>
      <c r="H273" s="153"/>
      <c r="I273" s="153"/>
      <c r="J273" s="153"/>
      <c r="K273" s="153"/>
      <c r="L273" s="153"/>
      <c r="M273" s="153"/>
      <c r="N273" s="153"/>
      <c r="O273" s="153"/>
      <c r="P273" s="153"/>
      <c r="Q273" s="153"/>
    </row>
    <row r="274" spans="1:17" ht="16.5" thickTop="1" thickBot="1" x14ac:dyDescent="0.3">
      <c r="A274" s="153"/>
      <c r="B274" s="152" t="s">
        <v>154</v>
      </c>
      <c r="C274" s="152"/>
      <c r="D274" s="175">
        <f>SUM(C149,C192,C203,C225,C181,C171,C214,C138)</f>
        <v>786740</v>
      </c>
      <c r="E274" s="153"/>
      <c r="F274" s="153"/>
      <c r="G274" s="153"/>
      <c r="H274" s="153"/>
      <c r="I274" s="153"/>
      <c r="J274" s="153"/>
      <c r="K274" s="153"/>
      <c r="L274" s="153"/>
      <c r="M274" s="153"/>
      <c r="N274" s="153"/>
      <c r="O274" s="153"/>
      <c r="P274" s="153"/>
      <c r="Q274" s="153"/>
    </row>
    <row r="275" spans="1:17" ht="16.5" thickTop="1" thickBot="1" x14ac:dyDescent="0.3">
      <c r="A275" s="153"/>
      <c r="B275" s="152" t="s">
        <v>155</v>
      </c>
      <c r="C275" s="152"/>
      <c r="D275" s="175">
        <f>SUM(C247,C236)</f>
        <v>150870</v>
      </c>
      <c r="E275" s="153"/>
      <c r="F275" s="153"/>
      <c r="G275" s="153"/>
      <c r="H275" s="153"/>
      <c r="I275" s="153"/>
      <c r="J275" s="153"/>
      <c r="K275" s="153"/>
      <c r="L275" s="153"/>
      <c r="M275" s="153"/>
      <c r="N275" s="153"/>
      <c r="O275" s="153"/>
      <c r="P275" s="153"/>
      <c r="Q275" s="153"/>
    </row>
    <row r="276" spans="1:17" ht="16.5" thickTop="1" thickBot="1" x14ac:dyDescent="0.3">
      <c r="A276" s="153"/>
      <c r="B276" s="152" t="s">
        <v>156</v>
      </c>
      <c r="C276" s="152"/>
      <c r="D276" s="175">
        <f>SUM(C258,C127)</f>
        <v>112060</v>
      </c>
      <c r="E276" s="153"/>
      <c r="F276" s="153"/>
      <c r="G276" s="153"/>
      <c r="H276" s="153"/>
      <c r="I276" s="153"/>
      <c r="J276" s="153"/>
      <c r="K276" s="153"/>
      <c r="L276" s="153"/>
      <c r="M276" s="153"/>
      <c r="N276" s="153"/>
      <c r="O276" s="153"/>
      <c r="P276" s="153"/>
      <c r="Q276" s="153"/>
    </row>
    <row r="277" spans="1:17" ht="15.75" thickTop="1" x14ac:dyDescent="0.25">
      <c r="A277" s="153"/>
      <c r="B277" s="153"/>
      <c r="C277" s="153"/>
      <c r="D277" s="153"/>
      <c r="E277" s="153"/>
      <c r="F277" s="153"/>
      <c r="G277" s="153"/>
      <c r="H277" s="153"/>
      <c r="I277" s="153"/>
      <c r="J277" s="153"/>
      <c r="K277" s="153"/>
      <c r="L277" s="153"/>
      <c r="M277" s="153"/>
      <c r="N277" s="153"/>
      <c r="O277" s="153"/>
      <c r="P277" s="153"/>
      <c r="Q277" s="153"/>
    </row>
    <row r="278" spans="1:17" x14ac:dyDescent="0.25">
      <c r="A278" s="153"/>
      <c r="B278" s="153"/>
      <c r="C278" s="153"/>
      <c r="D278" s="153"/>
      <c r="E278" s="153"/>
      <c r="F278" s="153"/>
      <c r="G278" s="153"/>
      <c r="H278" s="153"/>
      <c r="I278" s="153"/>
      <c r="J278" s="153"/>
      <c r="K278" s="153"/>
      <c r="L278" s="153"/>
      <c r="M278" s="153"/>
      <c r="N278" s="153"/>
      <c r="O278" s="153"/>
      <c r="P278" s="153"/>
      <c r="Q278" s="153"/>
    </row>
  </sheetData>
  <mergeCells count="50">
    <mergeCell ref="C234:D234"/>
    <mergeCell ref="C245:D245"/>
    <mergeCell ref="C256:D256"/>
    <mergeCell ref="C125:D125"/>
    <mergeCell ref="B267:D267"/>
    <mergeCell ref="C190:D190"/>
    <mergeCell ref="C201:D201"/>
    <mergeCell ref="C223:D223"/>
    <mergeCell ref="C179:D179"/>
    <mergeCell ref="C169:D169"/>
    <mergeCell ref="C212:D212"/>
    <mergeCell ref="C103:D103"/>
    <mergeCell ref="C158:D158"/>
    <mergeCell ref="C114:D114"/>
    <mergeCell ref="C81:D81"/>
    <mergeCell ref="B82:C82"/>
    <mergeCell ref="D82:E82"/>
    <mergeCell ref="C92:D92"/>
    <mergeCell ref="B93:C93"/>
    <mergeCell ref="D93:E93"/>
    <mergeCell ref="C147:D147"/>
    <mergeCell ref="C136:D136"/>
    <mergeCell ref="C37:D37"/>
    <mergeCell ref="B38:C38"/>
    <mergeCell ref="D38:E38"/>
    <mergeCell ref="C70:D70"/>
    <mergeCell ref="B71:C71"/>
    <mergeCell ref="D71:E71"/>
    <mergeCell ref="C59:D59"/>
    <mergeCell ref="B60:C60"/>
    <mergeCell ref="D60:E60"/>
    <mergeCell ref="C48:D48"/>
    <mergeCell ref="B49:C49"/>
    <mergeCell ref="D49:E49"/>
    <mergeCell ref="K48:L48"/>
    <mergeCell ref="J49:K49"/>
    <mergeCell ref="L49:M49"/>
    <mergeCell ref="K15:L15"/>
    <mergeCell ref="J16:K16"/>
    <mergeCell ref="L16:M16"/>
    <mergeCell ref="C4:D4"/>
    <mergeCell ref="B5:C5"/>
    <mergeCell ref="D5:E5"/>
    <mergeCell ref="C26:D26"/>
    <mergeCell ref="B27:C27"/>
    <mergeCell ref="D27:E27"/>
    <mergeCell ref="C15:D15"/>
    <mergeCell ref="B2:E2"/>
    <mergeCell ref="B16:C16"/>
    <mergeCell ref="D16:E16"/>
  </mergeCells>
  <pageMargins left="0.7" right="0.7" top="0.75" bottom="0.75" header="0.3" footer="0.3"/>
  <pageSetup paperSize="9" orientation="portrait" horizontalDpi="360" verticalDpi="360" copies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52"/>
  <sheetViews>
    <sheetView tabSelected="1" topLeftCell="A123" workbookViewId="0">
      <selection activeCell="H130" sqref="H130"/>
    </sheetView>
  </sheetViews>
  <sheetFormatPr defaultRowHeight="15" x14ac:dyDescent="0.25"/>
  <cols>
    <col min="1" max="2" width="9.140625" style="153"/>
    <col min="3" max="3" width="9.85546875" style="153" customWidth="1"/>
    <col min="4" max="4" width="11.42578125" style="153" bestFit="1" customWidth="1"/>
    <col min="5" max="16384" width="9.140625" style="153"/>
  </cols>
  <sheetData>
    <row r="2" spans="2:6" x14ac:dyDescent="0.25">
      <c r="B2" s="154" t="s">
        <v>120</v>
      </c>
      <c r="C2" s="154"/>
      <c r="D2" s="154"/>
      <c r="E2" s="154"/>
    </row>
    <row r="3" spans="2:6" x14ac:dyDescent="0.25">
      <c r="B3" s="155"/>
      <c r="C3" s="155"/>
      <c r="D3" s="155"/>
      <c r="E3" s="155"/>
    </row>
    <row r="4" spans="2:6" ht="15.75" thickBot="1" x14ac:dyDescent="0.3">
      <c r="B4" s="156" t="s">
        <v>121</v>
      </c>
      <c r="C4" s="157">
        <v>40</v>
      </c>
      <c r="D4" s="157"/>
      <c r="E4" s="156" t="s">
        <v>122</v>
      </c>
      <c r="F4" s="153" t="s">
        <v>162</v>
      </c>
    </row>
    <row r="5" spans="2:6" ht="15.75" thickTop="1" x14ac:dyDescent="0.25">
      <c r="B5" s="172" t="s">
        <v>157</v>
      </c>
      <c r="C5" s="171" t="s">
        <v>158</v>
      </c>
      <c r="D5" s="172" t="s">
        <v>157</v>
      </c>
      <c r="E5" s="171" t="s">
        <v>158</v>
      </c>
    </row>
    <row r="6" spans="2:6" ht="15.75" thickBot="1" x14ac:dyDescent="0.3">
      <c r="B6" s="190"/>
      <c r="C6" s="181"/>
      <c r="D6" s="180" t="s">
        <v>118</v>
      </c>
      <c r="E6" s="181">
        <v>695500</v>
      </c>
    </row>
    <row r="7" spans="2:6" ht="15.75" thickTop="1" x14ac:dyDescent="0.25">
      <c r="B7" s="182"/>
      <c r="C7" s="183"/>
      <c r="D7" s="189"/>
      <c r="E7" s="178"/>
    </row>
    <row r="8" spans="2:6" x14ac:dyDescent="0.25">
      <c r="B8" s="98"/>
      <c r="C8" s="165"/>
      <c r="D8" s="164"/>
      <c r="E8" s="176"/>
    </row>
    <row r="9" spans="2:6" x14ac:dyDescent="0.25">
      <c r="B9" s="98"/>
      <c r="C9" s="165"/>
      <c r="D9" s="164"/>
      <c r="E9" s="176"/>
    </row>
    <row r="10" spans="2:6" x14ac:dyDescent="0.25">
      <c r="B10" s="98"/>
      <c r="C10" s="165"/>
      <c r="D10" s="164"/>
      <c r="E10" s="176"/>
    </row>
    <row r="11" spans="2:6" x14ac:dyDescent="0.25">
      <c r="B11" s="98"/>
      <c r="C11" s="165"/>
      <c r="D11" s="164"/>
      <c r="E11" s="176"/>
    </row>
    <row r="12" spans="2:6" x14ac:dyDescent="0.25">
      <c r="B12" s="155"/>
      <c r="C12" s="155"/>
      <c r="D12" s="155"/>
      <c r="E12" s="155"/>
    </row>
    <row r="13" spans="2:6" x14ac:dyDescent="0.25">
      <c r="B13" s="155"/>
      <c r="C13" s="155"/>
      <c r="D13" s="155"/>
      <c r="E13" s="155"/>
    </row>
    <row r="15" spans="2:6" ht="15.75" thickBot="1" x14ac:dyDescent="0.3">
      <c r="B15" s="156" t="s">
        <v>121</v>
      </c>
      <c r="C15" s="157">
        <v>43</v>
      </c>
      <c r="D15" s="157"/>
      <c r="E15" s="156" t="s">
        <v>122</v>
      </c>
      <c r="F15" s="153" t="s">
        <v>163</v>
      </c>
    </row>
    <row r="16" spans="2:6" ht="15.75" thickTop="1" x14ac:dyDescent="0.25">
      <c r="B16" s="172" t="s">
        <v>157</v>
      </c>
      <c r="C16" s="171" t="s">
        <v>158</v>
      </c>
      <c r="D16" s="172" t="s">
        <v>157</v>
      </c>
      <c r="E16" s="171" t="s">
        <v>158</v>
      </c>
    </row>
    <row r="17" spans="2:6" ht="15.75" thickBot="1" x14ac:dyDescent="0.3">
      <c r="B17" s="191"/>
      <c r="C17" s="181"/>
      <c r="D17" s="192" t="s">
        <v>118</v>
      </c>
      <c r="E17" s="181">
        <v>113420</v>
      </c>
    </row>
    <row r="18" spans="2:6" ht="15.75" thickTop="1" x14ac:dyDescent="0.25">
      <c r="B18" s="178"/>
      <c r="C18" s="179"/>
      <c r="D18" s="193"/>
      <c r="E18" s="178"/>
    </row>
    <row r="19" spans="2:6" x14ac:dyDescent="0.25">
      <c r="B19" s="176"/>
      <c r="C19" s="163"/>
      <c r="D19" s="177"/>
      <c r="E19" s="176"/>
    </row>
    <row r="20" spans="2:6" x14ac:dyDescent="0.25">
      <c r="B20" s="176"/>
      <c r="C20" s="163"/>
      <c r="D20" s="177"/>
      <c r="E20" s="176"/>
    </row>
    <row r="21" spans="2:6" x14ac:dyDescent="0.25">
      <c r="B21" s="176"/>
      <c r="C21" s="163"/>
      <c r="D21" s="177"/>
      <c r="E21" s="176"/>
    </row>
    <row r="22" spans="2:6" x14ac:dyDescent="0.25">
      <c r="B22" s="176"/>
      <c r="C22" s="163"/>
      <c r="D22" s="177"/>
      <c r="E22" s="176"/>
    </row>
    <row r="26" spans="2:6" ht="15.75" thickBot="1" x14ac:dyDescent="0.3">
      <c r="B26" s="156" t="s">
        <v>121</v>
      </c>
      <c r="C26" s="157">
        <v>441</v>
      </c>
      <c r="D26" s="157"/>
      <c r="E26" s="156" t="s">
        <v>122</v>
      </c>
      <c r="F26" s="153" t="s">
        <v>164</v>
      </c>
    </row>
    <row r="27" spans="2:6" ht="15.75" thickTop="1" x14ac:dyDescent="0.25">
      <c r="B27" s="172" t="s">
        <v>157</v>
      </c>
      <c r="C27" s="171" t="s">
        <v>158</v>
      </c>
      <c r="D27" s="172" t="s">
        <v>157</v>
      </c>
      <c r="E27" s="171" t="s">
        <v>158</v>
      </c>
    </row>
    <row r="28" spans="2:6" ht="15.75" thickBot="1" x14ac:dyDescent="0.3">
      <c r="B28" s="191"/>
      <c r="C28" s="181"/>
      <c r="D28" s="192" t="s">
        <v>118</v>
      </c>
      <c r="E28" s="181">
        <v>53500</v>
      </c>
    </row>
    <row r="29" spans="2:6" ht="15.75" thickTop="1" x14ac:dyDescent="0.25">
      <c r="B29" s="178"/>
      <c r="C29" s="179"/>
      <c r="D29" s="193"/>
      <c r="E29" s="178"/>
    </row>
    <row r="30" spans="2:6" x14ac:dyDescent="0.25">
      <c r="B30" s="176"/>
      <c r="C30" s="163"/>
      <c r="D30" s="177"/>
      <c r="E30" s="176"/>
    </row>
    <row r="31" spans="2:6" x14ac:dyDescent="0.25">
      <c r="B31" s="176"/>
      <c r="C31" s="163"/>
      <c r="D31" s="177"/>
      <c r="E31" s="176"/>
    </row>
    <row r="32" spans="2:6" x14ac:dyDescent="0.25">
      <c r="B32" s="176"/>
      <c r="C32" s="163"/>
      <c r="D32" s="177"/>
      <c r="E32" s="176"/>
    </row>
    <row r="33" spans="2:6" x14ac:dyDescent="0.25">
      <c r="B33" s="176"/>
      <c r="C33" s="163"/>
      <c r="D33" s="177"/>
      <c r="E33" s="176"/>
    </row>
    <row r="37" spans="2:6" ht="15.75" thickBot="1" x14ac:dyDescent="0.3">
      <c r="B37" s="156" t="s">
        <v>121</v>
      </c>
      <c r="C37" s="157">
        <v>443</v>
      </c>
      <c r="D37" s="157"/>
      <c r="E37" s="156" t="s">
        <v>122</v>
      </c>
      <c r="F37" s="153" t="s">
        <v>165</v>
      </c>
    </row>
    <row r="38" spans="2:6" ht="15.75" thickTop="1" x14ac:dyDescent="0.25">
      <c r="B38" s="172" t="s">
        <v>157</v>
      </c>
      <c r="C38" s="171" t="s">
        <v>158</v>
      </c>
      <c r="D38" s="172" t="s">
        <v>157</v>
      </c>
      <c r="E38" s="171" t="s">
        <v>158</v>
      </c>
    </row>
    <row r="39" spans="2:6" ht="15.75" thickBot="1" x14ac:dyDescent="0.3">
      <c r="B39" s="191"/>
      <c r="C39" s="181"/>
      <c r="D39" s="192" t="s">
        <v>118</v>
      </c>
      <c r="E39" s="181">
        <v>21400</v>
      </c>
    </row>
    <row r="40" spans="2:6" ht="15.75" thickTop="1" x14ac:dyDescent="0.25">
      <c r="B40" s="178"/>
      <c r="C40" s="179"/>
      <c r="D40" s="193"/>
      <c r="E40" s="178"/>
    </row>
    <row r="41" spans="2:6" x14ac:dyDescent="0.25">
      <c r="B41" s="176"/>
      <c r="C41" s="163"/>
      <c r="D41" s="177"/>
      <c r="E41" s="176"/>
    </row>
    <row r="42" spans="2:6" x14ac:dyDescent="0.25">
      <c r="B42" s="176"/>
      <c r="C42" s="163"/>
      <c r="D42" s="177"/>
      <c r="E42" s="176"/>
    </row>
    <row r="43" spans="2:6" x14ac:dyDescent="0.25">
      <c r="B43" s="176"/>
      <c r="C43" s="163"/>
      <c r="D43" s="177"/>
      <c r="E43" s="176"/>
    </row>
    <row r="44" spans="2:6" x14ac:dyDescent="0.25">
      <c r="B44" s="176"/>
      <c r="C44" s="163"/>
      <c r="D44" s="177"/>
      <c r="E44" s="176"/>
    </row>
    <row r="48" spans="2:6" ht="15.75" thickBot="1" x14ac:dyDescent="0.3">
      <c r="B48" s="156" t="s">
        <v>121</v>
      </c>
      <c r="C48" s="157">
        <v>470</v>
      </c>
      <c r="D48" s="157"/>
      <c r="E48" s="156" t="s">
        <v>122</v>
      </c>
      <c r="F48" s="153" t="s">
        <v>176</v>
      </c>
    </row>
    <row r="49" spans="2:6" ht="15.75" thickTop="1" x14ac:dyDescent="0.25">
      <c r="B49" s="172" t="s">
        <v>157</v>
      </c>
      <c r="C49" s="171" t="s">
        <v>158</v>
      </c>
      <c r="D49" s="172" t="s">
        <v>157</v>
      </c>
      <c r="E49" s="171" t="s">
        <v>158</v>
      </c>
    </row>
    <row r="50" spans="2:6" ht="15.75" thickBot="1" x14ac:dyDescent="0.3">
      <c r="B50" s="191"/>
      <c r="C50" s="181"/>
      <c r="D50" s="192" t="s">
        <v>118</v>
      </c>
      <c r="E50" s="181">
        <v>44940</v>
      </c>
    </row>
    <row r="51" spans="2:6" ht="15.75" thickTop="1" x14ac:dyDescent="0.25">
      <c r="B51" s="178"/>
      <c r="C51" s="179"/>
      <c r="D51" s="193"/>
      <c r="E51" s="178"/>
    </row>
    <row r="52" spans="2:6" x14ac:dyDescent="0.25">
      <c r="B52" s="176"/>
      <c r="C52" s="163"/>
      <c r="D52" s="177"/>
      <c r="E52" s="176"/>
    </row>
    <row r="53" spans="2:6" x14ac:dyDescent="0.25">
      <c r="B53" s="176"/>
      <c r="C53" s="163"/>
      <c r="D53" s="177"/>
      <c r="E53" s="176"/>
    </row>
    <row r="54" spans="2:6" x14ac:dyDescent="0.25">
      <c r="B54" s="176"/>
      <c r="C54" s="163"/>
      <c r="D54" s="177"/>
      <c r="E54" s="176"/>
    </row>
    <row r="55" spans="2:6" x14ac:dyDescent="0.25">
      <c r="B55" s="176"/>
      <c r="C55" s="163"/>
      <c r="D55" s="177"/>
      <c r="E55" s="176"/>
    </row>
    <row r="56" spans="2:6" x14ac:dyDescent="0.25">
      <c r="B56" s="151"/>
      <c r="C56" s="151"/>
      <c r="D56" s="151"/>
      <c r="E56" s="151"/>
    </row>
    <row r="57" spans="2:6" x14ac:dyDescent="0.25">
      <c r="B57" s="151"/>
      <c r="C57" s="151"/>
      <c r="D57" s="151"/>
      <c r="E57" s="151"/>
    </row>
    <row r="58" spans="2:6" x14ac:dyDescent="0.25">
      <c r="B58" s="151"/>
      <c r="C58" s="151"/>
      <c r="D58" s="151"/>
      <c r="E58" s="151"/>
    </row>
    <row r="59" spans="2:6" ht="15.75" thickBot="1" x14ac:dyDescent="0.3">
      <c r="B59" s="156" t="s">
        <v>121</v>
      </c>
      <c r="C59" s="157">
        <v>501</v>
      </c>
      <c r="D59" s="157"/>
      <c r="E59" s="156" t="s">
        <v>122</v>
      </c>
      <c r="F59" s="153" t="s">
        <v>168</v>
      </c>
    </row>
    <row r="60" spans="2:6" ht="15.75" thickTop="1" x14ac:dyDescent="0.25">
      <c r="B60" s="172" t="s">
        <v>157</v>
      </c>
      <c r="C60" s="171" t="s">
        <v>158</v>
      </c>
      <c r="D60" s="172" t="s">
        <v>157</v>
      </c>
      <c r="E60" s="171" t="s">
        <v>158</v>
      </c>
    </row>
    <row r="61" spans="2:6" ht="15.75" thickBot="1" x14ac:dyDescent="0.3">
      <c r="B61" s="191"/>
      <c r="C61" s="181"/>
      <c r="D61" s="192" t="s">
        <v>118</v>
      </c>
      <c r="E61" s="181">
        <v>288900</v>
      </c>
    </row>
    <row r="62" spans="2:6" ht="15.75" thickTop="1" x14ac:dyDescent="0.25">
      <c r="B62" s="178"/>
      <c r="C62" s="179"/>
      <c r="D62" s="193"/>
      <c r="E62" s="178"/>
    </row>
    <row r="63" spans="2:6" x14ac:dyDescent="0.25">
      <c r="B63" s="176"/>
      <c r="C63" s="163"/>
      <c r="D63" s="177"/>
      <c r="E63" s="176"/>
    </row>
    <row r="64" spans="2:6" x14ac:dyDescent="0.25">
      <c r="B64" s="176"/>
      <c r="C64" s="163"/>
      <c r="D64" s="177"/>
      <c r="E64" s="176"/>
    </row>
    <row r="65" spans="2:6" x14ac:dyDescent="0.25">
      <c r="B65" s="176"/>
      <c r="C65" s="163"/>
      <c r="D65" s="177"/>
      <c r="E65" s="176"/>
    </row>
    <row r="66" spans="2:6" x14ac:dyDescent="0.25">
      <c r="B66" s="176"/>
      <c r="C66" s="163"/>
      <c r="D66" s="177"/>
      <c r="E66" s="176"/>
    </row>
    <row r="70" spans="2:6" ht="15.75" thickBot="1" x14ac:dyDescent="0.3">
      <c r="B70" s="156" t="s">
        <v>121</v>
      </c>
      <c r="C70" s="157">
        <v>601</v>
      </c>
      <c r="D70" s="157"/>
      <c r="E70" s="156" t="s">
        <v>122</v>
      </c>
      <c r="F70" s="153" t="s">
        <v>170</v>
      </c>
    </row>
    <row r="71" spans="2:6" ht="15.75" thickTop="1" x14ac:dyDescent="0.25">
      <c r="B71" s="172" t="s">
        <v>157</v>
      </c>
      <c r="C71" s="171" t="s">
        <v>158</v>
      </c>
      <c r="D71" s="172" t="s">
        <v>157</v>
      </c>
      <c r="E71" s="171" t="s">
        <v>158</v>
      </c>
    </row>
    <row r="72" spans="2:6" ht="15.75" thickBot="1" x14ac:dyDescent="0.3">
      <c r="B72" s="191"/>
      <c r="C72" s="181"/>
      <c r="D72" s="192" t="s">
        <v>118</v>
      </c>
      <c r="E72" s="181">
        <v>49220</v>
      </c>
    </row>
    <row r="73" spans="2:6" ht="15.75" thickTop="1" x14ac:dyDescent="0.25">
      <c r="B73" s="178"/>
      <c r="C73" s="179"/>
      <c r="D73" s="193"/>
      <c r="E73" s="178"/>
    </row>
    <row r="74" spans="2:6" x14ac:dyDescent="0.25">
      <c r="B74" s="176"/>
      <c r="C74" s="163"/>
      <c r="D74" s="177"/>
      <c r="E74" s="176"/>
    </row>
    <row r="75" spans="2:6" x14ac:dyDescent="0.25">
      <c r="B75" s="176"/>
      <c r="C75" s="163"/>
      <c r="D75" s="177"/>
      <c r="E75" s="176"/>
    </row>
    <row r="76" spans="2:6" x14ac:dyDescent="0.25">
      <c r="B76" s="176"/>
      <c r="C76" s="163"/>
      <c r="D76" s="177"/>
      <c r="E76" s="176"/>
    </row>
    <row r="77" spans="2:6" x14ac:dyDescent="0.25">
      <c r="B77" s="176"/>
      <c r="C77" s="163"/>
      <c r="D77" s="177"/>
      <c r="E77" s="176"/>
    </row>
    <row r="78" spans="2:6" x14ac:dyDescent="0.25">
      <c r="B78" s="151"/>
      <c r="C78" s="151"/>
      <c r="D78" s="151"/>
      <c r="E78" s="151"/>
    </row>
    <row r="79" spans="2:6" x14ac:dyDescent="0.25">
      <c r="B79" s="151"/>
      <c r="C79" s="151"/>
      <c r="D79" s="151"/>
      <c r="E79" s="151"/>
    </row>
    <row r="80" spans="2:6" x14ac:dyDescent="0.25">
      <c r="B80" s="151"/>
      <c r="C80" s="151"/>
      <c r="D80" s="151"/>
      <c r="E80" s="151"/>
    </row>
    <row r="81" spans="2:6" ht="15.75" thickBot="1" x14ac:dyDescent="0.3">
      <c r="B81" s="156" t="s">
        <v>121</v>
      </c>
      <c r="C81" s="157">
        <v>611</v>
      </c>
      <c r="D81" s="157"/>
      <c r="E81" s="156" t="s">
        <v>122</v>
      </c>
      <c r="F81" s="153" t="s">
        <v>169</v>
      </c>
    </row>
    <row r="82" spans="2:6" ht="15.75" thickTop="1" x14ac:dyDescent="0.25">
      <c r="B82" s="172" t="s">
        <v>157</v>
      </c>
      <c r="C82" s="171" t="s">
        <v>158</v>
      </c>
      <c r="D82" s="172" t="s">
        <v>157</v>
      </c>
      <c r="E82" s="171" t="s">
        <v>158</v>
      </c>
    </row>
    <row r="83" spans="2:6" ht="15.75" thickBot="1" x14ac:dyDescent="0.3">
      <c r="B83" s="191"/>
      <c r="C83" s="181"/>
      <c r="D83" s="192" t="s">
        <v>118</v>
      </c>
      <c r="E83" s="181">
        <v>117700</v>
      </c>
    </row>
    <row r="84" spans="2:6" ht="15.75" thickTop="1" x14ac:dyDescent="0.25">
      <c r="B84" s="178"/>
      <c r="C84" s="179"/>
      <c r="D84" s="193"/>
      <c r="E84" s="178"/>
    </row>
    <row r="85" spans="2:6" x14ac:dyDescent="0.25">
      <c r="B85" s="176"/>
      <c r="C85" s="163"/>
      <c r="D85" s="177"/>
      <c r="E85" s="176"/>
    </row>
    <row r="86" spans="2:6" x14ac:dyDescent="0.25">
      <c r="B86" s="176"/>
      <c r="C86" s="163"/>
      <c r="D86" s="177"/>
      <c r="E86" s="176"/>
    </row>
    <row r="87" spans="2:6" x14ac:dyDescent="0.25">
      <c r="B87" s="176"/>
      <c r="C87" s="163"/>
      <c r="D87" s="177"/>
      <c r="E87" s="176"/>
    </row>
    <row r="88" spans="2:6" x14ac:dyDescent="0.25">
      <c r="B88" s="176"/>
      <c r="C88" s="163"/>
      <c r="D88" s="177"/>
      <c r="E88" s="176"/>
    </row>
    <row r="89" spans="2:6" x14ac:dyDescent="0.25">
      <c r="B89" s="151"/>
      <c r="C89" s="151"/>
      <c r="D89" s="151"/>
      <c r="E89" s="151"/>
    </row>
    <row r="90" spans="2:6" x14ac:dyDescent="0.25">
      <c r="B90" s="151"/>
      <c r="C90" s="151"/>
      <c r="D90" s="151"/>
      <c r="E90" s="151"/>
    </row>
    <row r="91" spans="2:6" x14ac:dyDescent="0.25">
      <c r="B91" s="151"/>
      <c r="C91" s="151"/>
      <c r="D91" s="151"/>
      <c r="E91" s="151"/>
    </row>
    <row r="92" spans="2:6" ht="15.75" thickBot="1" x14ac:dyDescent="0.3">
      <c r="B92" s="156" t="s">
        <v>121</v>
      </c>
      <c r="C92" s="157">
        <v>620</v>
      </c>
      <c r="D92" s="157"/>
      <c r="E92" s="156" t="s">
        <v>122</v>
      </c>
      <c r="F92" s="153" t="s">
        <v>175</v>
      </c>
    </row>
    <row r="93" spans="2:6" ht="15.75" thickTop="1" x14ac:dyDescent="0.25">
      <c r="B93" s="172" t="s">
        <v>157</v>
      </c>
      <c r="C93" s="171" t="s">
        <v>158</v>
      </c>
      <c r="D93" s="172" t="s">
        <v>157</v>
      </c>
      <c r="E93" s="171" t="s">
        <v>158</v>
      </c>
    </row>
    <row r="94" spans="2:6" ht="15.75" thickBot="1" x14ac:dyDescent="0.3">
      <c r="B94" s="191"/>
      <c r="C94" s="181"/>
      <c r="D94" s="192" t="s">
        <v>118</v>
      </c>
      <c r="E94" s="181">
        <v>10700</v>
      </c>
    </row>
    <row r="95" spans="2:6" ht="15.75" thickTop="1" x14ac:dyDescent="0.25">
      <c r="B95" s="178"/>
      <c r="C95" s="179"/>
      <c r="D95" s="193"/>
      <c r="E95" s="178"/>
    </row>
    <row r="96" spans="2:6" x14ac:dyDescent="0.25">
      <c r="B96" s="176"/>
      <c r="C96" s="163"/>
      <c r="D96" s="177"/>
      <c r="E96" s="176"/>
    </row>
    <row r="97" spans="2:6" x14ac:dyDescent="0.25">
      <c r="B97" s="176"/>
      <c r="C97" s="163"/>
      <c r="D97" s="177"/>
      <c r="E97" s="176"/>
    </row>
    <row r="98" spans="2:6" x14ac:dyDescent="0.25">
      <c r="B98" s="176"/>
      <c r="C98" s="163"/>
      <c r="D98" s="177"/>
      <c r="E98" s="176"/>
    </row>
    <row r="99" spans="2:6" x14ac:dyDescent="0.25">
      <c r="B99" s="176"/>
      <c r="C99" s="163"/>
      <c r="D99" s="177"/>
      <c r="E99" s="176"/>
    </row>
    <row r="100" spans="2:6" x14ac:dyDescent="0.25">
      <c r="B100" s="151"/>
      <c r="C100" s="151"/>
      <c r="D100" s="151"/>
      <c r="E100" s="151"/>
    </row>
    <row r="101" spans="2:6" x14ac:dyDescent="0.25">
      <c r="B101" s="151"/>
      <c r="C101" s="151"/>
      <c r="D101" s="151"/>
      <c r="E101" s="151"/>
    </row>
    <row r="103" spans="2:6" ht="15.75" thickBot="1" x14ac:dyDescent="0.3">
      <c r="B103" s="156" t="s">
        <v>121</v>
      </c>
      <c r="C103" s="157">
        <v>643</v>
      </c>
      <c r="D103" s="157"/>
      <c r="E103" s="156" t="s">
        <v>122</v>
      </c>
      <c r="F103" s="153" t="s">
        <v>171</v>
      </c>
    </row>
    <row r="104" spans="2:6" ht="15.75" thickTop="1" x14ac:dyDescent="0.25">
      <c r="B104" s="172" t="s">
        <v>157</v>
      </c>
      <c r="C104" s="171" t="s">
        <v>158</v>
      </c>
      <c r="D104" s="172" t="s">
        <v>157</v>
      </c>
      <c r="E104" s="171" t="s">
        <v>158</v>
      </c>
    </row>
    <row r="105" spans="2:6" ht="15.75" thickBot="1" x14ac:dyDescent="0.3">
      <c r="B105" s="191"/>
      <c r="C105" s="181"/>
      <c r="D105" s="192" t="s">
        <v>118</v>
      </c>
      <c r="E105" s="181">
        <v>102720</v>
      </c>
    </row>
    <row r="106" spans="2:6" ht="15.75" thickTop="1" x14ac:dyDescent="0.25">
      <c r="B106" s="178"/>
      <c r="C106" s="179"/>
      <c r="D106" s="193"/>
      <c r="E106" s="178"/>
    </row>
    <row r="107" spans="2:6" x14ac:dyDescent="0.25">
      <c r="B107" s="176"/>
      <c r="C107" s="163"/>
      <c r="D107" s="177"/>
      <c r="E107" s="176"/>
    </row>
    <row r="108" spans="2:6" x14ac:dyDescent="0.25">
      <c r="B108" s="176"/>
      <c r="C108" s="163"/>
      <c r="D108" s="177"/>
      <c r="E108" s="176"/>
    </row>
    <row r="109" spans="2:6" x14ac:dyDescent="0.25">
      <c r="B109" s="176"/>
      <c r="C109" s="163"/>
      <c r="D109" s="177"/>
      <c r="E109" s="176"/>
    </row>
    <row r="110" spans="2:6" x14ac:dyDescent="0.25">
      <c r="B110" s="176"/>
      <c r="C110" s="163"/>
      <c r="D110" s="177"/>
      <c r="E110" s="176"/>
    </row>
    <row r="111" spans="2:6" x14ac:dyDescent="0.25">
      <c r="B111" s="151"/>
      <c r="C111" s="151"/>
      <c r="D111" s="151"/>
      <c r="E111" s="151"/>
    </row>
    <row r="112" spans="2:6" x14ac:dyDescent="0.25">
      <c r="B112" s="151"/>
      <c r="C112" s="151"/>
      <c r="D112" s="151"/>
      <c r="E112" s="151"/>
    </row>
    <row r="113" spans="2:6" x14ac:dyDescent="0.25">
      <c r="B113" s="151"/>
      <c r="C113" s="151"/>
      <c r="D113" s="151"/>
      <c r="E113" s="151"/>
    </row>
    <row r="114" spans="2:6" ht="15.75" thickBot="1" x14ac:dyDescent="0.3">
      <c r="B114" s="156" t="s">
        <v>121</v>
      </c>
      <c r="C114" s="157">
        <v>653</v>
      </c>
      <c r="D114" s="157"/>
      <c r="E114" s="156" t="s">
        <v>122</v>
      </c>
      <c r="F114" s="153" t="s">
        <v>173</v>
      </c>
    </row>
    <row r="115" spans="2:6" ht="15.75" thickTop="1" x14ac:dyDescent="0.25">
      <c r="B115" s="172" t="s">
        <v>157</v>
      </c>
      <c r="C115" s="171" t="s">
        <v>158</v>
      </c>
      <c r="D115" s="172" t="s">
        <v>157</v>
      </c>
      <c r="E115" s="171" t="s">
        <v>158</v>
      </c>
    </row>
    <row r="116" spans="2:6" ht="15.75" thickBot="1" x14ac:dyDescent="0.3">
      <c r="B116" s="191"/>
      <c r="C116" s="181"/>
      <c r="D116" s="192" t="s">
        <v>118</v>
      </c>
      <c r="E116" s="181">
        <v>16050</v>
      </c>
    </row>
    <row r="117" spans="2:6" ht="15.75" thickTop="1" x14ac:dyDescent="0.25">
      <c r="B117" s="178"/>
      <c r="C117" s="179"/>
      <c r="D117" s="193"/>
      <c r="E117" s="178"/>
    </row>
    <row r="118" spans="2:6" x14ac:dyDescent="0.25">
      <c r="B118" s="176"/>
      <c r="C118" s="163"/>
      <c r="D118" s="177"/>
      <c r="E118" s="176"/>
    </row>
    <row r="119" spans="2:6" x14ac:dyDescent="0.25">
      <c r="B119" s="176"/>
      <c r="C119" s="163"/>
      <c r="D119" s="177"/>
      <c r="E119" s="176"/>
    </row>
    <row r="120" spans="2:6" x14ac:dyDescent="0.25">
      <c r="B120" s="176"/>
      <c r="C120" s="163"/>
      <c r="D120" s="177"/>
      <c r="E120" s="176"/>
    </row>
    <row r="121" spans="2:6" x14ac:dyDescent="0.25">
      <c r="B121" s="176"/>
      <c r="C121" s="163"/>
      <c r="D121" s="177"/>
      <c r="E121" s="176"/>
    </row>
    <row r="122" spans="2:6" x14ac:dyDescent="0.25">
      <c r="B122" s="151"/>
      <c r="C122" s="151"/>
      <c r="D122" s="151"/>
      <c r="E122" s="151"/>
    </row>
    <row r="123" spans="2:6" x14ac:dyDescent="0.25">
      <c r="B123" s="151"/>
      <c r="C123" s="151"/>
      <c r="D123" s="151"/>
      <c r="E123" s="151"/>
    </row>
    <row r="124" spans="2:6" x14ac:dyDescent="0.25">
      <c r="B124" s="151"/>
      <c r="C124" s="151"/>
      <c r="D124" s="151"/>
      <c r="E124" s="151"/>
    </row>
    <row r="125" spans="2:6" ht="15.75" thickBot="1" x14ac:dyDescent="0.3">
      <c r="B125" s="156" t="s">
        <v>121</v>
      </c>
      <c r="C125" s="157">
        <v>660</v>
      </c>
      <c r="D125" s="157"/>
      <c r="E125" s="156" t="s">
        <v>122</v>
      </c>
      <c r="F125" s="153" t="s">
        <v>174</v>
      </c>
    </row>
    <row r="126" spans="2:6" ht="15.75" thickTop="1" x14ac:dyDescent="0.25">
      <c r="B126" s="172" t="s">
        <v>157</v>
      </c>
      <c r="C126" s="171" t="s">
        <v>158</v>
      </c>
      <c r="D126" s="172" t="s">
        <v>157</v>
      </c>
      <c r="E126" s="171" t="s">
        <v>158</v>
      </c>
    </row>
    <row r="127" spans="2:6" ht="15.75" thickBot="1" x14ac:dyDescent="0.3">
      <c r="B127" s="191"/>
      <c r="C127" s="181"/>
      <c r="D127" s="192" t="s">
        <v>118</v>
      </c>
      <c r="E127" s="181">
        <v>42800</v>
      </c>
    </row>
    <row r="128" spans="2:6" ht="15.75" thickTop="1" x14ac:dyDescent="0.25">
      <c r="B128" s="178"/>
      <c r="C128" s="179"/>
      <c r="D128" s="193"/>
      <c r="E128" s="178"/>
    </row>
    <row r="129" spans="2:6" x14ac:dyDescent="0.25">
      <c r="B129" s="176"/>
      <c r="C129" s="163"/>
      <c r="D129" s="177"/>
      <c r="E129" s="176"/>
    </row>
    <row r="130" spans="2:6" x14ac:dyDescent="0.25">
      <c r="B130" s="176"/>
      <c r="C130" s="163"/>
      <c r="D130" s="177"/>
      <c r="E130" s="176"/>
    </row>
    <row r="131" spans="2:6" x14ac:dyDescent="0.25">
      <c r="B131" s="176"/>
      <c r="C131" s="163"/>
      <c r="D131" s="177"/>
      <c r="E131" s="176"/>
    </row>
    <row r="132" spans="2:6" x14ac:dyDescent="0.25">
      <c r="B132" s="176"/>
      <c r="C132" s="163"/>
      <c r="D132" s="177"/>
      <c r="E132" s="176"/>
    </row>
    <row r="136" spans="2:6" ht="15.75" thickBot="1" x14ac:dyDescent="0.3">
      <c r="B136" s="156" t="s">
        <v>121</v>
      </c>
      <c r="C136" s="157">
        <v>685</v>
      </c>
      <c r="D136" s="157"/>
      <c r="E136" s="156" t="s">
        <v>122</v>
      </c>
      <c r="F136" s="153" t="s">
        <v>172</v>
      </c>
    </row>
    <row r="137" spans="2:6" ht="15.75" thickTop="1" x14ac:dyDescent="0.25">
      <c r="B137" s="172" t="s">
        <v>157</v>
      </c>
      <c r="C137" s="171" t="s">
        <v>158</v>
      </c>
      <c r="D137" s="172" t="s">
        <v>157</v>
      </c>
      <c r="E137" s="171" t="s">
        <v>158</v>
      </c>
    </row>
    <row r="138" spans="2:6" ht="15.75" thickBot="1" x14ac:dyDescent="0.3">
      <c r="B138" s="191"/>
      <c r="C138" s="181"/>
      <c r="D138" s="192" t="s">
        <v>118</v>
      </c>
      <c r="E138" s="181">
        <v>14980</v>
      </c>
    </row>
    <row r="139" spans="2:6" ht="15.75" thickTop="1" x14ac:dyDescent="0.25">
      <c r="B139" s="178"/>
      <c r="C139" s="179"/>
      <c r="D139" s="193"/>
      <c r="E139" s="178"/>
    </row>
    <row r="140" spans="2:6" x14ac:dyDescent="0.25">
      <c r="B140" s="176"/>
      <c r="C140" s="163"/>
      <c r="D140" s="177"/>
      <c r="E140" s="176"/>
    </row>
    <row r="141" spans="2:6" x14ac:dyDescent="0.25">
      <c r="B141" s="176"/>
      <c r="C141" s="163"/>
      <c r="D141" s="177"/>
      <c r="E141" s="176"/>
    </row>
    <row r="142" spans="2:6" x14ac:dyDescent="0.25">
      <c r="B142" s="176"/>
      <c r="C142" s="163"/>
      <c r="D142" s="177"/>
      <c r="E142" s="176"/>
    </row>
    <row r="143" spans="2:6" x14ac:dyDescent="0.25">
      <c r="B143" s="176"/>
      <c r="C143" s="163"/>
      <c r="D143" s="177"/>
      <c r="E143" s="176"/>
    </row>
    <row r="145" spans="2:6" ht="15.75" thickBot="1" x14ac:dyDescent="0.3"/>
    <row r="146" spans="2:6" ht="24.75" thickTop="1" thickBot="1" x14ac:dyDescent="0.4">
      <c r="B146" s="196" t="s">
        <v>166</v>
      </c>
      <c r="C146" s="197"/>
      <c r="D146" s="198"/>
      <c r="E146" s="175"/>
    </row>
    <row r="147" spans="2:6" ht="15.75" thickTop="1" x14ac:dyDescent="0.25"/>
    <row r="148" spans="2:6" ht="15.75" thickBot="1" x14ac:dyDescent="0.3"/>
    <row r="149" spans="2:6" ht="18.75" customHeight="1" thickTop="1" thickBot="1" x14ac:dyDescent="0.4">
      <c r="B149" s="194" t="s">
        <v>161</v>
      </c>
      <c r="C149" s="195"/>
      <c r="D149" s="202">
        <f>SUM(E6,E17,E28,E39)</f>
        <v>883820</v>
      </c>
    </row>
    <row r="150" spans="2:6" ht="16.5" thickTop="1" thickBot="1" x14ac:dyDescent="0.3">
      <c r="B150" s="200" t="s">
        <v>167</v>
      </c>
      <c r="C150" s="201"/>
      <c r="D150" s="175">
        <f>SUM(E61,E83,E72,E105,E138,E116,E127,E94,E50)</f>
        <v>688010</v>
      </c>
      <c r="E150" s="203"/>
    </row>
    <row r="151" spans="2:6" ht="16.5" thickTop="1" thickBot="1" x14ac:dyDescent="0.3">
      <c r="B151" s="199" t="s">
        <v>177</v>
      </c>
      <c r="C151" s="199"/>
      <c r="D151" s="199"/>
      <c r="E151" s="175">
        <f>D149+D150</f>
        <v>1571830</v>
      </c>
      <c r="F151" s="204"/>
    </row>
    <row r="152" spans="2:6" ht="15.75" thickTop="1" x14ac:dyDescent="0.25"/>
  </sheetData>
  <mergeCells count="18">
    <mergeCell ref="B150:C150"/>
    <mergeCell ref="B151:D151"/>
    <mergeCell ref="B146:D146"/>
    <mergeCell ref="B149:C149"/>
    <mergeCell ref="C103:D103"/>
    <mergeCell ref="C114:D114"/>
    <mergeCell ref="C125:D125"/>
    <mergeCell ref="C136:D136"/>
    <mergeCell ref="C81:D81"/>
    <mergeCell ref="C92:D92"/>
    <mergeCell ref="C59:D59"/>
    <mergeCell ref="C70:D70"/>
    <mergeCell ref="C48:D48"/>
    <mergeCell ref="C26:D26"/>
    <mergeCell ref="C37:D37"/>
    <mergeCell ref="C15:D15"/>
    <mergeCell ref="B2:E2"/>
    <mergeCell ref="C4:D4"/>
  </mergeCells>
  <pageMargins left="0.7" right="0.7" top="0.75" bottom="0.75" header="0.3" footer="0.3"/>
  <pageSetup paperSize="9" orientation="portrait" horizontalDpi="360" verticalDpi="360" copies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8"/>
  <sheetViews>
    <sheetView topLeftCell="A252" zoomScale="130" zoomScaleNormal="130" workbookViewId="0">
      <selection activeCell="B257" sqref="B257:E257"/>
    </sheetView>
  </sheetViews>
  <sheetFormatPr defaultRowHeight="15" x14ac:dyDescent="0.25"/>
  <cols>
    <col min="5" max="5" width="10" customWidth="1"/>
  </cols>
  <sheetData>
    <row r="1" spans="1:17" x14ac:dyDescent="0.25">
      <c r="A1" s="153"/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53"/>
      <c r="N1" s="153"/>
      <c r="O1" s="153"/>
      <c r="P1" s="153"/>
      <c r="Q1" s="153"/>
    </row>
    <row r="2" spans="1:17" x14ac:dyDescent="0.25">
      <c r="A2" s="153"/>
      <c r="B2" s="154" t="s">
        <v>119</v>
      </c>
      <c r="C2" s="154"/>
      <c r="D2" s="154"/>
      <c r="E2" s="154"/>
      <c r="F2" s="153"/>
      <c r="G2" s="153"/>
      <c r="H2" s="153"/>
      <c r="I2" s="153"/>
      <c r="J2" s="153"/>
      <c r="K2" s="153"/>
      <c r="L2" s="153"/>
      <c r="M2" s="153"/>
      <c r="N2" s="153"/>
      <c r="O2" s="153"/>
      <c r="P2" s="153"/>
      <c r="Q2" s="153"/>
    </row>
    <row r="3" spans="1:17" x14ac:dyDescent="0.25">
      <c r="A3" s="153"/>
      <c r="B3" s="155"/>
      <c r="C3" s="155"/>
      <c r="D3" s="155"/>
      <c r="E3" s="155"/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3"/>
      <c r="Q3" s="153"/>
    </row>
    <row r="4" spans="1:17" ht="15.75" thickBot="1" x14ac:dyDescent="0.3">
      <c r="A4" s="153"/>
      <c r="B4" s="156" t="s">
        <v>121</v>
      </c>
      <c r="C4" s="157">
        <v>101</v>
      </c>
      <c r="D4" s="157"/>
      <c r="E4" s="156" t="s">
        <v>122</v>
      </c>
      <c r="F4" s="153" t="s">
        <v>126</v>
      </c>
      <c r="G4" s="153"/>
      <c r="H4" s="153"/>
      <c r="I4" s="153"/>
      <c r="J4" s="153"/>
      <c r="K4" s="153"/>
      <c r="L4" s="153"/>
      <c r="M4" s="153"/>
      <c r="N4" s="153"/>
      <c r="O4" s="153"/>
      <c r="P4" s="153"/>
      <c r="Q4" s="153"/>
    </row>
    <row r="5" spans="1:17" ht="15.75" thickTop="1" x14ac:dyDescent="0.25">
      <c r="A5" s="153"/>
      <c r="B5" s="172" t="s">
        <v>157</v>
      </c>
      <c r="C5" s="171" t="s">
        <v>158</v>
      </c>
      <c r="D5" s="172" t="s">
        <v>157</v>
      </c>
      <c r="E5" s="171" t="s">
        <v>158</v>
      </c>
      <c r="F5" s="153"/>
      <c r="G5" s="153"/>
      <c r="H5" s="153"/>
      <c r="I5" s="153"/>
      <c r="J5" s="153"/>
      <c r="K5" s="153"/>
      <c r="L5" s="153"/>
      <c r="M5" s="153"/>
      <c r="N5" s="153"/>
      <c r="O5" s="153"/>
      <c r="P5" s="153"/>
      <c r="Q5" s="153"/>
    </row>
    <row r="6" spans="1:17" ht="15.75" thickBot="1" x14ac:dyDescent="0.3">
      <c r="A6" s="153"/>
      <c r="B6" s="180" t="s">
        <v>118</v>
      </c>
      <c r="C6" s="181">
        <v>28890</v>
      </c>
      <c r="D6" s="164"/>
      <c r="E6" s="98"/>
      <c r="F6" s="153"/>
      <c r="G6" s="153"/>
      <c r="H6" s="153"/>
      <c r="I6" s="153"/>
      <c r="J6" s="153"/>
      <c r="K6" s="153"/>
      <c r="L6" s="153"/>
      <c r="M6" s="153"/>
      <c r="N6" s="153"/>
      <c r="O6" s="153"/>
      <c r="P6" s="153"/>
      <c r="Q6" s="153"/>
    </row>
    <row r="7" spans="1:17" ht="15.75" thickTop="1" x14ac:dyDescent="0.25">
      <c r="A7" s="153"/>
      <c r="B7" s="178"/>
      <c r="C7" s="179"/>
      <c r="D7" s="177"/>
      <c r="E7" s="176"/>
      <c r="F7" s="153"/>
      <c r="G7" s="153"/>
      <c r="H7" s="153"/>
      <c r="I7" s="153"/>
      <c r="J7" s="153"/>
      <c r="K7" s="153"/>
      <c r="L7" s="153"/>
      <c r="M7" s="153"/>
      <c r="N7" s="153"/>
      <c r="O7" s="153"/>
      <c r="P7" s="153"/>
      <c r="Q7" s="153"/>
    </row>
    <row r="8" spans="1:17" x14ac:dyDescent="0.25">
      <c r="A8" s="153"/>
      <c r="B8" s="176"/>
      <c r="C8" s="163"/>
      <c r="D8" s="177"/>
      <c r="E8" s="176"/>
      <c r="F8" s="153"/>
      <c r="G8" s="153"/>
      <c r="H8" s="153"/>
      <c r="I8" s="153"/>
      <c r="J8" s="153"/>
      <c r="K8" s="153"/>
      <c r="L8" s="153"/>
      <c r="M8" s="153"/>
      <c r="N8" s="153"/>
      <c r="O8" s="153"/>
      <c r="P8" s="153"/>
      <c r="Q8" s="153"/>
    </row>
    <row r="9" spans="1:17" x14ac:dyDescent="0.25">
      <c r="A9" s="153"/>
      <c r="B9" s="176"/>
      <c r="C9" s="163"/>
      <c r="D9" s="177"/>
      <c r="E9" s="176"/>
      <c r="F9" s="153"/>
      <c r="G9" s="153"/>
      <c r="H9" s="153"/>
      <c r="I9" s="153"/>
      <c r="J9" s="153"/>
      <c r="K9" s="153"/>
      <c r="L9" s="153"/>
      <c r="M9" s="153"/>
      <c r="N9" s="153"/>
      <c r="O9" s="153"/>
      <c r="P9" s="153"/>
      <c r="Q9" s="153"/>
    </row>
    <row r="10" spans="1:17" x14ac:dyDescent="0.25">
      <c r="A10" s="153"/>
      <c r="B10" s="176"/>
      <c r="C10" s="163"/>
      <c r="D10" s="177"/>
      <c r="E10" s="176"/>
      <c r="F10" s="153"/>
      <c r="G10" s="153"/>
      <c r="H10" s="153"/>
      <c r="I10" s="153"/>
      <c r="J10" s="153"/>
      <c r="K10" s="153"/>
      <c r="L10" s="153"/>
      <c r="M10" s="153"/>
      <c r="N10" s="153"/>
      <c r="O10" s="153"/>
      <c r="P10" s="153"/>
      <c r="Q10" s="153"/>
    </row>
    <row r="11" spans="1:17" x14ac:dyDescent="0.25">
      <c r="A11" s="153"/>
      <c r="B11" s="176"/>
      <c r="C11" s="163"/>
      <c r="D11" s="177"/>
      <c r="E11" s="176"/>
      <c r="F11" s="153"/>
      <c r="G11" s="153"/>
      <c r="H11" s="153"/>
      <c r="I11" s="153"/>
      <c r="J11" s="153"/>
      <c r="K11" s="153"/>
      <c r="L11" s="153"/>
      <c r="M11" s="153"/>
      <c r="N11" s="153"/>
      <c r="O11" s="153"/>
      <c r="P11" s="153"/>
      <c r="Q11" s="153"/>
    </row>
    <row r="12" spans="1:17" x14ac:dyDescent="0.25">
      <c r="A12" s="153"/>
      <c r="B12" s="155"/>
      <c r="C12" s="155"/>
      <c r="D12" s="155"/>
      <c r="E12" s="155"/>
      <c r="F12" s="153"/>
      <c r="G12" s="153"/>
      <c r="H12" s="153"/>
      <c r="I12" s="153"/>
      <c r="J12" s="153"/>
      <c r="K12" s="153"/>
      <c r="L12" s="153"/>
      <c r="M12" s="153"/>
      <c r="N12" s="153"/>
      <c r="O12" s="153"/>
      <c r="P12" s="153"/>
      <c r="Q12" s="153"/>
    </row>
    <row r="13" spans="1:17" x14ac:dyDescent="0.25">
      <c r="A13" s="153"/>
      <c r="B13" s="155"/>
      <c r="C13" s="155"/>
      <c r="D13" s="155"/>
      <c r="E13" s="155"/>
      <c r="F13" s="153"/>
      <c r="G13" s="153"/>
      <c r="H13" s="153"/>
      <c r="I13" s="153"/>
      <c r="J13" s="153"/>
      <c r="K13" s="153"/>
      <c r="L13" s="153"/>
      <c r="M13" s="153"/>
      <c r="N13" s="153"/>
      <c r="O13" s="153"/>
      <c r="P13" s="153"/>
      <c r="Q13" s="153"/>
    </row>
    <row r="14" spans="1:17" x14ac:dyDescent="0.25">
      <c r="A14" s="153"/>
      <c r="B14" s="153"/>
      <c r="C14" s="153"/>
      <c r="D14" s="153"/>
      <c r="E14" s="153"/>
      <c r="F14" s="153"/>
      <c r="G14" s="153"/>
      <c r="H14" s="153"/>
      <c r="I14" s="153"/>
      <c r="J14" s="153"/>
      <c r="K14" s="153"/>
      <c r="L14" s="153"/>
      <c r="M14" s="153"/>
      <c r="N14" s="153"/>
      <c r="O14" s="153"/>
      <c r="P14" s="153"/>
      <c r="Q14" s="153"/>
    </row>
    <row r="15" spans="1:17" ht="15.75" thickBot="1" x14ac:dyDescent="0.3">
      <c r="A15" s="153"/>
      <c r="B15" s="156" t="s">
        <v>121</v>
      </c>
      <c r="C15" s="157">
        <v>103</v>
      </c>
      <c r="D15" s="157"/>
      <c r="E15" s="156" t="s">
        <v>122</v>
      </c>
      <c r="F15" s="153" t="s">
        <v>124</v>
      </c>
      <c r="G15" s="153"/>
      <c r="H15" s="153"/>
      <c r="I15" s="153"/>
      <c r="J15" s="156" t="s">
        <v>121</v>
      </c>
      <c r="K15" s="157">
        <v>103</v>
      </c>
      <c r="L15" s="157"/>
      <c r="M15" s="156" t="s">
        <v>122</v>
      </c>
      <c r="N15" s="153" t="s">
        <v>123</v>
      </c>
      <c r="O15" s="153"/>
      <c r="P15" s="153"/>
      <c r="Q15" s="153"/>
    </row>
    <row r="16" spans="1:17" ht="15.75" thickTop="1" x14ac:dyDescent="0.25">
      <c r="A16" s="153"/>
      <c r="B16" s="172" t="s">
        <v>157</v>
      </c>
      <c r="C16" s="171" t="s">
        <v>158</v>
      </c>
      <c r="D16" s="172" t="s">
        <v>157</v>
      </c>
      <c r="E16" s="171" t="s">
        <v>158</v>
      </c>
      <c r="F16" s="153"/>
      <c r="G16" s="153"/>
      <c r="H16" s="153"/>
      <c r="I16" s="153"/>
      <c r="J16" s="172" t="s">
        <v>157</v>
      </c>
      <c r="K16" s="171" t="s">
        <v>158</v>
      </c>
      <c r="L16" s="172" t="s">
        <v>157</v>
      </c>
      <c r="M16" s="171" t="s">
        <v>158</v>
      </c>
      <c r="N16" s="153"/>
      <c r="O16" s="153"/>
      <c r="P16" s="153"/>
      <c r="Q16" s="153"/>
    </row>
    <row r="17" spans="1:17" ht="15.75" thickBot="1" x14ac:dyDescent="0.3">
      <c r="A17" s="153"/>
      <c r="B17" s="180" t="s">
        <v>118</v>
      </c>
      <c r="C17" s="181">
        <v>199020</v>
      </c>
      <c r="D17" s="164"/>
      <c r="E17" s="98"/>
      <c r="F17" s="153"/>
      <c r="G17" s="153"/>
      <c r="H17" s="153"/>
      <c r="I17" s="153"/>
      <c r="J17" s="162" t="s">
        <v>118</v>
      </c>
      <c r="K17" s="163">
        <v>42800</v>
      </c>
      <c r="L17" s="164"/>
      <c r="M17" s="98"/>
      <c r="N17" s="153"/>
      <c r="O17" s="153"/>
      <c r="P17" s="153"/>
      <c r="Q17" s="153"/>
    </row>
    <row r="18" spans="1:17" ht="15.75" thickTop="1" x14ac:dyDescent="0.25">
      <c r="A18" s="153"/>
      <c r="B18" s="178"/>
      <c r="C18" s="179"/>
      <c r="D18" s="177"/>
      <c r="E18" s="176"/>
      <c r="F18" s="153"/>
      <c r="G18" s="153"/>
      <c r="H18" s="153"/>
      <c r="I18" s="153"/>
      <c r="J18" s="178"/>
      <c r="K18" s="179"/>
      <c r="L18" s="177"/>
      <c r="M18" s="176"/>
      <c r="N18" s="153"/>
      <c r="O18" s="153"/>
      <c r="P18" s="153"/>
      <c r="Q18" s="153"/>
    </row>
    <row r="19" spans="1:17" x14ac:dyDescent="0.25">
      <c r="A19" s="153"/>
      <c r="B19" s="176"/>
      <c r="C19" s="163"/>
      <c r="D19" s="177"/>
      <c r="E19" s="176"/>
      <c r="F19" s="153"/>
      <c r="G19" s="153"/>
      <c r="H19" s="153"/>
      <c r="I19" s="153"/>
      <c r="J19" s="176"/>
      <c r="K19" s="163"/>
      <c r="L19" s="177"/>
      <c r="M19" s="176"/>
      <c r="N19" s="153"/>
      <c r="O19" s="153"/>
      <c r="P19" s="153"/>
      <c r="Q19" s="153"/>
    </row>
    <row r="20" spans="1:17" x14ac:dyDescent="0.25">
      <c r="A20" s="153"/>
      <c r="B20" s="176"/>
      <c r="C20" s="163"/>
      <c r="D20" s="177"/>
      <c r="E20" s="176"/>
      <c r="F20" s="153"/>
      <c r="G20" s="153"/>
      <c r="H20" s="153"/>
      <c r="I20" s="153"/>
      <c r="J20" s="176"/>
      <c r="K20" s="163"/>
      <c r="L20" s="177"/>
      <c r="M20" s="176"/>
      <c r="N20" s="153"/>
      <c r="O20" s="153"/>
      <c r="P20" s="153"/>
      <c r="Q20" s="153"/>
    </row>
    <row r="21" spans="1:17" x14ac:dyDescent="0.25">
      <c r="A21" s="153"/>
      <c r="B21" s="176"/>
      <c r="C21" s="163"/>
      <c r="D21" s="177"/>
      <c r="E21" s="176"/>
      <c r="F21" s="153"/>
      <c r="G21" s="153"/>
      <c r="H21" s="153"/>
      <c r="I21" s="153"/>
      <c r="J21" s="176"/>
      <c r="K21" s="163"/>
      <c r="L21" s="177"/>
      <c r="M21" s="176"/>
      <c r="N21" s="153"/>
      <c r="O21" s="153"/>
      <c r="P21" s="153"/>
      <c r="Q21" s="153"/>
    </row>
    <row r="22" spans="1:17" x14ac:dyDescent="0.25">
      <c r="A22" s="153"/>
      <c r="B22" s="176"/>
      <c r="C22" s="163"/>
      <c r="D22" s="177"/>
      <c r="E22" s="176"/>
      <c r="F22" s="153"/>
      <c r="G22" s="153"/>
      <c r="H22" s="153"/>
      <c r="I22" s="153"/>
      <c r="J22" s="176"/>
      <c r="K22" s="163"/>
      <c r="L22" s="177"/>
      <c r="M22" s="176"/>
      <c r="N22" s="153"/>
      <c r="O22" s="153"/>
      <c r="P22" s="153"/>
      <c r="Q22" s="153"/>
    </row>
    <row r="23" spans="1:17" x14ac:dyDescent="0.25">
      <c r="A23" s="153"/>
      <c r="B23" s="153"/>
      <c r="C23" s="153"/>
      <c r="D23" s="153"/>
      <c r="E23" s="153"/>
      <c r="F23" s="153"/>
      <c r="G23" s="153"/>
      <c r="H23" s="153"/>
      <c r="I23" s="153"/>
      <c r="J23" s="153"/>
      <c r="K23" s="153"/>
      <c r="L23" s="153"/>
      <c r="M23" s="153"/>
      <c r="N23" s="153"/>
      <c r="O23" s="153"/>
      <c r="P23" s="153"/>
      <c r="Q23" s="153"/>
    </row>
    <row r="24" spans="1:17" x14ac:dyDescent="0.25">
      <c r="A24" s="153"/>
      <c r="B24" s="153"/>
      <c r="C24" s="153"/>
      <c r="D24" s="153"/>
      <c r="E24" s="153"/>
      <c r="F24" s="153"/>
      <c r="G24" s="153"/>
      <c r="H24" s="153"/>
      <c r="I24" s="153"/>
      <c r="J24" s="153"/>
      <c r="K24" s="153"/>
      <c r="L24" s="153"/>
      <c r="M24" s="153"/>
      <c r="N24" s="153"/>
      <c r="O24" s="153"/>
      <c r="P24" s="153"/>
      <c r="Q24" s="153"/>
    </row>
    <row r="25" spans="1:17" x14ac:dyDescent="0.25">
      <c r="A25" s="153"/>
      <c r="B25" s="153"/>
      <c r="C25" s="153"/>
      <c r="D25" s="153"/>
      <c r="E25" s="153"/>
      <c r="F25" s="153"/>
      <c r="G25" s="153"/>
      <c r="H25" s="153"/>
      <c r="I25" s="153"/>
      <c r="J25" s="153"/>
      <c r="K25" s="153"/>
      <c r="L25" s="153"/>
      <c r="M25" s="153"/>
      <c r="N25" s="153"/>
      <c r="O25" s="153"/>
      <c r="P25" s="153"/>
      <c r="Q25" s="153"/>
    </row>
    <row r="26" spans="1:17" ht="15.75" thickBot="1" x14ac:dyDescent="0.3">
      <c r="A26" s="153"/>
      <c r="B26" s="156" t="s">
        <v>121</v>
      </c>
      <c r="C26" s="157">
        <v>104</v>
      </c>
      <c r="D26" s="157"/>
      <c r="E26" s="156" t="s">
        <v>122</v>
      </c>
      <c r="F26" s="153" t="s">
        <v>125</v>
      </c>
      <c r="G26" s="153"/>
      <c r="H26" s="153"/>
      <c r="I26" s="153"/>
      <c r="J26" s="153"/>
      <c r="K26" s="153"/>
      <c r="L26" s="153"/>
      <c r="M26" s="153"/>
      <c r="N26" s="153"/>
      <c r="O26" s="153"/>
      <c r="P26" s="153"/>
      <c r="Q26" s="153"/>
    </row>
    <row r="27" spans="1:17" ht="15.75" thickTop="1" x14ac:dyDescent="0.25">
      <c r="A27" s="153"/>
      <c r="B27" s="172" t="s">
        <v>157</v>
      </c>
      <c r="C27" s="171" t="s">
        <v>158</v>
      </c>
      <c r="D27" s="172" t="s">
        <v>157</v>
      </c>
      <c r="E27" s="171" t="s">
        <v>158</v>
      </c>
      <c r="F27" s="153"/>
      <c r="G27" s="153"/>
      <c r="H27" s="153"/>
      <c r="I27" s="153"/>
      <c r="J27" s="153"/>
      <c r="K27" s="153"/>
      <c r="L27" s="153"/>
      <c r="M27" s="153"/>
      <c r="N27" s="153"/>
      <c r="O27" s="153"/>
      <c r="P27" s="153"/>
      <c r="Q27" s="153"/>
    </row>
    <row r="28" spans="1:17" ht="15.75" thickBot="1" x14ac:dyDescent="0.3">
      <c r="A28" s="153"/>
      <c r="B28" s="180" t="s">
        <v>118</v>
      </c>
      <c r="C28" s="181">
        <v>69550</v>
      </c>
      <c r="D28" s="164"/>
      <c r="E28" s="98"/>
      <c r="F28" s="153"/>
      <c r="G28" s="153"/>
      <c r="H28" s="153"/>
      <c r="I28" s="153"/>
      <c r="J28" s="153"/>
      <c r="K28" s="153"/>
      <c r="L28" s="153"/>
      <c r="M28" s="153"/>
      <c r="N28" s="153"/>
      <c r="O28" s="153"/>
      <c r="P28" s="153"/>
      <c r="Q28" s="153"/>
    </row>
    <row r="29" spans="1:17" ht="15.75" thickTop="1" x14ac:dyDescent="0.25">
      <c r="A29" s="153"/>
      <c r="B29" s="178"/>
      <c r="C29" s="179"/>
      <c r="D29" s="177"/>
      <c r="E29" s="176"/>
      <c r="F29" s="153"/>
      <c r="G29" s="153"/>
      <c r="H29" s="153"/>
      <c r="I29" s="153"/>
      <c r="J29" s="153"/>
      <c r="K29" s="153"/>
      <c r="L29" s="153"/>
      <c r="M29" s="153"/>
      <c r="N29" s="153"/>
      <c r="O29" s="153"/>
      <c r="P29" s="153"/>
      <c r="Q29" s="153"/>
    </row>
    <row r="30" spans="1:17" x14ac:dyDescent="0.25">
      <c r="A30" s="153"/>
      <c r="B30" s="176"/>
      <c r="C30" s="163"/>
      <c r="D30" s="177"/>
      <c r="E30" s="176"/>
      <c r="F30" s="153"/>
      <c r="G30" s="153"/>
      <c r="H30" s="153"/>
      <c r="I30" s="153"/>
      <c r="J30" s="153"/>
      <c r="K30" s="153"/>
      <c r="L30" s="153"/>
      <c r="M30" s="153"/>
      <c r="N30" s="153"/>
      <c r="O30" s="153"/>
      <c r="P30" s="153"/>
      <c r="Q30" s="153"/>
    </row>
    <row r="31" spans="1:17" x14ac:dyDescent="0.25">
      <c r="A31" s="153"/>
      <c r="B31" s="176"/>
      <c r="C31" s="163"/>
      <c r="D31" s="177"/>
      <c r="E31" s="176"/>
      <c r="F31" s="153"/>
      <c r="G31" s="153"/>
      <c r="H31" s="153"/>
      <c r="I31" s="153"/>
      <c r="J31" s="153"/>
      <c r="K31" s="153"/>
      <c r="L31" s="153"/>
      <c r="M31" s="153"/>
      <c r="N31" s="153"/>
      <c r="O31" s="153"/>
      <c r="P31" s="153"/>
      <c r="Q31" s="153"/>
    </row>
    <row r="32" spans="1:17" x14ac:dyDescent="0.25">
      <c r="A32" s="153"/>
      <c r="B32" s="176"/>
      <c r="C32" s="163"/>
      <c r="D32" s="177"/>
      <c r="E32" s="176"/>
      <c r="F32" s="153"/>
      <c r="G32" s="153"/>
      <c r="H32" s="153"/>
      <c r="I32" s="153"/>
      <c r="J32" s="153"/>
      <c r="K32" s="153"/>
      <c r="L32" s="153"/>
      <c r="M32" s="153"/>
      <c r="N32" s="153"/>
      <c r="O32" s="153"/>
      <c r="P32" s="153"/>
      <c r="Q32" s="153"/>
    </row>
    <row r="33" spans="1:17" x14ac:dyDescent="0.25">
      <c r="A33" s="153"/>
      <c r="B33" s="176"/>
      <c r="C33" s="163"/>
      <c r="D33" s="177"/>
      <c r="E33" s="176"/>
      <c r="F33" s="153"/>
      <c r="G33" s="153"/>
      <c r="H33" s="153"/>
      <c r="I33" s="153"/>
      <c r="J33" s="153"/>
      <c r="K33" s="153"/>
      <c r="L33" s="153"/>
      <c r="M33" s="153"/>
      <c r="N33" s="153"/>
      <c r="O33" s="153"/>
      <c r="P33" s="153"/>
      <c r="Q33" s="153"/>
    </row>
    <row r="34" spans="1:17" x14ac:dyDescent="0.25">
      <c r="A34" s="153"/>
      <c r="B34" s="153"/>
      <c r="C34" s="153"/>
      <c r="D34" s="153"/>
      <c r="E34" s="153"/>
      <c r="F34" s="153"/>
      <c r="G34" s="153"/>
      <c r="H34" s="153"/>
      <c r="I34" s="153"/>
      <c r="J34" s="153"/>
      <c r="K34" s="153"/>
      <c r="L34" s="153"/>
      <c r="M34" s="153"/>
      <c r="N34" s="153"/>
      <c r="O34" s="153"/>
      <c r="P34" s="153"/>
      <c r="Q34" s="153"/>
    </row>
    <row r="35" spans="1:17" x14ac:dyDescent="0.25">
      <c r="A35" s="153"/>
      <c r="B35" s="153"/>
      <c r="C35" s="153"/>
      <c r="D35" s="153"/>
      <c r="E35" s="153"/>
      <c r="F35" s="153"/>
      <c r="G35" s="153"/>
      <c r="H35" s="153"/>
      <c r="I35" s="153"/>
      <c r="J35" s="153"/>
      <c r="K35" s="153"/>
      <c r="L35" s="153"/>
      <c r="M35" s="153"/>
      <c r="N35" s="153"/>
      <c r="O35" s="153"/>
      <c r="P35" s="153"/>
      <c r="Q35" s="153"/>
    </row>
    <row r="36" spans="1:17" x14ac:dyDescent="0.25">
      <c r="A36" s="153"/>
      <c r="B36" s="153"/>
      <c r="C36" s="153"/>
      <c r="D36" s="153"/>
      <c r="E36" s="153"/>
      <c r="F36" s="153"/>
      <c r="G36" s="153"/>
      <c r="H36" s="153"/>
      <c r="I36" s="153"/>
      <c r="J36" s="153"/>
      <c r="K36" s="153"/>
      <c r="L36" s="153"/>
      <c r="M36" s="153"/>
      <c r="N36" s="153"/>
      <c r="O36" s="153"/>
      <c r="P36" s="153"/>
      <c r="Q36" s="153"/>
    </row>
    <row r="37" spans="1:17" ht="15.75" thickBot="1" x14ac:dyDescent="0.3">
      <c r="A37" s="153"/>
      <c r="B37" s="156" t="s">
        <v>121</v>
      </c>
      <c r="C37" s="157">
        <v>105</v>
      </c>
      <c r="D37" s="157"/>
      <c r="E37" s="156" t="s">
        <v>122</v>
      </c>
      <c r="F37" s="153" t="s">
        <v>130</v>
      </c>
      <c r="G37" s="153"/>
      <c r="H37" s="153"/>
      <c r="I37" s="153"/>
      <c r="J37" s="153"/>
      <c r="K37" s="153"/>
      <c r="L37" s="153"/>
      <c r="M37" s="153"/>
      <c r="N37" s="153"/>
      <c r="O37" s="153"/>
      <c r="P37" s="153"/>
      <c r="Q37" s="153"/>
    </row>
    <row r="38" spans="1:17" ht="15.75" thickTop="1" x14ac:dyDescent="0.25">
      <c r="A38" s="153"/>
      <c r="B38" s="172" t="s">
        <v>157</v>
      </c>
      <c r="C38" s="171" t="s">
        <v>158</v>
      </c>
      <c r="D38" s="172" t="s">
        <v>157</v>
      </c>
      <c r="E38" s="171" t="s">
        <v>158</v>
      </c>
      <c r="F38" s="153"/>
      <c r="G38" s="153"/>
      <c r="H38" s="153"/>
      <c r="I38" s="153"/>
      <c r="J38" s="153"/>
      <c r="K38" s="153"/>
      <c r="L38" s="153"/>
      <c r="M38" s="153"/>
      <c r="N38" s="153"/>
      <c r="O38" s="153"/>
      <c r="P38" s="153"/>
      <c r="Q38" s="153"/>
    </row>
    <row r="39" spans="1:17" ht="15.75" thickBot="1" x14ac:dyDescent="0.3">
      <c r="A39" s="153"/>
      <c r="B39" s="180" t="s">
        <v>118</v>
      </c>
      <c r="C39" s="181">
        <v>57780</v>
      </c>
      <c r="D39" s="164"/>
      <c r="E39" s="98"/>
      <c r="F39" s="153"/>
      <c r="G39" s="153"/>
      <c r="H39" s="153"/>
      <c r="I39" s="153"/>
      <c r="J39" s="153"/>
      <c r="K39" s="153"/>
      <c r="L39" s="153"/>
      <c r="M39" s="153"/>
      <c r="N39" s="153"/>
      <c r="O39" s="153"/>
      <c r="P39" s="153"/>
      <c r="Q39" s="153"/>
    </row>
    <row r="40" spans="1:17" ht="15.75" thickTop="1" x14ac:dyDescent="0.25">
      <c r="A40" s="153"/>
      <c r="B40" s="178"/>
      <c r="C40" s="179"/>
      <c r="D40" s="177"/>
      <c r="E40" s="176"/>
      <c r="F40" s="153"/>
      <c r="G40" s="153"/>
      <c r="H40" s="153"/>
      <c r="I40" s="153"/>
      <c r="J40" s="153"/>
      <c r="K40" s="153"/>
      <c r="L40" s="153"/>
      <c r="M40" s="153"/>
      <c r="N40" s="153"/>
      <c r="O40" s="153"/>
      <c r="P40" s="153"/>
      <c r="Q40" s="153"/>
    </row>
    <row r="41" spans="1:17" x14ac:dyDescent="0.25">
      <c r="A41" s="153"/>
      <c r="B41" s="176"/>
      <c r="C41" s="163"/>
      <c r="D41" s="177"/>
      <c r="E41" s="176"/>
      <c r="F41" s="153"/>
      <c r="G41" s="153"/>
      <c r="H41" s="153"/>
      <c r="I41" s="153"/>
      <c r="J41" s="153"/>
      <c r="K41" s="153"/>
      <c r="L41" s="153"/>
      <c r="M41" s="153"/>
      <c r="N41" s="153"/>
      <c r="O41" s="153"/>
      <c r="P41" s="153"/>
      <c r="Q41" s="153"/>
    </row>
    <row r="42" spans="1:17" x14ac:dyDescent="0.25">
      <c r="A42" s="153"/>
      <c r="B42" s="176"/>
      <c r="C42" s="163"/>
      <c r="D42" s="177"/>
      <c r="E42" s="176"/>
      <c r="F42" s="153"/>
      <c r="G42" s="153"/>
      <c r="H42" s="153"/>
      <c r="I42" s="153"/>
      <c r="J42" s="153"/>
      <c r="K42" s="153"/>
      <c r="L42" s="153"/>
      <c r="M42" s="153"/>
      <c r="N42" s="153"/>
      <c r="O42" s="153"/>
      <c r="P42" s="153"/>
      <c r="Q42" s="153"/>
    </row>
    <row r="43" spans="1:17" x14ac:dyDescent="0.25">
      <c r="A43" s="153"/>
      <c r="B43" s="176"/>
      <c r="C43" s="163"/>
      <c r="D43" s="177"/>
      <c r="E43" s="176"/>
      <c r="F43" s="153"/>
      <c r="G43" s="153"/>
      <c r="H43" s="153"/>
      <c r="I43" s="153"/>
      <c r="J43" s="153"/>
      <c r="K43" s="153"/>
      <c r="L43" s="153"/>
      <c r="M43" s="153"/>
      <c r="N43" s="153"/>
      <c r="O43" s="153"/>
      <c r="P43" s="153"/>
      <c r="Q43" s="153"/>
    </row>
    <row r="44" spans="1:17" x14ac:dyDescent="0.25">
      <c r="A44" s="153"/>
      <c r="B44" s="176"/>
      <c r="C44" s="163"/>
      <c r="D44" s="177"/>
      <c r="E44" s="176"/>
      <c r="F44" s="153"/>
      <c r="G44" s="153"/>
      <c r="H44" s="153"/>
      <c r="I44" s="153"/>
      <c r="J44" s="153"/>
      <c r="K44" s="153"/>
      <c r="L44" s="153"/>
      <c r="M44" s="153"/>
      <c r="N44" s="153"/>
      <c r="O44" s="153"/>
      <c r="P44" s="153"/>
      <c r="Q44" s="153"/>
    </row>
    <row r="45" spans="1:17" x14ac:dyDescent="0.25">
      <c r="A45" s="153"/>
      <c r="B45" s="153"/>
      <c r="C45" s="153"/>
      <c r="D45" s="153"/>
      <c r="E45" s="153"/>
      <c r="F45" s="153"/>
      <c r="G45" s="153"/>
      <c r="H45" s="153"/>
      <c r="I45" s="153"/>
      <c r="J45" s="153"/>
      <c r="K45" s="153"/>
      <c r="L45" s="153"/>
      <c r="M45" s="153"/>
      <c r="N45" s="153"/>
      <c r="O45" s="153"/>
      <c r="P45" s="153"/>
      <c r="Q45" s="153"/>
    </row>
    <row r="46" spans="1:17" x14ac:dyDescent="0.25">
      <c r="A46" s="153"/>
      <c r="B46" s="153"/>
      <c r="C46" s="153"/>
      <c r="D46" s="153"/>
      <c r="E46" s="153"/>
      <c r="F46" s="153"/>
      <c r="G46" s="153"/>
      <c r="H46" s="153"/>
      <c r="I46" s="153"/>
      <c r="J46" s="153"/>
      <c r="K46" s="153"/>
      <c r="L46" s="153"/>
      <c r="M46" s="153"/>
      <c r="N46" s="153"/>
      <c r="O46" s="153"/>
      <c r="P46" s="153"/>
      <c r="Q46" s="153"/>
    </row>
    <row r="47" spans="1:17" x14ac:dyDescent="0.25">
      <c r="A47" s="153"/>
      <c r="B47" s="153"/>
      <c r="C47" s="153"/>
      <c r="D47" s="153"/>
      <c r="E47" s="153"/>
      <c r="F47" s="153"/>
      <c r="G47" s="153"/>
      <c r="H47" s="153"/>
      <c r="I47" s="153"/>
      <c r="J47" s="153"/>
      <c r="K47" s="153"/>
      <c r="L47" s="153"/>
      <c r="M47" s="153"/>
      <c r="N47" s="153"/>
      <c r="O47" s="153"/>
      <c r="P47" s="153"/>
      <c r="Q47" s="153"/>
    </row>
    <row r="48" spans="1:17" ht="15.75" thickBot="1" x14ac:dyDescent="0.3">
      <c r="A48" s="153"/>
      <c r="B48" s="156" t="s">
        <v>121</v>
      </c>
      <c r="C48" s="157">
        <v>106</v>
      </c>
      <c r="D48" s="157"/>
      <c r="E48" s="156" t="s">
        <v>122</v>
      </c>
      <c r="F48" s="153" t="s">
        <v>128</v>
      </c>
      <c r="G48" s="153"/>
      <c r="H48" s="153"/>
      <c r="I48" s="153"/>
      <c r="J48" s="156" t="s">
        <v>121</v>
      </c>
      <c r="K48" s="157">
        <v>106</v>
      </c>
      <c r="L48" s="157"/>
      <c r="M48" s="156" t="s">
        <v>122</v>
      </c>
      <c r="N48" s="153" t="s">
        <v>129</v>
      </c>
      <c r="O48" s="153"/>
      <c r="P48" s="153"/>
      <c r="Q48" s="153"/>
    </row>
    <row r="49" spans="1:17" ht="15.75" thickTop="1" x14ac:dyDescent="0.25">
      <c r="A49" s="153"/>
      <c r="B49" s="172" t="s">
        <v>157</v>
      </c>
      <c r="C49" s="171" t="s">
        <v>158</v>
      </c>
      <c r="D49" s="172" t="s">
        <v>157</v>
      </c>
      <c r="E49" s="171" t="s">
        <v>158</v>
      </c>
      <c r="F49" s="153"/>
      <c r="G49" s="153"/>
      <c r="H49" s="153"/>
      <c r="I49" s="153"/>
      <c r="J49" s="172" t="s">
        <v>157</v>
      </c>
      <c r="K49" s="171" t="s">
        <v>158</v>
      </c>
      <c r="L49" s="172" t="s">
        <v>157</v>
      </c>
      <c r="M49" s="171" t="s">
        <v>158</v>
      </c>
      <c r="N49" s="153"/>
      <c r="O49" s="153"/>
      <c r="P49" s="153"/>
      <c r="Q49" s="153"/>
    </row>
    <row r="50" spans="1:17" ht="15.75" thickBot="1" x14ac:dyDescent="0.3">
      <c r="A50" s="153"/>
      <c r="B50" s="180" t="s">
        <v>118</v>
      </c>
      <c r="C50" s="181">
        <v>16050</v>
      </c>
      <c r="D50" s="164"/>
      <c r="E50" s="98"/>
      <c r="F50" s="153"/>
      <c r="G50" s="153"/>
      <c r="H50" s="153"/>
      <c r="I50" s="153"/>
      <c r="J50" s="162" t="s">
        <v>118</v>
      </c>
      <c r="K50" s="163">
        <v>36060</v>
      </c>
      <c r="L50" s="164"/>
      <c r="M50" s="98"/>
      <c r="N50" s="153"/>
      <c r="O50" s="153"/>
      <c r="P50" s="153"/>
      <c r="Q50" s="153"/>
    </row>
    <row r="51" spans="1:17" ht="15.75" thickTop="1" x14ac:dyDescent="0.25">
      <c r="A51" s="153"/>
      <c r="B51" s="178"/>
      <c r="C51" s="179"/>
      <c r="D51" s="177"/>
      <c r="E51" s="176"/>
      <c r="F51" s="153"/>
      <c r="G51" s="153"/>
      <c r="H51" s="153"/>
      <c r="I51" s="153"/>
      <c r="J51" s="178"/>
      <c r="K51" s="179"/>
      <c r="L51" s="177"/>
      <c r="M51" s="176"/>
      <c r="N51" s="153"/>
      <c r="O51" s="153"/>
      <c r="P51" s="153"/>
      <c r="Q51" s="153"/>
    </row>
    <row r="52" spans="1:17" x14ac:dyDescent="0.25">
      <c r="A52" s="153"/>
      <c r="B52" s="176"/>
      <c r="C52" s="163"/>
      <c r="D52" s="177"/>
      <c r="E52" s="176"/>
      <c r="F52" s="153"/>
      <c r="G52" s="153"/>
      <c r="H52" s="153"/>
      <c r="I52" s="153"/>
      <c r="J52" s="176"/>
      <c r="K52" s="163"/>
      <c r="L52" s="177"/>
      <c r="M52" s="176"/>
      <c r="N52" s="153"/>
      <c r="O52" s="153"/>
      <c r="P52" s="153"/>
      <c r="Q52" s="153"/>
    </row>
    <row r="53" spans="1:17" x14ac:dyDescent="0.25">
      <c r="A53" s="153"/>
      <c r="B53" s="176"/>
      <c r="C53" s="163"/>
      <c r="D53" s="177"/>
      <c r="E53" s="176"/>
      <c r="F53" s="153"/>
      <c r="G53" s="153"/>
      <c r="H53" s="153"/>
      <c r="I53" s="153"/>
      <c r="J53" s="176"/>
      <c r="K53" s="163"/>
      <c r="L53" s="177"/>
      <c r="M53" s="176"/>
      <c r="N53" s="153"/>
      <c r="O53" s="153"/>
      <c r="P53" s="153"/>
      <c r="Q53" s="153"/>
    </row>
    <row r="54" spans="1:17" x14ac:dyDescent="0.25">
      <c r="A54" s="153"/>
      <c r="B54" s="176"/>
      <c r="C54" s="163"/>
      <c r="D54" s="177"/>
      <c r="E54" s="176"/>
      <c r="F54" s="153"/>
      <c r="G54" s="153"/>
      <c r="H54" s="153"/>
      <c r="I54" s="153"/>
      <c r="J54" s="176"/>
      <c r="K54" s="163"/>
      <c r="L54" s="177"/>
      <c r="M54" s="176"/>
      <c r="N54" s="153"/>
      <c r="O54" s="153"/>
      <c r="P54" s="153"/>
      <c r="Q54" s="153"/>
    </row>
    <row r="55" spans="1:17" x14ac:dyDescent="0.25">
      <c r="A55" s="153"/>
      <c r="B55" s="176"/>
      <c r="C55" s="163"/>
      <c r="D55" s="177"/>
      <c r="E55" s="176"/>
      <c r="F55" s="153"/>
      <c r="G55" s="153"/>
      <c r="H55" s="153"/>
      <c r="I55" s="153"/>
      <c r="J55" s="176"/>
      <c r="K55" s="163"/>
      <c r="L55" s="177"/>
      <c r="M55" s="176"/>
      <c r="N55" s="153"/>
      <c r="O55" s="153"/>
      <c r="P55" s="153"/>
      <c r="Q55" s="153"/>
    </row>
    <row r="56" spans="1:17" x14ac:dyDescent="0.25">
      <c r="A56" s="153"/>
      <c r="B56" s="151"/>
      <c r="C56" s="151"/>
      <c r="D56" s="151"/>
      <c r="E56" s="151"/>
      <c r="F56" s="153"/>
      <c r="G56" s="153"/>
      <c r="H56" s="153"/>
      <c r="I56" s="153"/>
      <c r="J56" s="151"/>
      <c r="K56" s="151"/>
      <c r="L56" s="151"/>
      <c r="M56" s="151"/>
      <c r="N56" s="153"/>
      <c r="O56" s="153"/>
      <c r="P56" s="153"/>
      <c r="Q56" s="153"/>
    </row>
    <row r="57" spans="1:17" x14ac:dyDescent="0.25">
      <c r="A57" s="153"/>
      <c r="B57" s="151"/>
      <c r="C57" s="151"/>
      <c r="D57" s="151"/>
      <c r="E57" s="151"/>
      <c r="F57" s="153"/>
      <c r="G57" s="153"/>
      <c r="H57" s="153"/>
      <c r="I57" s="153"/>
      <c r="J57" s="151"/>
      <c r="K57" s="151"/>
      <c r="L57" s="151"/>
      <c r="M57" s="151"/>
      <c r="N57" s="153"/>
      <c r="O57" s="153"/>
      <c r="P57" s="153"/>
      <c r="Q57" s="153"/>
    </row>
    <row r="58" spans="1:17" x14ac:dyDescent="0.25">
      <c r="A58" s="153"/>
      <c r="B58" s="151"/>
      <c r="C58" s="151"/>
      <c r="D58" s="151"/>
      <c r="E58" s="151"/>
      <c r="F58" s="153"/>
      <c r="G58" s="153"/>
      <c r="H58" s="153"/>
      <c r="I58" s="153"/>
      <c r="J58" s="151"/>
      <c r="K58" s="151"/>
      <c r="L58" s="151"/>
      <c r="M58" s="151"/>
      <c r="N58" s="153"/>
      <c r="O58" s="153"/>
      <c r="P58" s="153"/>
      <c r="Q58" s="153"/>
    </row>
    <row r="59" spans="1:17" ht="15.75" thickBot="1" x14ac:dyDescent="0.3">
      <c r="A59" s="153"/>
      <c r="B59" s="156" t="s">
        <v>121</v>
      </c>
      <c r="C59" s="157">
        <v>109</v>
      </c>
      <c r="D59" s="157"/>
      <c r="E59" s="156" t="s">
        <v>122</v>
      </c>
      <c r="F59" s="153" t="s">
        <v>149</v>
      </c>
      <c r="G59" s="153"/>
      <c r="H59" s="153"/>
      <c r="I59" s="153"/>
      <c r="J59" s="153"/>
      <c r="K59" s="153"/>
      <c r="L59" s="153"/>
      <c r="M59" s="153"/>
      <c r="N59" s="153"/>
      <c r="O59" s="153"/>
      <c r="P59" s="153"/>
      <c r="Q59" s="153"/>
    </row>
    <row r="60" spans="1:17" ht="15.75" thickTop="1" x14ac:dyDescent="0.25">
      <c r="A60" s="153"/>
      <c r="B60" s="172" t="s">
        <v>157</v>
      </c>
      <c r="C60" s="171" t="s">
        <v>158</v>
      </c>
      <c r="D60" s="172" t="s">
        <v>157</v>
      </c>
      <c r="E60" s="171" t="s">
        <v>158</v>
      </c>
      <c r="F60" s="153"/>
      <c r="G60" s="153"/>
      <c r="H60" s="153"/>
      <c r="I60" s="153"/>
      <c r="J60" s="153"/>
      <c r="K60" s="153"/>
      <c r="L60" s="153"/>
      <c r="M60" s="153"/>
      <c r="N60" s="153"/>
      <c r="O60" s="153"/>
      <c r="P60" s="153"/>
      <c r="Q60" s="153"/>
    </row>
    <row r="61" spans="1:17" ht="15.75" thickBot="1" x14ac:dyDescent="0.3">
      <c r="A61" s="153"/>
      <c r="B61" s="180" t="s">
        <v>118</v>
      </c>
      <c r="C61" s="181">
        <v>102720</v>
      </c>
      <c r="D61" s="164"/>
      <c r="E61" s="98"/>
      <c r="F61" s="153"/>
      <c r="G61" s="153"/>
      <c r="H61" s="153"/>
      <c r="I61" s="153"/>
      <c r="J61" s="153"/>
      <c r="K61" s="153"/>
      <c r="L61" s="153"/>
      <c r="M61" s="153"/>
      <c r="N61" s="153"/>
      <c r="O61" s="153"/>
      <c r="P61" s="153"/>
      <c r="Q61" s="153"/>
    </row>
    <row r="62" spans="1:17" ht="15.75" thickTop="1" x14ac:dyDescent="0.25">
      <c r="A62" s="153"/>
      <c r="B62" s="178"/>
      <c r="C62" s="179"/>
      <c r="D62" s="177"/>
      <c r="E62" s="176"/>
      <c r="F62" s="153"/>
      <c r="G62" s="153"/>
      <c r="H62" s="153"/>
      <c r="I62" s="153"/>
      <c r="J62" s="153"/>
      <c r="K62" s="153"/>
      <c r="L62" s="153"/>
      <c r="M62" s="153"/>
      <c r="N62" s="153"/>
      <c r="O62" s="153"/>
      <c r="P62" s="153"/>
      <c r="Q62" s="153"/>
    </row>
    <row r="63" spans="1:17" x14ac:dyDescent="0.25">
      <c r="A63" s="153"/>
      <c r="B63" s="176"/>
      <c r="C63" s="163"/>
      <c r="D63" s="177"/>
      <c r="E63" s="176"/>
      <c r="F63" s="153"/>
      <c r="G63" s="153"/>
      <c r="H63" s="153"/>
      <c r="I63" s="153"/>
      <c r="J63" s="153"/>
      <c r="K63" s="153"/>
      <c r="L63" s="153"/>
      <c r="M63" s="153"/>
      <c r="N63" s="153"/>
      <c r="O63" s="153"/>
      <c r="P63" s="153"/>
      <c r="Q63" s="153"/>
    </row>
    <row r="64" spans="1:17" x14ac:dyDescent="0.25">
      <c r="A64" s="153"/>
      <c r="B64" s="176"/>
      <c r="C64" s="163"/>
      <c r="D64" s="177"/>
      <c r="E64" s="176"/>
      <c r="F64" s="153"/>
      <c r="G64" s="153"/>
      <c r="H64" s="153"/>
      <c r="I64" s="153"/>
      <c r="J64" s="153"/>
      <c r="K64" s="153"/>
      <c r="L64" s="153"/>
      <c r="M64" s="153"/>
      <c r="N64" s="153"/>
      <c r="O64" s="153"/>
      <c r="P64" s="153"/>
      <c r="Q64" s="153"/>
    </row>
    <row r="65" spans="1:17" x14ac:dyDescent="0.25">
      <c r="A65" s="153"/>
      <c r="B65" s="176"/>
      <c r="C65" s="163"/>
      <c r="D65" s="177"/>
      <c r="E65" s="176"/>
      <c r="F65" s="153"/>
      <c r="G65" s="153"/>
      <c r="H65" s="153"/>
      <c r="I65" s="153"/>
      <c r="J65" s="153"/>
      <c r="K65" s="153"/>
      <c r="L65" s="153"/>
      <c r="M65" s="153"/>
      <c r="N65" s="153"/>
      <c r="O65" s="153"/>
      <c r="P65" s="153"/>
      <c r="Q65" s="153"/>
    </row>
    <row r="66" spans="1:17" x14ac:dyDescent="0.25">
      <c r="A66" s="153"/>
      <c r="B66" s="176"/>
      <c r="C66" s="163"/>
      <c r="D66" s="177"/>
      <c r="E66" s="176"/>
      <c r="F66" s="153"/>
      <c r="G66" s="153"/>
      <c r="H66" s="153"/>
      <c r="I66" s="153"/>
      <c r="J66" s="153"/>
      <c r="K66" s="153"/>
      <c r="L66" s="153"/>
      <c r="M66" s="153"/>
      <c r="N66" s="153"/>
      <c r="O66" s="153"/>
      <c r="P66" s="153"/>
      <c r="Q66" s="153"/>
    </row>
    <row r="67" spans="1:17" x14ac:dyDescent="0.25">
      <c r="A67" s="153"/>
      <c r="B67" s="153"/>
      <c r="C67" s="153"/>
      <c r="D67" s="153"/>
      <c r="E67" s="153"/>
      <c r="F67" s="153"/>
      <c r="G67" s="153"/>
      <c r="H67" s="153"/>
      <c r="I67" s="153"/>
      <c r="J67" s="153"/>
      <c r="K67" s="153"/>
      <c r="L67" s="153"/>
      <c r="M67" s="153"/>
      <c r="N67" s="153"/>
      <c r="O67" s="153"/>
      <c r="P67" s="153"/>
      <c r="Q67" s="153"/>
    </row>
    <row r="68" spans="1:17" x14ac:dyDescent="0.25">
      <c r="A68" s="153"/>
      <c r="B68" s="153"/>
      <c r="C68" s="153"/>
      <c r="D68" s="153"/>
      <c r="E68" s="153"/>
      <c r="F68" s="153"/>
      <c r="G68" s="153"/>
      <c r="H68" s="153"/>
      <c r="I68" s="153"/>
      <c r="J68" s="153"/>
      <c r="K68" s="153"/>
      <c r="L68" s="153"/>
      <c r="M68" s="153"/>
      <c r="N68" s="153"/>
      <c r="O68" s="153"/>
      <c r="P68" s="153"/>
      <c r="Q68" s="153"/>
    </row>
    <row r="69" spans="1:17" x14ac:dyDescent="0.25">
      <c r="A69" s="153"/>
      <c r="B69" s="153"/>
      <c r="C69" s="153"/>
      <c r="D69" s="153"/>
      <c r="E69" s="153"/>
      <c r="F69" s="153"/>
      <c r="G69" s="153"/>
      <c r="H69" s="153"/>
      <c r="I69" s="153"/>
      <c r="J69" s="153"/>
      <c r="K69" s="153"/>
      <c r="L69" s="153"/>
      <c r="M69" s="153"/>
      <c r="N69" s="153"/>
      <c r="O69" s="153"/>
      <c r="P69" s="153"/>
      <c r="Q69" s="153"/>
    </row>
    <row r="70" spans="1:17" ht="15.75" thickBot="1" x14ac:dyDescent="0.3">
      <c r="A70" s="153"/>
      <c r="B70" s="156" t="s">
        <v>121</v>
      </c>
      <c r="C70" s="157">
        <v>112</v>
      </c>
      <c r="D70" s="157"/>
      <c r="E70" s="156" t="s">
        <v>122</v>
      </c>
      <c r="F70" s="153" t="s">
        <v>131</v>
      </c>
      <c r="G70" s="153"/>
      <c r="H70" s="153"/>
      <c r="I70" s="153"/>
      <c r="J70" s="151"/>
      <c r="K70" s="151"/>
      <c r="L70" s="151"/>
      <c r="M70" s="151"/>
      <c r="N70" s="153"/>
      <c r="O70" s="153"/>
      <c r="P70" s="153"/>
      <c r="Q70" s="153"/>
    </row>
    <row r="71" spans="1:17" ht="15.75" thickTop="1" x14ac:dyDescent="0.25">
      <c r="A71" s="153"/>
      <c r="B71" s="172" t="s">
        <v>157</v>
      </c>
      <c r="C71" s="171" t="s">
        <v>158</v>
      </c>
      <c r="D71" s="172" t="s">
        <v>157</v>
      </c>
      <c r="E71" s="171" t="s">
        <v>158</v>
      </c>
      <c r="F71" s="153"/>
      <c r="G71" s="153"/>
      <c r="H71" s="153"/>
      <c r="I71" s="153"/>
      <c r="J71" s="151"/>
      <c r="K71" s="151"/>
      <c r="L71" s="151"/>
      <c r="M71" s="151"/>
      <c r="N71" s="153"/>
      <c r="O71" s="153"/>
      <c r="P71" s="153"/>
      <c r="Q71" s="153"/>
    </row>
    <row r="72" spans="1:17" ht="15.75" thickBot="1" x14ac:dyDescent="0.3">
      <c r="A72" s="153"/>
      <c r="B72" s="180" t="s">
        <v>118</v>
      </c>
      <c r="C72" s="181">
        <v>15300</v>
      </c>
      <c r="D72" s="164"/>
      <c r="E72" s="98"/>
      <c r="F72" s="153"/>
      <c r="G72" s="153"/>
      <c r="H72" s="153"/>
      <c r="I72" s="153"/>
      <c r="J72" s="151"/>
      <c r="K72" s="151"/>
      <c r="L72" s="151"/>
      <c r="M72" s="151"/>
      <c r="N72" s="153"/>
      <c r="O72" s="153"/>
      <c r="P72" s="153"/>
      <c r="Q72" s="153"/>
    </row>
    <row r="73" spans="1:17" ht="15.75" thickTop="1" x14ac:dyDescent="0.25">
      <c r="A73" s="153"/>
      <c r="B73" s="178"/>
      <c r="C73" s="179"/>
      <c r="D73" s="177"/>
      <c r="E73" s="176"/>
      <c r="F73" s="153"/>
      <c r="G73" s="153"/>
      <c r="H73" s="153"/>
      <c r="I73" s="153"/>
      <c r="J73" s="151"/>
      <c r="K73" s="151"/>
      <c r="L73" s="151"/>
      <c r="M73" s="151"/>
      <c r="N73" s="153"/>
      <c r="O73" s="153"/>
      <c r="P73" s="153"/>
      <c r="Q73" s="153"/>
    </row>
    <row r="74" spans="1:17" x14ac:dyDescent="0.25">
      <c r="A74" s="153"/>
      <c r="B74" s="176"/>
      <c r="C74" s="163"/>
      <c r="D74" s="177"/>
      <c r="E74" s="176"/>
      <c r="F74" s="153"/>
      <c r="G74" s="153"/>
      <c r="H74" s="153"/>
      <c r="I74" s="153"/>
      <c r="J74" s="151"/>
      <c r="K74" s="151"/>
      <c r="L74" s="151"/>
      <c r="M74" s="151"/>
      <c r="N74" s="153"/>
      <c r="O74" s="153"/>
      <c r="P74" s="153"/>
      <c r="Q74" s="153"/>
    </row>
    <row r="75" spans="1:17" x14ac:dyDescent="0.25">
      <c r="A75" s="153"/>
      <c r="B75" s="176"/>
      <c r="C75" s="163"/>
      <c r="D75" s="177"/>
      <c r="E75" s="176"/>
      <c r="F75" s="153"/>
      <c r="G75" s="153"/>
      <c r="H75" s="153"/>
      <c r="I75" s="153"/>
      <c r="J75" s="151"/>
      <c r="K75" s="151"/>
      <c r="L75" s="151"/>
      <c r="M75" s="151"/>
      <c r="N75" s="153"/>
      <c r="O75" s="153"/>
      <c r="P75" s="153"/>
      <c r="Q75" s="153"/>
    </row>
    <row r="76" spans="1:17" x14ac:dyDescent="0.25">
      <c r="A76" s="153"/>
      <c r="B76" s="176"/>
      <c r="C76" s="163"/>
      <c r="D76" s="177"/>
      <c r="E76" s="176"/>
      <c r="F76" s="153"/>
      <c r="G76" s="153"/>
      <c r="H76" s="153"/>
      <c r="I76" s="153"/>
      <c r="J76" s="153"/>
      <c r="K76" s="153"/>
      <c r="L76" s="153"/>
      <c r="M76" s="153"/>
      <c r="N76" s="153"/>
      <c r="O76" s="153"/>
      <c r="P76" s="153"/>
      <c r="Q76" s="153"/>
    </row>
    <row r="77" spans="1:17" x14ac:dyDescent="0.25">
      <c r="A77" s="153"/>
      <c r="B77" s="176"/>
      <c r="C77" s="163"/>
      <c r="D77" s="177"/>
      <c r="E77" s="176"/>
      <c r="F77" s="153"/>
      <c r="G77" s="153"/>
      <c r="H77" s="153"/>
      <c r="I77" s="153"/>
      <c r="J77" s="153"/>
      <c r="K77" s="153"/>
      <c r="L77" s="153"/>
      <c r="M77" s="153"/>
      <c r="N77" s="153"/>
      <c r="O77" s="153"/>
      <c r="P77" s="153"/>
      <c r="Q77" s="153"/>
    </row>
    <row r="78" spans="1:17" x14ac:dyDescent="0.25">
      <c r="A78" s="153"/>
      <c r="B78" s="151"/>
      <c r="C78" s="151"/>
      <c r="D78" s="151"/>
      <c r="E78" s="151"/>
      <c r="F78" s="153"/>
      <c r="G78" s="153"/>
      <c r="H78" s="153"/>
      <c r="I78" s="153"/>
      <c r="J78" s="153"/>
      <c r="K78" s="153"/>
      <c r="L78" s="153"/>
      <c r="M78" s="153"/>
      <c r="N78" s="153"/>
      <c r="O78" s="153"/>
      <c r="P78" s="153"/>
      <c r="Q78" s="153"/>
    </row>
    <row r="79" spans="1:17" x14ac:dyDescent="0.25">
      <c r="A79" s="153"/>
      <c r="B79" s="151"/>
      <c r="C79" s="151"/>
      <c r="D79" s="151"/>
      <c r="E79" s="151"/>
      <c r="F79" s="153"/>
      <c r="G79" s="153"/>
      <c r="H79" s="153"/>
      <c r="I79" s="153"/>
      <c r="J79" s="153"/>
      <c r="K79" s="153"/>
      <c r="L79" s="153"/>
      <c r="M79" s="153"/>
      <c r="N79" s="153"/>
      <c r="O79" s="153"/>
      <c r="P79" s="153"/>
      <c r="Q79" s="153"/>
    </row>
    <row r="80" spans="1:17" x14ac:dyDescent="0.25">
      <c r="A80" s="153"/>
      <c r="B80" s="151"/>
      <c r="C80" s="151"/>
      <c r="D80" s="151"/>
      <c r="E80" s="151"/>
      <c r="F80" s="153"/>
      <c r="G80" s="153"/>
      <c r="H80" s="153"/>
      <c r="I80" s="153"/>
      <c r="J80" s="153"/>
      <c r="K80" s="153"/>
      <c r="L80" s="153"/>
      <c r="M80" s="153"/>
      <c r="N80" s="153"/>
      <c r="O80" s="153"/>
      <c r="P80" s="153"/>
      <c r="Q80" s="153"/>
    </row>
    <row r="81" spans="1:17" ht="15.75" thickBot="1" x14ac:dyDescent="0.3">
      <c r="A81" s="153"/>
      <c r="B81" s="156" t="s">
        <v>121</v>
      </c>
      <c r="C81" s="157">
        <v>120</v>
      </c>
      <c r="D81" s="157"/>
      <c r="E81" s="156" t="s">
        <v>122</v>
      </c>
      <c r="F81" s="153" t="s">
        <v>134</v>
      </c>
      <c r="G81" s="153"/>
      <c r="H81" s="153"/>
      <c r="I81" s="153"/>
      <c r="J81" s="153"/>
      <c r="K81" s="153"/>
      <c r="L81" s="153"/>
      <c r="M81" s="153"/>
      <c r="N81" s="153"/>
      <c r="O81" s="153"/>
      <c r="P81" s="153"/>
      <c r="Q81" s="153"/>
    </row>
    <row r="82" spans="1:17" ht="15.75" thickTop="1" x14ac:dyDescent="0.25">
      <c r="A82" s="153"/>
      <c r="B82" s="158"/>
      <c r="C82" s="159"/>
      <c r="D82" s="166"/>
      <c r="E82" s="167"/>
      <c r="F82" s="153"/>
      <c r="G82" s="153"/>
      <c r="H82" s="153"/>
      <c r="I82" s="153"/>
      <c r="J82" s="153"/>
      <c r="K82" s="153"/>
      <c r="L82" s="153"/>
      <c r="M82" s="153"/>
      <c r="N82" s="153"/>
      <c r="O82" s="153"/>
      <c r="P82" s="153"/>
      <c r="Q82" s="153"/>
    </row>
    <row r="83" spans="1:17" ht="15.75" thickBot="1" x14ac:dyDescent="0.3">
      <c r="A83" s="153"/>
      <c r="B83" s="180" t="s">
        <v>118</v>
      </c>
      <c r="C83" s="181">
        <v>19260</v>
      </c>
      <c r="D83" s="164"/>
      <c r="E83" s="98"/>
      <c r="F83" s="153"/>
      <c r="G83" s="153"/>
      <c r="H83" s="153"/>
      <c r="I83" s="153"/>
      <c r="J83" s="153"/>
      <c r="K83" s="153"/>
      <c r="L83" s="153"/>
      <c r="M83" s="153"/>
      <c r="N83" s="153"/>
      <c r="O83" s="153"/>
      <c r="P83" s="153"/>
      <c r="Q83" s="153"/>
    </row>
    <row r="84" spans="1:17" ht="15.75" thickTop="1" x14ac:dyDescent="0.25">
      <c r="A84" s="153"/>
      <c r="B84" s="178"/>
      <c r="C84" s="179"/>
      <c r="D84" s="177"/>
      <c r="E84" s="176"/>
      <c r="F84" s="153"/>
      <c r="G84" s="153"/>
      <c r="H84" s="153"/>
      <c r="I84" s="153"/>
      <c r="J84" s="153"/>
      <c r="K84" s="153"/>
      <c r="L84" s="153"/>
      <c r="M84" s="153"/>
      <c r="N84" s="153"/>
      <c r="O84" s="153"/>
      <c r="P84" s="153"/>
      <c r="Q84" s="153"/>
    </row>
    <row r="85" spans="1:17" x14ac:dyDescent="0.25">
      <c r="A85" s="153"/>
      <c r="B85" s="176"/>
      <c r="C85" s="163"/>
      <c r="D85" s="177"/>
      <c r="E85" s="176"/>
      <c r="F85" s="153"/>
      <c r="G85" s="153"/>
      <c r="H85" s="153"/>
      <c r="I85" s="153"/>
      <c r="J85" s="153"/>
      <c r="K85" s="153"/>
      <c r="L85" s="153"/>
      <c r="M85" s="153"/>
      <c r="N85" s="153"/>
      <c r="O85" s="153"/>
      <c r="P85" s="153"/>
      <c r="Q85" s="153"/>
    </row>
    <row r="86" spans="1:17" x14ac:dyDescent="0.25">
      <c r="A86" s="153"/>
      <c r="B86" s="176"/>
      <c r="C86" s="163"/>
      <c r="D86" s="177"/>
      <c r="E86" s="176"/>
      <c r="F86" s="153"/>
      <c r="G86" s="153"/>
      <c r="H86" s="153"/>
      <c r="I86" s="153"/>
      <c r="J86" s="153"/>
      <c r="K86" s="153"/>
      <c r="L86" s="153"/>
      <c r="M86" s="153"/>
      <c r="N86" s="153"/>
      <c r="O86" s="153"/>
      <c r="P86" s="153"/>
      <c r="Q86" s="153"/>
    </row>
    <row r="87" spans="1:17" x14ac:dyDescent="0.25">
      <c r="A87" s="153"/>
      <c r="B87" s="176"/>
      <c r="C87" s="163"/>
      <c r="D87" s="177"/>
      <c r="E87" s="176"/>
      <c r="F87" s="153"/>
      <c r="G87" s="153"/>
      <c r="H87" s="153"/>
      <c r="I87" s="153"/>
      <c r="J87" s="153"/>
      <c r="K87" s="153"/>
      <c r="L87" s="153"/>
      <c r="M87" s="153"/>
      <c r="N87" s="153"/>
      <c r="O87" s="153"/>
      <c r="P87" s="153"/>
      <c r="Q87" s="153"/>
    </row>
    <row r="88" spans="1:17" x14ac:dyDescent="0.25">
      <c r="A88" s="153"/>
      <c r="B88" s="176"/>
      <c r="C88" s="163"/>
      <c r="D88" s="177"/>
      <c r="E88" s="176"/>
      <c r="F88" s="153"/>
      <c r="G88" s="153"/>
      <c r="H88" s="153"/>
      <c r="I88" s="153"/>
      <c r="J88" s="153"/>
      <c r="K88" s="153"/>
      <c r="L88" s="153"/>
      <c r="M88" s="153"/>
      <c r="N88" s="153"/>
      <c r="O88" s="153"/>
      <c r="P88" s="153"/>
      <c r="Q88" s="153"/>
    </row>
    <row r="89" spans="1:17" x14ac:dyDescent="0.25">
      <c r="A89" s="153"/>
      <c r="B89" s="151"/>
      <c r="C89" s="151"/>
      <c r="D89" s="151"/>
      <c r="E89" s="151"/>
      <c r="F89" s="153"/>
      <c r="G89" s="153"/>
      <c r="H89" s="153"/>
      <c r="I89" s="153"/>
      <c r="J89" s="153"/>
      <c r="K89" s="153"/>
      <c r="L89" s="153"/>
      <c r="M89" s="153"/>
      <c r="N89" s="153"/>
      <c r="O89" s="153"/>
      <c r="P89" s="153"/>
      <c r="Q89" s="153"/>
    </row>
    <row r="90" spans="1:17" x14ac:dyDescent="0.25">
      <c r="A90" s="153"/>
      <c r="B90" s="151"/>
      <c r="C90" s="151"/>
      <c r="D90" s="151"/>
      <c r="E90" s="151"/>
      <c r="F90" s="153"/>
      <c r="G90" s="153"/>
      <c r="H90" s="153"/>
      <c r="I90" s="153"/>
      <c r="J90" s="153"/>
      <c r="K90" s="153"/>
      <c r="L90" s="153"/>
      <c r="M90" s="153"/>
      <c r="N90" s="153"/>
      <c r="O90" s="153"/>
      <c r="P90" s="153"/>
      <c r="Q90" s="153"/>
    </row>
    <row r="91" spans="1:17" x14ac:dyDescent="0.25">
      <c r="A91" s="153"/>
      <c r="B91" s="151"/>
      <c r="C91" s="151"/>
      <c r="D91" s="151"/>
      <c r="E91" s="151"/>
      <c r="F91" s="153"/>
      <c r="G91" s="153"/>
      <c r="H91" s="153"/>
      <c r="I91" s="153"/>
      <c r="J91" s="153"/>
      <c r="K91" s="153"/>
      <c r="L91" s="153"/>
      <c r="M91" s="153"/>
      <c r="N91" s="153"/>
      <c r="O91" s="153"/>
      <c r="P91" s="153"/>
      <c r="Q91" s="153"/>
    </row>
    <row r="92" spans="1:17" ht="15.75" thickBot="1" x14ac:dyDescent="0.3">
      <c r="A92" s="153"/>
      <c r="B92" s="156" t="s">
        <v>121</v>
      </c>
      <c r="C92" s="157">
        <v>130</v>
      </c>
      <c r="D92" s="157"/>
      <c r="E92" s="156" t="s">
        <v>122</v>
      </c>
      <c r="F92" s="153" t="s">
        <v>135</v>
      </c>
      <c r="G92" s="153"/>
      <c r="H92" s="153"/>
      <c r="I92" s="153"/>
      <c r="J92" s="153"/>
      <c r="K92" s="153"/>
      <c r="L92" s="153"/>
      <c r="M92" s="153"/>
      <c r="N92" s="153"/>
      <c r="O92" s="153"/>
      <c r="P92" s="153"/>
      <c r="Q92" s="153"/>
    </row>
    <row r="93" spans="1:17" ht="15.75" thickTop="1" x14ac:dyDescent="0.25">
      <c r="A93" s="153"/>
      <c r="B93" s="172" t="s">
        <v>157</v>
      </c>
      <c r="C93" s="171" t="s">
        <v>158</v>
      </c>
      <c r="D93" s="172" t="s">
        <v>157</v>
      </c>
      <c r="E93" s="171" t="s">
        <v>158</v>
      </c>
      <c r="F93" s="153"/>
      <c r="G93" s="153"/>
      <c r="H93" s="153"/>
      <c r="I93" s="153"/>
      <c r="J93" s="153"/>
      <c r="K93" s="153"/>
      <c r="L93" s="153"/>
      <c r="M93" s="153"/>
      <c r="N93" s="153"/>
      <c r="O93" s="153"/>
      <c r="P93" s="153"/>
      <c r="Q93" s="153"/>
    </row>
    <row r="94" spans="1:17" ht="15.75" thickBot="1" x14ac:dyDescent="0.3">
      <c r="A94" s="153"/>
      <c r="B94" s="180" t="s">
        <v>118</v>
      </c>
      <c r="C94" s="181">
        <v>-3210</v>
      </c>
      <c r="D94" s="164"/>
      <c r="E94" s="98"/>
      <c r="F94" s="153"/>
      <c r="G94" s="153"/>
      <c r="H94" s="153"/>
      <c r="I94" s="153"/>
      <c r="J94" s="153"/>
      <c r="K94" s="153"/>
      <c r="L94" s="153"/>
      <c r="M94" s="153"/>
      <c r="N94" s="153"/>
      <c r="O94" s="153"/>
      <c r="P94" s="153"/>
      <c r="Q94" s="153"/>
    </row>
    <row r="95" spans="1:17" ht="15.75" thickTop="1" x14ac:dyDescent="0.25">
      <c r="A95" s="153"/>
      <c r="B95" s="178"/>
      <c r="C95" s="179"/>
      <c r="D95" s="177"/>
      <c r="E95" s="176"/>
      <c r="F95" s="153"/>
      <c r="G95" s="153"/>
      <c r="H95" s="153"/>
      <c r="I95" s="153"/>
      <c r="J95" s="153"/>
      <c r="K95" s="153"/>
      <c r="L95" s="153"/>
      <c r="M95" s="153"/>
      <c r="N95" s="153"/>
      <c r="O95" s="153"/>
      <c r="P95" s="153"/>
      <c r="Q95" s="153"/>
    </row>
    <row r="96" spans="1:17" x14ac:dyDescent="0.25">
      <c r="A96" s="153"/>
      <c r="B96" s="176"/>
      <c r="C96" s="163"/>
      <c r="D96" s="177"/>
      <c r="E96" s="176"/>
      <c r="F96" s="153"/>
      <c r="G96" s="153"/>
      <c r="H96" s="153"/>
      <c r="I96" s="153"/>
      <c r="J96" s="153"/>
      <c r="K96" s="153"/>
      <c r="L96" s="153"/>
      <c r="M96" s="153"/>
      <c r="N96" s="153"/>
      <c r="O96" s="153"/>
      <c r="P96" s="153"/>
      <c r="Q96" s="153"/>
    </row>
    <row r="97" spans="1:17" x14ac:dyDescent="0.25">
      <c r="A97" s="153"/>
      <c r="B97" s="176"/>
      <c r="C97" s="163"/>
      <c r="D97" s="177"/>
      <c r="E97" s="176"/>
      <c r="F97" s="153"/>
      <c r="G97" s="153"/>
      <c r="H97" s="153"/>
      <c r="I97" s="153"/>
      <c r="J97" s="153"/>
      <c r="K97" s="153"/>
      <c r="L97" s="153"/>
      <c r="M97" s="153"/>
      <c r="N97" s="153"/>
      <c r="O97" s="153"/>
      <c r="P97" s="153"/>
      <c r="Q97" s="153"/>
    </row>
    <row r="98" spans="1:17" x14ac:dyDescent="0.25">
      <c r="A98" s="153"/>
      <c r="B98" s="176"/>
      <c r="C98" s="163"/>
      <c r="D98" s="177"/>
      <c r="E98" s="176"/>
      <c r="F98" s="153"/>
      <c r="G98" s="153"/>
      <c r="H98" s="153"/>
      <c r="I98" s="153"/>
      <c r="J98" s="153"/>
      <c r="K98" s="153"/>
      <c r="L98" s="153"/>
      <c r="M98" s="153"/>
      <c r="N98" s="153"/>
      <c r="O98" s="153"/>
      <c r="P98" s="153"/>
      <c r="Q98" s="153"/>
    </row>
    <row r="99" spans="1:17" x14ac:dyDescent="0.25">
      <c r="A99" s="153"/>
      <c r="B99" s="176"/>
      <c r="C99" s="163"/>
      <c r="D99" s="177"/>
      <c r="E99" s="176"/>
      <c r="F99" s="153"/>
      <c r="G99" s="153"/>
      <c r="H99" s="153"/>
      <c r="I99" s="153"/>
      <c r="J99" s="153"/>
      <c r="K99" s="153"/>
      <c r="L99" s="153"/>
      <c r="M99" s="153"/>
      <c r="N99" s="153"/>
      <c r="O99" s="153"/>
      <c r="P99" s="153"/>
      <c r="Q99" s="153"/>
    </row>
    <row r="100" spans="1:17" x14ac:dyDescent="0.25">
      <c r="A100" s="153"/>
      <c r="B100" s="151"/>
      <c r="C100" s="151"/>
      <c r="D100" s="151"/>
      <c r="E100" s="151"/>
      <c r="F100" s="153"/>
      <c r="G100" s="153"/>
      <c r="H100" s="153"/>
      <c r="I100" s="153"/>
      <c r="J100" s="153"/>
      <c r="K100" s="153"/>
      <c r="L100" s="153"/>
      <c r="M100" s="153"/>
      <c r="N100" s="153"/>
      <c r="O100" s="153"/>
      <c r="P100" s="153"/>
      <c r="Q100" s="153"/>
    </row>
    <row r="101" spans="1:17" x14ac:dyDescent="0.25">
      <c r="A101" s="153"/>
      <c r="B101" s="151"/>
      <c r="C101" s="151"/>
      <c r="D101" s="151"/>
      <c r="E101" s="151"/>
      <c r="F101" s="153"/>
      <c r="G101" s="153"/>
      <c r="H101" s="153"/>
      <c r="I101" s="153"/>
      <c r="J101" s="153"/>
      <c r="K101" s="153"/>
      <c r="L101" s="153"/>
      <c r="M101" s="153"/>
      <c r="N101" s="153"/>
      <c r="O101" s="153"/>
      <c r="P101" s="153"/>
      <c r="Q101" s="153"/>
    </row>
    <row r="102" spans="1:17" x14ac:dyDescent="0.25">
      <c r="A102" s="153"/>
      <c r="B102" s="153"/>
      <c r="C102" s="153"/>
      <c r="D102" s="153"/>
      <c r="E102" s="153"/>
      <c r="F102" s="153"/>
      <c r="G102" s="153"/>
      <c r="H102" s="153"/>
      <c r="I102" s="153"/>
      <c r="J102" s="153"/>
      <c r="K102" s="153"/>
      <c r="L102" s="153"/>
      <c r="M102" s="153"/>
      <c r="N102" s="153"/>
      <c r="O102" s="153"/>
      <c r="P102" s="153"/>
      <c r="Q102" s="153"/>
    </row>
    <row r="103" spans="1:17" ht="15.75" thickBot="1" x14ac:dyDescent="0.3">
      <c r="A103" s="153"/>
      <c r="B103" s="156" t="s">
        <v>121</v>
      </c>
      <c r="C103" s="168">
        <v>131</v>
      </c>
      <c r="D103" s="169"/>
      <c r="E103" s="156" t="s">
        <v>122</v>
      </c>
      <c r="F103" s="153" t="s">
        <v>127</v>
      </c>
      <c r="G103" s="153"/>
      <c r="H103" s="153"/>
      <c r="I103" s="153"/>
      <c r="J103" s="153"/>
      <c r="K103" s="153"/>
      <c r="L103" s="153"/>
      <c r="M103" s="153"/>
      <c r="N103" s="153"/>
      <c r="O103" s="153"/>
      <c r="P103" s="153"/>
      <c r="Q103" s="153"/>
    </row>
    <row r="104" spans="1:17" ht="15.75" thickTop="1" x14ac:dyDescent="0.25">
      <c r="A104" s="153"/>
      <c r="B104" s="172" t="s">
        <v>157</v>
      </c>
      <c r="C104" s="171" t="s">
        <v>158</v>
      </c>
      <c r="D104" s="172" t="s">
        <v>157</v>
      </c>
      <c r="E104" s="171" t="s">
        <v>158</v>
      </c>
      <c r="F104" s="153"/>
      <c r="G104" s="153"/>
      <c r="H104" s="153"/>
      <c r="I104" s="153"/>
      <c r="J104" s="153"/>
      <c r="K104" s="153"/>
      <c r="L104" s="153"/>
      <c r="M104" s="153"/>
      <c r="N104" s="153"/>
      <c r="O104" s="153"/>
      <c r="P104" s="153"/>
      <c r="Q104" s="153"/>
    </row>
    <row r="105" spans="1:17" ht="15.75" thickBot="1" x14ac:dyDescent="0.3">
      <c r="A105" s="153"/>
      <c r="B105" s="180" t="s">
        <v>118</v>
      </c>
      <c r="C105" s="181">
        <v>-160500</v>
      </c>
      <c r="D105" s="164"/>
      <c r="E105" s="98"/>
      <c r="F105" s="153"/>
      <c r="G105" s="153"/>
      <c r="H105" s="153"/>
      <c r="I105" s="153"/>
      <c r="J105" s="153"/>
      <c r="K105" s="153"/>
      <c r="L105" s="153"/>
      <c r="M105" s="153"/>
      <c r="N105" s="153"/>
      <c r="O105" s="153"/>
      <c r="P105" s="153"/>
      <c r="Q105" s="153"/>
    </row>
    <row r="106" spans="1:17" ht="15.75" thickTop="1" x14ac:dyDescent="0.25">
      <c r="A106" s="153"/>
      <c r="B106" s="178"/>
      <c r="C106" s="179"/>
      <c r="D106" s="177"/>
      <c r="E106" s="176"/>
      <c r="F106" s="153"/>
      <c r="G106" s="153"/>
      <c r="H106" s="153"/>
      <c r="I106" s="153"/>
      <c r="J106" s="153"/>
      <c r="K106" s="153"/>
      <c r="L106" s="153"/>
      <c r="M106" s="153"/>
      <c r="N106" s="153"/>
      <c r="O106" s="153"/>
      <c r="P106" s="153"/>
      <c r="Q106" s="153"/>
    </row>
    <row r="107" spans="1:17" x14ac:dyDescent="0.25">
      <c r="A107" s="153"/>
      <c r="B107" s="176"/>
      <c r="C107" s="163"/>
      <c r="D107" s="177"/>
      <c r="E107" s="176"/>
      <c r="F107" s="153"/>
      <c r="G107" s="153"/>
      <c r="H107" s="153"/>
      <c r="I107" s="153"/>
      <c r="J107" s="153"/>
      <c r="K107" s="153"/>
      <c r="L107" s="153"/>
      <c r="M107" s="153"/>
      <c r="N107" s="153"/>
      <c r="O107" s="153"/>
      <c r="P107" s="153"/>
      <c r="Q107" s="153"/>
    </row>
    <row r="108" spans="1:17" x14ac:dyDescent="0.25">
      <c r="A108" s="153"/>
      <c r="B108" s="176"/>
      <c r="C108" s="163"/>
      <c r="D108" s="177"/>
      <c r="E108" s="176"/>
      <c r="F108" s="153"/>
      <c r="G108" s="153"/>
      <c r="H108" s="153"/>
      <c r="I108" s="153"/>
      <c r="J108" s="153"/>
      <c r="K108" s="153"/>
      <c r="L108" s="153"/>
      <c r="M108" s="153"/>
      <c r="N108" s="153"/>
      <c r="O108" s="153"/>
      <c r="P108" s="153"/>
      <c r="Q108" s="153"/>
    </row>
    <row r="109" spans="1:17" x14ac:dyDescent="0.25">
      <c r="A109" s="153"/>
      <c r="B109" s="176"/>
      <c r="C109" s="163"/>
      <c r="D109" s="177"/>
      <c r="E109" s="176"/>
      <c r="F109" s="153"/>
      <c r="G109" s="153"/>
      <c r="H109" s="153"/>
      <c r="I109" s="153"/>
      <c r="J109" s="153"/>
      <c r="K109" s="153"/>
      <c r="L109" s="153"/>
      <c r="M109" s="153"/>
      <c r="N109" s="153"/>
      <c r="O109" s="153"/>
      <c r="P109" s="153"/>
      <c r="Q109" s="153"/>
    </row>
    <row r="110" spans="1:17" x14ac:dyDescent="0.25">
      <c r="A110" s="153"/>
      <c r="B110" s="176"/>
      <c r="C110" s="163"/>
      <c r="D110" s="177"/>
      <c r="E110" s="176"/>
      <c r="F110" s="153"/>
      <c r="G110" s="153"/>
      <c r="H110" s="153"/>
      <c r="I110" s="153"/>
      <c r="J110" s="153"/>
      <c r="K110" s="153"/>
      <c r="L110" s="153"/>
      <c r="M110" s="153"/>
      <c r="N110" s="153"/>
      <c r="O110" s="153"/>
      <c r="P110" s="153"/>
      <c r="Q110" s="153"/>
    </row>
    <row r="111" spans="1:17" x14ac:dyDescent="0.25">
      <c r="A111" s="153"/>
      <c r="B111" s="151"/>
      <c r="C111" s="151"/>
      <c r="D111" s="151"/>
      <c r="E111" s="151"/>
      <c r="F111" s="153"/>
      <c r="G111" s="153"/>
      <c r="H111" s="153"/>
      <c r="I111" s="153"/>
      <c r="J111" s="153"/>
      <c r="K111" s="153"/>
      <c r="L111" s="153"/>
      <c r="M111" s="153"/>
      <c r="N111" s="153"/>
      <c r="O111" s="153"/>
      <c r="P111" s="153"/>
      <c r="Q111" s="153"/>
    </row>
    <row r="112" spans="1:17" x14ac:dyDescent="0.25">
      <c r="A112" s="153"/>
      <c r="B112" s="151"/>
      <c r="C112" s="151"/>
      <c r="D112" s="151"/>
      <c r="E112" s="151"/>
      <c r="F112" s="153"/>
      <c r="G112" s="153"/>
      <c r="H112" s="153"/>
      <c r="I112" s="153"/>
      <c r="J112" s="153"/>
      <c r="K112" s="153"/>
      <c r="L112" s="153"/>
      <c r="M112" s="153"/>
      <c r="N112" s="153"/>
      <c r="O112" s="153"/>
      <c r="P112" s="153"/>
      <c r="Q112" s="153"/>
    </row>
    <row r="113" spans="1:17" x14ac:dyDescent="0.25">
      <c r="A113" s="153"/>
      <c r="B113" s="151"/>
      <c r="C113" s="151"/>
      <c r="D113" s="151"/>
      <c r="E113" s="151"/>
      <c r="F113" s="153"/>
      <c r="G113" s="153"/>
      <c r="H113" s="153"/>
      <c r="I113" s="153"/>
      <c r="J113" s="153"/>
      <c r="K113" s="153"/>
      <c r="L113" s="153"/>
      <c r="M113" s="153"/>
      <c r="N113" s="153"/>
      <c r="O113" s="153"/>
      <c r="P113" s="153"/>
      <c r="Q113" s="153"/>
    </row>
    <row r="114" spans="1:17" ht="15.75" thickBot="1" x14ac:dyDescent="0.3">
      <c r="A114" s="153"/>
      <c r="B114" s="156" t="s">
        <v>121</v>
      </c>
      <c r="C114" s="168">
        <v>132</v>
      </c>
      <c r="D114" s="169"/>
      <c r="E114" s="156" t="s">
        <v>122</v>
      </c>
      <c r="F114" s="153" t="s">
        <v>133</v>
      </c>
      <c r="G114" s="153"/>
      <c r="H114" s="153"/>
      <c r="I114" s="153"/>
      <c r="J114" s="153"/>
      <c r="K114" s="153"/>
      <c r="L114" s="153"/>
      <c r="M114" s="153"/>
      <c r="N114" s="153"/>
      <c r="O114" s="153"/>
      <c r="P114" s="153"/>
      <c r="Q114" s="153"/>
    </row>
    <row r="115" spans="1:17" ht="15.75" thickTop="1" x14ac:dyDescent="0.25">
      <c r="A115" s="153"/>
      <c r="B115" s="172" t="s">
        <v>157</v>
      </c>
      <c r="C115" s="171" t="s">
        <v>158</v>
      </c>
      <c r="D115" s="172" t="s">
        <v>157</v>
      </c>
      <c r="E115" s="171" t="s">
        <v>158</v>
      </c>
      <c r="F115" s="153"/>
      <c r="G115" s="153"/>
      <c r="H115" s="153"/>
      <c r="I115" s="153"/>
      <c r="J115" s="153"/>
      <c r="K115" s="153"/>
      <c r="L115" s="153"/>
      <c r="M115" s="153"/>
      <c r="N115" s="153"/>
      <c r="O115" s="153"/>
      <c r="P115" s="153"/>
      <c r="Q115" s="153"/>
    </row>
    <row r="116" spans="1:17" ht="15.75" thickBot="1" x14ac:dyDescent="0.3">
      <c r="A116" s="153"/>
      <c r="B116" s="180" t="s">
        <v>118</v>
      </c>
      <c r="C116" s="181">
        <v>-8560</v>
      </c>
      <c r="D116" s="164"/>
      <c r="E116" s="98"/>
      <c r="F116" s="153"/>
      <c r="G116" s="153"/>
      <c r="H116" s="153"/>
      <c r="I116" s="153"/>
      <c r="J116" s="153"/>
      <c r="K116" s="153"/>
      <c r="L116" s="153"/>
      <c r="M116" s="153"/>
      <c r="N116" s="153"/>
      <c r="O116" s="153"/>
      <c r="P116" s="153"/>
      <c r="Q116" s="153"/>
    </row>
    <row r="117" spans="1:17" ht="15.75" thickTop="1" x14ac:dyDescent="0.25">
      <c r="A117" s="153"/>
      <c r="B117" s="178"/>
      <c r="C117" s="179"/>
      <c r="D117" s="177"/>
      <c r="E117" s="176"/>
      <c r="F117" s="153"/>
      <c r="G117" s="153"/>
      <c r="H117" s="153"/>
      <c r="I117" s="153"/>
      <c r="J117" s="153"/>
      <c r="K117" s="153"/>
      <c r="L117" s="153"/>
      <c r="M117" s="153"/>
      <c r="N117" s="153"/>
      <c r="O117" s="153"/>
      <c r="P117" s="153"/>
      <c r="Q117" s="153"/>
    </row>
    <row r="118" spans="1:17" x14ac:dyDescent="0.25">
      <c r="A118" s="153"/>
      <c r="B118" s="176"/>
      <c r="C118" s="163"/>
      <c r="D118" s="177"/>
      <c r="E118" s="176"/>
      <c r="F118" s="153"/>
      <c r="G118" s="153"/>
      <c r="H118" s="153"/>
      <c r="I118" s="153"/>
      <c r="J118" s="153"/>
      <c r="K118" s="153"/>
      <c r="L118" s="153"/>
      <c r="M118" s="153"/>
      <c r="N118" s="153"/>
      <c r="O118" s="153"/>
      <c r="P118" s="153"/>
      <c r="Q118" s="153"/>
    </row>
    <row r="119" spans="1:17" x14ac:dyDescent="0.25">
      <c r="A119" s="153"/>
      <c r="B119" s="176"/>
      <c r="C119" s="163"/>
      <c r="D119" s="177"/>
      <c r="E119" s="176"/>
      <c r="F119" s="153"/>
      <c r="G119" s="153"/>
      <c r="H119" s="153"/>
      <c r="I119" s="153"/>
      <c r="J119" s="153"/>
      <c r="K119" s="153"/>
      <c r="L119" s="153"/>
      <c r="M119" s="153"/>
      <c r="N119" s="153"/>
      <c r="O119" s="153"/>
      <c r="P119" s="153"/>
      <c r="Q119" s="153"/>
    </row>
    <row r="120" spans="1:17" x14ac:dyDescent="0.25">
      <c r="A120" s="153"/>
      <c r="B120" s="176"/>
      <c r="C120" s="163"/>
      <c r="D120" s="177"/>
      <c r="E120" s="176"/>
      <c r="F120" s="153"/>
      <c r="G120" s="153"/>
      <c r="H120" s="153"/>
      <c r="I120" s="153"/>
      <c r="J120" s="153"/>
      <c r="K120" s="153"/>
      <c r="L120" s="153"/>
      <c r="M120" s="153"/>
      <c r="N120" s="153"/>
      <c r="O120" s="153"/>
      <c r="P120" s="153"/>
      <c r="Q120" s="153"/>
    </row>
    <row r="121" spans="1:17" x14ac:dyDescent="0.25">
      <c r="A121" s="153"/>
      <c r="B121" s="176"/>
      <c r="C121" s="163"/>
      <c r="D121" s="177"/>
      <c r="E121" s="176"/>
      <c r="F121" s="153"/>
      <c r="G121" s="153"/>
      <c r="H121" s="153"/>
      <c r="I121" s="153"/>
      <c r="J121" s="153"/>
      <c r="K121" s="153"/>
      <c r="L121" s="153"/>
      <c r="M121" s="153"/>
      <c r="N121" s="153"/>
      <c r="O121" s="153"/>
      <c r="P121" s="153"/>
      <c r="Q121" s="153"/>
    </row>
    <row r="122" spans="1:17" x14ac:dyDescent="0.25">
      <c r="A122" s="153"/>
      <c r="B122" s="151"/>
      <c r="C122" s="151"/>
      <c r="D122" s="151"/>
      <c r="E122" s="151"/>
      <c r="F122" s="153"/>
      <c r="G122" s="153"/>
      <c r="H122" s="153"/>
      <c r="I122" s="153"/>
      <c r="J122" s="153"/>
      <c r="K122" s="153"/>
      <c r="L122" s="153"/>
      <c r="M122" s="153"/>
      <c r="N122" s="153"/>
      <c r="O122" s="153"/>
      <c r="P122" s="153"/>
      <c r="Q122" s="153"/>
    </row>
    <row r="123" spans="1:17" x14ac:dyDescent="0.25">
      <c r="A123" s="153"/>
      <c r="B123" s="151"/>
      <c r="C123" s="151"/>
      <c r="D123" s="151"/>
      <c r="E123" s="151"/>
      <c r="F123" s="153"/>
      <c r="G123" s="153"/>
      <c r="H123" s="153"/>
      <c r="I123" s="153"/>
      <c r="J123" s="153"/>
      <c r="K123" s="153"/>
      <c r="L123" s="153"/>
      <c r="M123" s="153"/>
      <c r="N123" s="153"/>
      <c r="O123" s="153"/>
      <c r="P123" s="153"/>
      <c r="Q123" s="153"/>
    </row>
    <row r="124" spans="1:17" x14ac:dyDescent="0.25">
      <c r="A124" s="153"/>
      <c r="B124" s="151"/>
      <c r="C124" s="151"/>
      <c r="D124" s="151"/>
      <c r="E124" s="151"/>
      <c r="F124" s="153"/>
      <c r="G124" s="153"/>
      <c r="H124" s="153"/>
      <c r="I124" s="153"/>
      <c r="J124" s="153"/>
      <c r="K124" s="153"/>
      <c r="L124" s="153"/>
      <c r="M124" s="153"/>
      <c r="N124" s="153"/>
      <c r="O124" s="153"/>
      <c r="P124" s="153"/>
      <c r="Q124" s="153"/>
    </row>
    <row r="125" spans="1:17" ht="15.75" thickBot="1" x14ac:dyDescent="0.3">
      <c r="A125" s="153"/>
      <c r="B125" s="156" t="s">
        <v>121</v>
      </c>
      <c r="C125" s="168">
        <v>163</v>
      </c>
      <c r="D125" s="169"/>
      <c r="E125" s="156" t="s">
        <v>122</v>
      </c>
      <c r="F125" s="153" t="s">
        <v>146</v>
      </c>
      <c r="G125" s="153"/>
      <c r="H125" s="153"/>
      <c r="I125" s="153"/>
      <c r="J125" s="153"/>
      <c r="K125" s="153"/>
      <c r="L125" s="153"/>
      <c r="M125" s="153"/>
      <c r="N125" s="153"/>
      <c r="O125" s="153"/>
      <c r="P125" s="153"/>
      <c r="Q125" s="153"/>
    </row>
    <row r="126" spans="1:17" ht="15.75" thickTop="1" x14ac:dyDescent="0.25">
      <c r="A126" s="153"/>
      <c r="B126" s="172" t="s">
        <v>157</v>
      </c>
      <c r="C126" s="171" t="s">
        <v>158</v>
      </c>
      <c r="D126" s="172" t="s">
        <v>157</v>
      </c>
      <c r="E126" s="171" t="s">
        <v>158</v>
      </c>
      <c r="F126" s="153"/>
      <c r="G126" s="153"/>
      <c r="H126" s="153"/>
      <c r="I126" s="153"/>
      <c r="J126" s="153"/>
      <c r="K126" s="153"/>
      <c r="L126" s="153"/>
      <c r="M126" s="153"/>
      <c r="N126" s="153"/>
      <c r="O126" s="153"/>
      <c r="P126" s="153"/>
      <c r="Q126" s="153"/>
    </row>
    <row r="127" spans="1:17" ht="15.75" thickBot="1" x14ac:dyDescent="0.3">
      <c r="A127" s="153"/>
      <c r="B127" s="180" t="s">
        <v>118</v>
      </c>
      <c r="C127" s="181">
        <v>12840</v>
      </c>
      <c r="D127" s="164"/>
      <c r="E127" s="98"/>
      <c r="F127" s="153"/>
      <c r="G127" s="153"/>
      <c r="H127" s="153"/>
      <c r="I127" s="153"/>
      <c r="J127" s="153"/>
      <c r="K127" s="153"/>
      <c r="L127" s="153"/>
      <c r="M127" s="153"/>
      <c r="N127" s="153"/>
      <c r="O127" s="153"/>
      <c r="P127" s="153"/>
      <c r="Q127" s="153"/>
    </row>
    <row r="128" spans="1:17" ht="15.75" thickTop="1" x14ac:dyDescent="0.25">
      <c r="A128" s="153"/>
      <c r="B128" s="178"/>
      <c r="C128" s="179"/>
      <c r="D128" s="177">
        <v>2</v>
      </c>
      <c r="E128" s="176">
        <v>3640</v>
      </c>
      <c r="F128" s="153"/>
      <c r="G128" s="153"/>
      <c r="H128" s="153"/>
      <c r="I128" s="153"/>
      <c r="J128" s="153"/>
      <c r="K128" s="153"/>
      <c r="L128" s="153"/>
      <c r="M128" s="153"/>
      <c r="N128" s="153"/>
      <c r="O128" s="153"/>
      <c r="P128" s="153"/>
      <c r="Q128" s="153"/>
    </row>
    <row r="129" spans="1:17" x14ac:dyDescent="0.25">
      <c r="A129" s="153"/>
      <c r="B129" s="176"/>
      <c r="C129" s="163"/>
      <c r="D129" s="177"/>
      <c r="E129" s="176"/>
      <c r="F129" s="153"/>
      <c r="G129" s="153"/>
      <c r="H129" s="153"/>
      <c r="I129" s="153"/>
      <c r="J129" s="153"/>
      <c r="K129" s="153"/>
      <c r="L129" s="153"/>
      <c r="M129" s="153"/>
      <c r="N129" s="153"/>
      <c r="O129" s="153"/>
      <c r="P129" s="153"/>
      <c r="Q129" s="153"/>
    </row>
    <row r="130" spans="1:17" x14ac:dyDescent="0.25">
      <c r="A130" s="153"/>
      <c r="B130" s="176"/>
      <c r="C130" s="163"/>
      <c r="D130" s="177"/>
      <c r="E130" s="176"/>
      <c r="F130" s="153"/>
      <c r="G130" s="153"/>
      <c r="H130" s="153"/>
      <c r="I130" s="153"/>
      <c r="J130" s="153"/>
      <c r="K130" s="153"/>
      <c r="L130" s="153"/>
      <c r="M130" s="153"/>
      <c r="N130" s="153"/>
      <c r="O130" s="153"/>
      <c r="P130" s="153"/>
      <c r="Q130" s="153"/>
    </row>
    <row r="131" spans="1:17" x14ac:dyDescent="0.25">
      <c r="A131" s="153"/>
      <c r="B131" s="176"/>
      <c r="C131" s="163"/>
      <c r="D131" s="177"/>
      <c r="E131" s="176"/>
      <c r="F131" s="153"/>
      <c r="G131" s="153"/>
      <c r="H131" s="153"/>
      <c r="I131" s="153"/>
      <c r="J131" s="153"/>
      <c r="K131" s="153"/>
      <c r="L131" s="153"/>
      <c r="M131" s="153"/>
      <c r="N131" s="153"/>
      <c r="O131" s="153"/>
      <c r="P131" s="153"/>
      <c r="Q131" s="153"/>
    </row>
    <row r="132" spans="1:17" x14ac:dyDescent="0.25">
      <c r="A132" s="153"/>
      <c r="B132" s="176"/>
      <c r="C132" s="163"/>
      <c r="D132" s="177"/>
      <c r="E132" s="176"/>
      <c r="F132" s="153"/>
      <c r="G132" s="153"/>
      <c r="H132" s="153"/>
      <c r="I132" s="153"/>
      <c r="J132" s="153"/>
      <c r="K132" s="153"/>
      <c r="L132" s="153"/>
      <c r="M132" s="153"/>
      <c r="N132" s="153"/>
      <c r="O132" s="153"/>
      <c r="P132" s="153"/>
      <c r="Q132" s="153"/>
    </row>
    <row r="133" spans="1:17" x14ac:dyDescent="0.25">
      <c r="A133" s="153"/>
      <c r="B133" s="153"/>
      <c r="C133" s="153"/>
      <c r="D133" s="153"/>
      <c r="E133" s="153"/>
      <c r="F133" s="153"/>
      <c r="G133" s="153"/>
      <c r="H133" s="153"/>
      <c r="I133" s="153"/>
      <c r="J133" s="153"/>
      <c r="K133" s="153"/>
      <c r="L133" s="153"/>
      <c r="M133" s="153"/>
      <c r="N133" s="153"/>
      <c r="O133" s="153"/>
      <c r="P133" s="153"/>
      <c r="Q133" s="153"/>
    </row>
    <row r="134" spans="1:17" x14ac:dyDescent="0.25">
      <c r="A134" s="153"/>
      <c r="B134" s="153"/>
      <c r="C134" s="153"/>
      <c r="D134" s="153"/>
      <c r="E134" s="153"/>
      <c r="F134" s="153"/>
      <c r="G134" s="153"/>
      <c r="H134" s="153"/>
      <c r="I134" s="153"/>
      <c r="J134" s="153"/>
      <c r="K134" s="153"/>
      <c r="L134" s="153"/>
      <c r="M134" s="153"/>
      <c r="N134" s="153"/>
      <c r="O134" s="153"/>
      <c r="P134" s="153"/>
      <c r="Q134" s="153"/>
    </row>
    <row r="135" spans="1:17" x14ac:dyDescent="0.25">
      <c r="A135" s="153"/>
      <c r="B135" s="153"/>
      <c r="C135" s="153"/>
      <c r="D135" s="153"/>
      <c r="E135" s="153"/>
      <c r="F135" s="153"/>
      <c r="G135" s="153"/>
      <c r="H135" s="153"/>
      <c r="I135" s="153"/>
      <c r="J135" s="153"/>
      <c r="K135" s="153"/>
      <c r="L135" s="153"/>
      <c r="M135" s="153"/>
      <c r="N135" s="153"/>
      <c r="O135" s="153"/>
      <c r="P135" s="153"/>
      <c r="Q135" s="153"/>
    </row>
    <row r="136" spans="1:17" ht="15.75" thickBot="1" x14ac:dyDescent="0.3">
      <c r="A136" s="153"/>
      <c r="B136" s="156" t="s">
        <v>121</v>
      </c>
      <c r="C136" s="168">
        <v>201</v>
      </c>
      <c r="D136" s="169"/>
      <c r="E136" s="156" t="s">
        <v>122</v>
      </c>
      <c r="F136" s="153" t="s">
        <v>143</v>
      </c>
      <c r="G136" s="153"/>
      <c r="H136" s="153"/>
      <c r="I136" s="153"/>
      <c r="J136" s="153"/>
      <c r="K136" s="153"/>
      <c r="L136" s="153"/>
      <c r="M136" s="153"/>
      <c r="N136" s="153"/>
      <c r="O136" s="153"/>
      <c r="P136" s="153"/>
      <c r="Q136" s="153"/>
    </row>
    <row r="137" spans="1:17" ht="15.75" thickTop="1" x14ac:dyDescent="0.25">
      <c r="A137" s="153"/>
      <c r="B137" s="172" t="s">
        <v>157</v>
      </c>
      <c r="C137" s="171" t="s">
        <v>158</v>
      </c>
      <c r="D137" s="172" t="s">
        <v>157</v>
      </c>
      <c r="E137" s="171" t="s">
        <v>158</v>
      </c>
      <c r="F137" s="153"/>
      <c r="G137" s="153"/>
      <c r="H137" s="153"/>
      <c r="I137" s="153"/>
      <c r="J137" s="153"/>
      <c r="K137" s="153"/>
      <c r="L137" s="153"/>
      <c r="M137" s="153"/>
      <c r="N137" s="153"/>
      <c r="O137" s="153"/>
      <c r="P137" s="153"/>
      <c r="Q137" s="153"/>
    </row>
    <row r="138" spans="1:17" ht="15.75" thickBot="1" x14ac:dyDescent="0.3">
      <c r="A138" s="153"/>
      <c r="B138" s="180" t="s">
        <v>118</v>
      </c>
      <c r="C138" s="181">
        <v>235400</v>
      </c>
      <c r="D138" s="164"/>
      <c r="E138" s="98"/>
      <c r="F138" s="153"/>
      <c r="G138" s="153"/>
      <c r="H138" s="153"/>
      <c r="I138" s="153"/>
      <c r="J138" s="153"/>
      <c r="K138" s="153"/>
      <c r="L138" s="153"/>
      <c r="M138" s="153"/>
      <c r="N138" s="153"/>
      <c r="O138" s="153"/>
      <c r="P138" s="153"/>
      <c r="Q138" s="153"/>
    </row>
    <row r="139" spans="1:17" ht="15.75" thickTop="1" x14ac:dyDescent="0.25">
      <c r="A139" s="153"/>
      <c r="B139" s="178"/>
      <c r="C139" s="179"/>
      <c r="D139" s="177"/>
      <c r="E139" s="176"/>
      <c r="F139" s="153"/>
      <c r="G139" s="153"/>
      <c r="H139" s="153"/>
      <c r="I139" s="153"/>
      <c r="J139" s="153"/>
      <c r="K139" s="153"/>
      <c r="L139" s="153"/>
      <c r="M139" s="153"/>
      <c r="N139" s="153"/>
      <c r="O139" s="153"/>
      <c r="P139" s="153"/>
      <c r="Q139" s="153"/>
    </row>
    <row r="140" spans="1:17" x14ac:dyDescent="0.25">
      <c r="A140" s="153"/>
      <c r="B140" s="176"/>
      <c r="C140" s="163"/>
      <c r="D140" s="177"/>
      <c r="E140" s="176"/>
      <c r="F140" s="153"/>
      <c r="G140" s="153"/>
      <c r="H140" s="153"/>
      <c r="I140" s="153"/>
      <c r="J140" s="153"/>
      <c r="K140" s="153"/>
      <c r="L140" s="153"/>
      <c r="M140" s="153"/>
      <c r="N140" s="153"/>
      <c r="O140" s="153"/>
      <c r="P140" s="153"/>
      <c r="Q140" s="153"/>
    </row>
    <row r="141" spans="1:17" x14ac:dyDescent="0.25">
      <c r="A141" s="153"/>
      <c r="B141" s="176"/>
      <c r="C141" s="163"/>
      <c r="D141" s="177"/>
      <c r="E141" s="176"/>
      <c r="F141" s="153"/>
      <c r="G141" s="153"/>
      <c r="H141" s="153"/>
      <c r="I141" s="153"/>
      <c r="J141" s="153"/>
      <c r="K141" s="153"/>
      <c r="L141" s="153"/>
      <c r="M141" s="153"/>
      <c r="N141" s="153"/>
      <c r="O141" s="153"/>
      <c r="P141" s="153"/>
      <c r="Q141" s="153"/>
    </row>
    <row r="142" spans="1:17" x14ac:dyDescent="0.25">
      <c r="A142" s="153"/>
      <c r="B142" s="176"/>
      <c r="C142" s="163"/>
      <c r="D142" s="177"/>
      <c r="E142" s="176"/>
      <c r="F142" s="153"/>
      <c r="G142" s="153"/>
      <c r="H142" s="153"/>
      <c r="I142" s="153"/>
      <c r="J142" s="153"/>
      <c r="K142" s="153"/>
      <c r="L142" s="153"/>
      <c r="M142" s="153"/>
      <c r="N142" s="153"/>
      <c r="O142" s="153"/>
      <c r="P142" s="153"/>
      <c r="Q142" s="153"/>
    </row>
    <row r="143" spans="1:17" x14ac:dyDescent="0.25">
      <c r="A143" s="153"/>
      <c r="B143" s="176"/>
      <c r="C143" s="163"/>
      <c r="D143" s="177"/>
      <c r="E143" s="176"/>
      <c r="F143" s="153"/>
      <c r="G143" s="153"/>
      <c r="H143" s="153"/>
      <c r="I143" s="153"/>
      <c r="J143" s="153"/>
      <c r="K143" s="153"/>
      <c r="L143" s="153"/>
      <c r="M143" s="153"/>
      <c r="N143" s="153"/>
      <c r="O143" s="153"/>
      <c r="P143" s="153"/>
      <c r="Q143" s="153"/>
    </row>
    <row r="144" spans="1:17" x14ac:dyDescent="0.25">
      <c r="A144" s="153"/>
      <c r="B144" s="151"/>
      <c r="C144" s="151"/>
      <c r="D144" s="151"/>
      <c r="E144" s="151"/>
      <c r="F144" s="153"/>
      <c r="G144" s="153"/>
      <c r="H144" s="153"/>
      <c r="I144" s="153"/>
      <c r="J144" s="153"/>
      <c r="K144" s="153"/>
      <c r="L144" s="153"/>
      <c r="M144" s="153"/>
      <c r="N144" s="153"/>
      <c r="O144" s="153"/>
      <c r="P144" s="153"/>
      <c r="Q144" s="153"/>
    </row>
    <row r="145" spans="1:17" x14ac:dyDescent="0.25">
      <c r="A145" s="153"/>
      <c r="B145" s="151"/>
      <c r="C145" s="151"/>
      <c r="D145" s="151"/>
      <c r="E145" s="151"/>
      <c r="F145" s="153"/>
      <c r="G145" s="153"/>
      <c r="H145" s="153"/>
      <c r="I145" s="153"/>
      <c r="J145" s="153"/>
      <c r="K145" s="153"/>
      <c r="L145" s="153"/>
      <c r="M145" s="153"/>
      <c r="N145" s="153"/>
      <c r="O145" s="153"/>
      <c r="P145" s="153"/>
      <c r="Q145" s="153"/>
    </row>
    <row r="146" spans="1:17" x14ac:dyDescent="0.25">
      <c r="A146" s="153"/>
      <c r="B146" s="153"/>
      <c r="C146" s="153"/>
      <c r="D146" s="153"/>
      <c r="E146" s="153"/>
      <c r="F146" s="153"/>
      <c r="G146" s="153"/>
      <c r="H146" s="153"/>
      <c r="I146" s="153"/>
      <c r="J146" s="153"/>
      <c r="K146" s="153"/>
      <c r="L146" s="153"/>
      <c r="M146" s="153"/>
      <c r="N146" s="153"/>
      <c r="O146" s="153"/>
      <c r="P146" s="153"/>
      <c r="Q146" s="153"/>
    </row>
    <row r="147" spans="1:17" ht="15.75" thickBot="1" x14ac:dyDescent="0.3">
      <c r="A147" s="153"/>
      <c r="B147" s="156" t="s">
        <v>121</v>
      </c>
      <c r="C147" s="168">
        <v>203</v>
      </c>
      <c r="D147" s="169"/>
      <c r="E147" s="156" t="s">
        <v>122</v>
      </c>
      <c r="F147" s="153" t="s">
        <v>136</v>
      </c>
      <c r="G147" s="153"/>
      <c r="H147" s="153"/>
      <c r="I147" s="153"/>
      <c r="J147" s="153"/>
      <c r="K147" s="153"/>
      <c r="L147" s="153"/>
      <c r="M147" s="153"/>
      <c r="N147" s="153"/>
      <c r="O147" s="153"/>
      <c r="P147" s="153"/>
      <c r="Q147" s="153"/>
    </row>
    <row r="148" spans="1:17" ht="15.75" thickTop="1" x14ac:dyDescent="0.25">
      <c r="A148" s="153"/>
      <c r="B148" s="172" t="s">
        <v>157</v>
      </c>
      <c r="C148" s="171" t="s">
        <v>158</v>
      </c>
      <c r="D148" s="172" t="s">
        <v>157</v>
      </c>
      <c r="E148" s="171" t="s">
        <v>158</v>
      </c>
      <c r="F148" s="153"/>
      <c r="G148" s="153"/>
      <c r="H148" s="153"/>
      <c r="I148" s="153"/>
      <c r="J148" s="153"/>
      <c r="K148" s="153"/>
      <c r="L148" s="153"/>
      <c r="M148" s="153"/>
      <c r="N148" s="153"/>
      <c r="O148" s="153"/>
      <c r="P148" s="153"/>
      <c r="Q148" s="153"/>
    </row>
    <row r="149" spans="1:17" ht="15.75" thickBot="1" x14ac:dyDescent="0.3">
      <c r="A149" s="153"/>
      <c r="B149" s="180" t="s">
        <v>118</v>
      </c>
      <c r="C149" s="181">
        <v>84670</v>
      </c>
      <c r="D149" s="164"/>
      <c r="E149" s="98"/>
      <c r="F149" s="153"/>
      <c r="G149" s="153"/>
      <c r="H149" s="153"/>
      <c r="I149" s="153"/>
      <c r="J149" s="153"/>
      <c r="K149" s="153"/>
      <c r="L149" s="153"/>
      <c r="M149" s="153"/>
      <c r="N149" s="153"/>
      <c r="O149" s="153"/>
      <c r="P149" s="153"/>
      <c r="Q149" s="153"/>
    </row>
    <row r="150" spans="1:17" ht="15.75" thickTop="1" x14ac:dyDescent="0.25">
      <c r="A150" s="153"/>
      <c r="B150" s="178"/>
      <c r="C150" s="179"/>
      <c r="D150" s="177"/>
      <c r="E150" s="176"/>
      <c r="F150" s="153"/>
      <c r="G150" s="153"/>
      <c r="H150" s="153"/>
      <c r="I150" s="153"/>
      <c r="J150" s="153"/>
      <c r="K150" s="153"/>
      <c r="L150" s="153"/>
      <c r="M150" s="153"/>
      <c r="N150" s="153"/>
      <c r="O150" s="153"/>
      <c r="P150" s="153"/>
      <c r="Q150" s="153"/>
    </row>
    <row r="151" spans="1:17" x14ac:dyDescent="0.25">
      <c r="A151" s="153"/>
      <c r="B151" s="176"/>
      <c r="C151" s="163"/>
      <c r="D151" s="177"/>
      <c r="E151" s="176"/>
      <c r="F151" s="153"/>
      <c r="G151" s="153"/>
      <c r="H151" s="153"/>
      <c r="I151" s="153"/>
      <c r="J151" s="153"/>
      <c r="K151" s="153"/>
      <c r="L151" s="153"/>
      <c r="M151" s="153"/>
      <c r="N151" s="153"/>
      <c r="O151" s="153"/>
      <c r="P151" s="153"/>
      <c r="Q151" s="153"/>
    </row>
    <row r="152" spans="1:17" x14ac:dyDescent="0.25">
      <c r="A152" s="153"/>
      <c r="B152" s="176"/>
      <c r="C152" s="163"/>
      <c r="D152" s="177"/>
      <c r="E152" s="176"/>
      <c r="F152" s="153"/>
      <c r="G152" s="153"/>
      <c r="H152" s="153"/>
      <c r="I152" s="153"/>
      <c r="J152" s="153"/>
      <c r="K152" s="153"/>
      <c r="L152" s="153"/>
      <c r="M152" s="153"/>
      <c r="N152" s="153"/>
      <c r="O152" s="153"/>
      <c r="P152" s="153"/>
      <c r="Q152" s="153"/>
    </row>
    <row r="153" spans="1:17" x14ac:dyDescent="0.25">
      <c r="A153" s="153"/>
      <c r="B153" s="176"/>
      <c r="C153" s="163"/>
      <c r="D153" s="177"/>
      <c r="E153" s="176"/>
      <c r="F153" s="153"/>
      <c r="G153" s="153"/>
      <c r="H153" s="153"/>
      <c r="I153" s="153"/>
      <c r="J153" s="153"/>
      <c r="K153" s="153"/>
      <c r="L153" s="153"/>
      <c r="M153" s="153"/>
      <c r="N153" s="153"/>
      <c r="O153" s="153"/>
      <c r="P153" s="153"/>
      <c r="Q153" s="153"/>
    </row>
    <row r="154" spans="1:17" x14ac:dyDescent="0.25">
      <c r="A154" s="153"/>
      <c r="B154" s="176"/>
      <c r="C154" s="163"/>
      <c r="D154" s="177"/>
      <c r="E154" s="176"/>
      <c r="F154" s="153"/>
      <c r="G154" s="153"/>
      <c r="H154" s="153"/>
      <c r="I154" s="153"/>
      <c r="J154" s="153"/>
      <c r="K154" s="153"/>
      <c r="L154" s="153"/>
      <c r="M154" s="153"/>
      <c r="N154" s="153"/>
      <c r="O154" s="153"/>
      <c r="P154" s="153"/>
      <c r="Q154" s="153"/>
    </row>
    <row r="155" spans="1:17" x14ac:dyDescent="0.25">
      <c r="A155" s="153"/>
      <c r="B155" s="151"/>
      <c r="C155" s="151"/>
      <c r="D155" s="151"/>
      <c r="E155" s="151"/>
      <c r="F155" s="153"/>
      <c r="G155" s="153"/>
      <c r="H155" s="153"/>
      <c r="I155" s="153"/>
      <c r="J155" s="153"/>
      <c r="K155" s="153"/>
      <c r="L155" s="153"/>
      <c r="M155" s="153"/>
      <c r="N155" s="153"/>
      <c r="O155" s="153"/>
      <c r="P155" s="153"/>
      <c r="Q155" s="153"/>
    </row>
    <row r="156" spans="1:17" x14ac:dyDescent="0.25">
      <c r="A156" s="153"/>
      <c r="B156" s="151"/>
      <c r="C156" s="151"/>
      <c r="D156" s="151"/>
      <c r="E156" s="151"/>
      <c r="F156" s="153"/>
      <c r="G156" s="153"/>
      <c r="H156" s="153"/>
      <c r="I156" s="153"/>
      <c r="J156" s="153"/>
      <c r="K156" s="153"/>
      <c r="L156" s="153"/>
      <c r="M156" s="153"/>
      <c r="N156" s="153"/>
      <c r="O156" s="153"/>
      <c r="P156" s="153"/>
      <c r="Q156" s="153"/>
    </row>
    <row r="157" spans="1:17" x14ac:dyDescent="0.25">
      <c r="A157" s="153"/>
      <c r="B157" s="153"/>
      <c r="C157" s="153"/>
      <c r="D157" s="153"/>
      <c r="E157" s="153"/>
      <c r="F157" s="153"/>
      <c r="G157" s="153"/>
      <c r="H157" s="153"/>
      <c r="I157" s="153"/>
      <c r="J157" s="153"/>
      <c r="K157" s="153"/>
      <c r="L157" s="153"/>
      <c r="M157" s="153"/>
      <c r="N157" s="153"/>
      <c r="O157" s="153"/>
      <c r="P157" s="153"/>
      <c r="Q157" s="153"/>
    </row>
    <row r="158" spans="1:17" ht="15.75" thickBot="1" x14ac:dyDescent="0.3">
      <c r="A158" s="153"/>
      <c r="B158" s="156" t="s">
        <v>121</v>
      </c>
      <c r="C158" s="168">
        <v>204</v>
      </c>
      <c r="D158" s="169"/>
      <c r="E158" s="156" t="s">
        <v>122</v>
      </c>
      <c r="F158" s="153" t="s">
        <v>132</v>
      </c>
      <c r="G158" s="153"/>
      <c r="H158" s="153"/>
      <c r="I158" s="153"/>
      <c r="J158" s="153"/>
      <c r="K158" s="153"/>
      <c r="L158" s="153"/>
      <c r="M158" s="153"/>
      <c r="N158" s="153"/>
      <c r="O158" s="153"/>
      <c r="P158" s="153"/>
      <c r="Q158" s="153"/>
    </row>
    <row r="159" spans="1:17" ht="15.75" thickTop="1" x14ac:dyDescent="0.25">
      <c r="A159" s="153"/>
      <c r="B159" s="172" t="s">
        <v>157</v>
      </c>
      <c r="C159" s="171" t="s">
        <v>158</v>
      </c>
      <c r="D159" s="172" t="s">
        <v>157</v>
      </c>
      <c r="E159" s="171" t="s">
        <v>158</v>
      </c>
      <c r="F159" s="153"/>
      <c r="G159" s="153"/>
      <c r="H159" s="153"/>
      <c r="I159" s="153"/>
      <c r="J159" s="153"/>
      <c r="K159" s="153"/>
      <c r="L159" s="153"/>
      <c r="M159" s="153"/>
      <c r="N159" s="153"/>
      <c r="O159" s="153"/>
      <c r="P159" s="153"/>
      <c r="Q159" s="153"/>
    </row>
    <row r="160" spans="1:17" ht="15.75" thickBot="1" x14ac:dyDescent="0.3">
      <c r="A160" s="153"/>
      <c r="B160" s="180" t="s">
        <v>118</v>
      </c>
      <c r="C160" s="181">
        <v>107000</v>
      </c>
      <c r="D160" s="164"/>
      <c r="E160" s="98"/>
      <c r="F160" s="153"/>
      <c r="G160" s="153"/>
      <c r="H160" s="153"/>
      <c r="I160" s="153"/>
      <c r="J160" s="153"/>
      <c r="K160" s="153"/>
      <c r="L160" s="153"/>
      <c r="M160" s="153"/>
      <c r="N160" s="153"/>
      <c r="O160" s="153"/>
      <c r="P160" s="153"/>
      <c r="Q160" s="153"/>
    </row>
    <row r="161" spans="1:17" ht="15.75" thickTop="1" x14ac:dyDescent="0.25">
      <c r="A161" s="153"/>
      <c r="B161" s="178"/>
      <c r="C161" s="179"/>
      <c r="D161" s="177"/>
      <c r="E161" s="176"/>
      <c r="F161" s="153"/>
      <c r="G161" s="153"/>
      <c r="H161" s="153"/>
      <c r="I161" s="153"/>
      <c r="J161" s="153"/>
      <c r="K161" s="153"/>
      <c r="L161" s="153"/>
      <c r="M161" s="153"/>
      <c r="N161" s="153"/>
      <c r="O161" s="153"/>
      <c r="P161" s="153"/>
      <c r="Q161" s="153"/>
    </row>
    <row r="162" spans="1:17" x14ac:dyDescent="0.25">
      <c r="A162" s="153"/>
      <c r="B162" s="176"/>
      <c r="C162" s="163"/>
      <c r="D162" s="177"/>
      <c r="E162" s="176"/>
      <c r="F162" s="153"/>
      <c r="G162" s="153"/>
      <c r="H162" s="153"/>
      <c r="I162" s="153"/>
      <c r="J162" s="153"/>
      <c r="K162" s="153"/>
      <c r="L162" s="153"/>
      <c r="M162" s="153"/>
      <c r="N162" s="153"/>
      <c r="O162" s="153"/>
      <c r="P162" s="153"/>
      <c r="Q162" s="153"/>
    </row>
    <row r="163" spans="1:17" x14ac:dyDescent="0.25">
      <c r="A163" s="153"/>
      <c r="B163" s="176"/>
      <c r="C163" s="163"/>
      <c r="D163" s="177"/>
      <c r="E163" s="176"/>
      <c r="F163" s="153"/>
      <c r="G163" s="153"/>
      <c r="H163" s="153"/>
      <c r="I163" s="153"/>
      <c r="J163" s="153"/>
      <c r="K163" s="153"/>
      <c r="L163" s="153"/>
      <c r="M163" s="153"/>
      <c r="N163" s="153"/>
      <c r="O163" s="153"/>
      <c r="P163" s="153"/>
      <c r="Q163" s="153"/>
    </row>
    <row r="164" spans="1:17" x14ac:dyDescent="0.25">
      <c r="A164" s="153"/>
      <c r="B164" s="176"/>
      <c r="C164" s="163"/>
      <c r="D164" s="177"/>
      <c r="E164" s="176"/>
      <c r="F164" s="153"/>
      <c r="G164" s="153"/>
      <c r="H164" s="153"/>
      <c r="I164" s="153"/>
      <c r="J164" s="153"/>
      <c r="K164" s="153"/>
      <c r="L164" s="153"/>
      <c r="M164" s="153"/>
      <c r="N164" s="153"/>
      <c r="O164" s="153"/>
      <c r="P164" s="153"/>
      <c r="Q164" s="153"/>
    </row>
    <row r="165" spans="1:17" x14ac:dyDescent="0.25">
      <c r="A165" s="153"/>
      <c r="B165" s="176"/>
      <c r="C165" s="163"/>
      <c r="D165" s="177"/>
      <c r="E165" s="176"/>
      <c r="F165" s="153"/>
      <c r="G165" s="153"/>
      <c r="H165" s="153"/>
      <c r="I165" s="153"/>
      <c r="J165" s="153"/>
      <c r="K165" s="153"/>
      <c r="L165" s="153"/>
      <c r="M165" s="153"/>
      <c r="N165" s="153"/>
      <c r="O165" s="153"/>
      <c r="P165" s="153"/>
      <c r="Q165" s="153"/>
    </row>
    <row r="166" spans="1:17" x14ac:dyDescent="0.25">
      <c r="A166" s="153"/>
      <c r="B166" s="151"/>
      <c r="C166" s="151"/>
      <c r="D166" s="151"/>
      <c r="E166" s="151"/>
      <c r="F166" s="153"/>
      <c r="G166" s="153"/>
      <c r="H166" s="153"/>
      <c r="I166" s="153"/>
      <c r="J166" s="153"/>
      <c r="K166" s="153"/>
      <c r="L166" s="153"/>
      <c r="M166" s="153"/>
      <c r="N166" s="153"/>
      <c r="O166" s="153"/>
      <c r="P166" s="153"/>
      <c r="Q166" s="153"/>
    </row>
    <row r="167" spans="1:17" x14ac:dyDescent="0.25">
      <c r="A167" s="153"/>
      <c r="B167" s="151"/>
      <c r="C167" s="151"/>
      <c r="D167" s="151"/>
      <c r="E167" s="151"/>
      <c r="F167" s="153"/>
      <c r="G167" s="153"/>
      <c r="H167" s="153"/>
      <c r="I167" s="153"/>
      <c r="J167" s="153"/>
      <c r="K167" s="153"/>
      <c r="L167" s="153"/>
      <c r="M167" s="153"/>
      <c r="N167" s="153"/>
      <c r="O167" s="153"/>
      <c r="P167" s="153"/>
      <c r="Q167" s="153"/>
    </row>
    <row r="168" spans="1:17" x14ac:dyDescent="0.25">
      <c r="A168" s="153"/>
      <c r="B168" s="153"/>
      <c r="C168" s="153"/>
      <c r="D168" s="153"/>
      <c r="E168" s="153"/>
      <c r="F168" s="153"/>
      <c r="G168" s="153"/>
      <c r="H168" s="153"/>
      <c r="I168" s="153"/>
      <c r="J168" s="153"/>
      <c r="K168" s="153"/>
      <c r="L168" s="153"/>
      <c r="M168" s="153"/>
      <c r="N168" s="153"/>
      <c r="O168" s="153"/>
      <c r="P168" s="153"/>
      <c r="Q168" s="153"/>
    </row>
    <row r="169" spans="1:17" ht="15.75" thickBot="1" x14ac:dyDescent="0.3">
      <c r="A169" s="153"/>
      <c r="B169" s="156" t="s">
        <v>121</v>
      </c>
      <c r="C169" s="168">
        <v>205</v>
      </c>
      <c r="D169" s="169"/>
      <c r="E169" s="156" t="s">
        <v>122</v>
      </c>
      <c r="F169" s="153" t="s">
        <v>141</v>
      </c>
      <c r="G169" s="153"/>
      <c r="H169" s="153"/>
      <c r="I169" s="153"/>
      <c r="J169" s="153"/>
      <c r="K169" s="153"/>
      <c r="L169" s="153"/>
      <c r="M169" s="153"/>
      <c r="N169" s="153"/>
      <c r="O169" s="153"/>
      <c r="P169" s="153"/>
      <c r="Q169" s="153"/>
    </row>
    <row r="170" spans="1:17" ht="15.75" thickTop="1" x14ac:dyDescent="0.25">
      <c r="A170" s="153"/>
      <c r="B170" s="172" t="s">
        <v>157</v>
      </c>
      <c r="C170" s="171" t="s">
        <v>158</v>
      </c>
      <c r="D170" s="172" t="s">
        <v>157</v>
      </c>
      <c r="E170" s="171" t="s">
        <v>158</v>
      </c>
      <c r="F170" s="153"/>
      <c r="G170" s="153"/>
      <c r="H170" s="153"/>
      <c r="I170" s="153"/>
      <c r="J170" s="153"/>
      <c r="K170" s="153"/>
      <c r="L170" s="153"/>
      <c r="M170" s="153"/>
      <c r="N170" s="153"/>
      <c r="O170" s="153"/>
      <c r="P170" s="153"/>
      <c r="Q170" s="153"/>
    </row>
    <row r="171" spans="1:17" ht="15.75" thickBot="1" x14ac:dyDescent="0.3">
      <c r="A171" s="153"/>
      <c r="B171" s="180" t="s">
        <v>118</v>
      </c>
      <c r="C171" s="181">
        <v>69550</v>
      </c>
      <c r="D171" s="164"/>
      <c r="E171" s="98"/>
      <c r="F171" s="153"/>
      <c r="G171" s="153"/>
      <c r="H171" s="153"/>
      <c r="I171" s="153"/>
      <c r="J171" s="153"/>
      <c r="K171" s="153"/>
      <c r="L171" s="153"/>
      <c r="M171" s="153"/>
      <c r="N171" s="153"/>
      <c r="O171" s="153"/>
      <c r="P171" s="153"/>
      <c r="Q171" s="153"/>
    </row>
    <row r="172" spans="1:17" ht="15.75" thickTop="1" x14ac:dyDescent="0.25">
      <c r="A172" s="153"/>
      <c r="B172" s="178"/>
      <c r="C172" s="179"/>
      <c r="D172" s="177"/>
      <c r="E172" s="176"/>
      <c r="F172" s="153"/>
      <c r="G172" s="153"/>
      <c r="H172" s="153"/>
      <c r="I172" s="153"/>
      <c r="J172" s="153"/>
      <c r="K172" s="153"/>
      <c r="L172" s="153"/>
      <c r="M172" s="153"/>
      <c r="N172" s="153"/>
      <c r="O172" s="153"/>
      <c r="P172" s="153"/>
      <c r="Q172" s="153"/>
    </row>
    <row r="173" spans="1:17" x14ac:dyDescent="0.25">
      <c r="A173" s="153"/>
      <c r="B173" s="176"/>
      <c r="C173" s="163"/>
      <c r="D173" s="177"/>
      <c r="E173" s="176"/>
      <c r="F173" s="153"/>
      <c r="G173" s="153"/>
      <c r="H173" s="153"/>
      <c r="I173" s="153"/>
      <c r="J173" s="153"/>
      <c r="K173" s="153"/>
      <c r="L173" s="153"/>
      <c r="M173" s="153"/>
      <c r="N173" s="153"/>
      <c r="O173" s="153"/>
      <c r="P173" s="153"/>
      <c r="Q173" s="153"/>
    </row>
    <row r="174" spans="1:17" x14ac:dyDescent="0.25">
      <c r="A174" s="153"/>
      <c r="B174" s="176"/>
      <c r="C174" s="163"/>
      <c r="D174" s="177"/>
      <c r="E174" s="176"/>
      <c r="F174" s="153"/>
      <c r="G174" s="153"/>
      <c r="H174" s="153"/>
      <c r="I174" s="153"/>
      <c r="J174" s="153"/>
      <c r="K174" s="153"/>
      <c r="L174" s="153"/>
      <c r="M174" s="153"/>
      <c r="N174" s="153"/>
      <c r="O174" s="153"/>
      <c r="P174" s="153"/>
      <c r="Q174" s="153"/>
    </row>
    <row r="175" spans="1:17" x14ac:dyDescent="0.25">
      <c r="A175" s="153"/>
      <c r="B175" s="176"/>
      <c r="C175" s="163"/>
      <c r="D175" s="177"/>
      <c r="E175" s="176"/>
      <c r="F175" s="153"/>
      <c r="G175" s="153"/>
      <c r="H175" s="153"/>
      <c r="I175" s="153"/>
      <c r="J175" s="153"/>
      <c r="K175" s="153"/>
      <c r="L175" s="153"/>
      <c r="M175" s="153"/>
      <c r="N175" s="153"/>
      <c r="O175" s="153"/>
      <c r="P175" s="153"/>
      <c r="Q175" s="153"/>
    </row>
    <row r="176" spans="1:17" x14ac:dyDescent="0.25">
      <c r="A176" s="153"/>
      <c r="B176" s="176"/>
      <c r="C176" s="163"/>
      <c r="D176" s="177"/>
      <c r="E176" s="176"/>
      <c r="F176" s="153"/>
      <c r="G176" s="153"/>
      <c r="H176" s="153"/>
      <c r="I176" s="153"/>
      <c r="J176" s="153"/>
      <c r="K176" s="153"/>
      <c r="L176" s="153"/>
      <c r="M176" s="153"/>
      <c r="N176" s="153"/>
      <c r="O176" s="153"/>
      <c r="P176" s="153"/>
      <c r="Q176" s="153"/>
    </row>
    <row r="177" spans="1:17" x14ac:dyDescent="0.25">
      <c r="A177" s="153"/>
      <c r="B177" s="151"/>
      <c r="C177" s="151"/>
      <c r="D177" s="151"/>
      <c r="E177" s="151"/>
      <c r="F177" s="153"/>
      <c r="G177" s="153"/>
      <c r="H177" s="153"/>
      <c r="I177" s="153"/>
      <c r="J177" s="153"/>
      <c r="K177" s="153"/>
      <c r="L177" s="153"/>
      <c r="M177" s="153"/>
      <c r="N177" s="153"/>
      <c r="O177" s="153"/>
      <c r="P177" s="153"/>
      <c r="Q177" s="153"/>
    </row>
    <row r="178" spans="1:17" x14ac:dyDescent="0.25">
      <c r="A178" s="153"/>
      <c r="B178" s="151"/>
      <c r="C178" s="151"/>
      <c r="D178" s="151"/>
      <c r="E178" s="151"/>
      <c r="F178" s="153"/>
      <c r="G178" s="153"/>
      <c r="H178" s="153"/>
      <c r="I178" s="153"/>
      <c r="J178" s="153"/>
      <c r="K178" s="153"/>
      <c r="L178" s="153"/>
      <c r="M178" s="153"/>
      <c r="N178" s="153"/>
      <c r="O178" s="153"/>
      <c r="P178" s="153"/>
      <c r="Q178" s="153"/>
    </row>
    <row r="179" spans="1:17" ht="15.75" thickBot="1" x14ac:dyDescent="0.3">
      <c r="A179" s="153"/>
      <c r="B179" s="156" t="s">
        <v>121</v>
      </c>
      <c r="C179" s="168">
        <v>207</v>
      </c>
      <c r="D179" s="169"/>
      <c r="E179" s="156" t="s">
        <v>122</v>
      </c>
      <c r="F179" s="153" t="s">
        <v>140</v>
      </c>
      <c r="G179" s="153"/>
      <c r="H179" s="153"/>
      <c r="I179" s="153"/>
      <c r="J179" s="153"/>
      <c r="K179" s="153"/>
      <c r="L179" s="153"/>
      <c r="M179" s="153"/>
      <c r="N179" s="153"/>
      <c r="O179" s="153"/>
      <c r="P179" s="153"/>
      <c r="Q179" s="153"/>
    </row>
    <row r="180" spans="1:17" ht="15.75" thickTop="1" x14ac:dyDescent="0.25">
      <c r="A180" s="153"/>
      <c r="B180" s="172" t="s">
        <v>157</v>
      </c>
      <c r="C180" s="171" t="s">
        <v>158</v>
      </c>
      <c r="D180" s="172" t="s">
        <v>157</v>
      </c>
      <c r="E180" s="171" t="s">
        <v>158</v>
      </c>
      <c r="F180" s="153"/>
      <c r="G180" s="153"/>
      <c r="H180" s="153"/>
      <c r="I180" s="153"/>
      <c r="J180" s="153"/>
      <c r="K180" s="153"/>
      <c r="L180" s="153"/>
      <c r="M180" s="153"/>
      <c r="N180" s="153"/>
      <c r="O180" s="153"/>
      <c r="P180" s="153"/>
      <c r="Q180" s="153"/>
    </row>
    <row r="181" spans="1:17" ht="15.75" thickBot="1" x14ac:dyDescent="0.3">
      <c r="A181" s="153"/>
      <c r="B181" s="180" t="s">
        <v>118</v>
      </c>
      <c r="C181" s="181">
        <v>80250</v>
      </c>
      <c r="D181" s="164"/>
      <c r="E181" s="98"/>
      <c r="F181" s="153"/>
      <c r="G181" s="153"/>
      <c r="H181" s="153"/>
      <c r="I181" s="153"/>
      <c r="J181" s="153"/>
      <c r="K181" s="153"/>
      <c r="L181" s="153"/>
      <c r="M181" s="153"/>
      <c r="N181" s="153"/>
      <c r="O181" s="153"/>
      <c r="P181" s="153"/>
      <c r="Q181" s="153"/>
    </row>
    <row r="182" spans="1:17" ht="15.75" thickTop="1" x14ac:dyDescent="0.25">
      <c r="A182" s="153"/>
      <c r="B182" s="178"/>
      <c r="C182" s="179"/>
      <c r="D182" s="177"/>
      <c r="E182" s="176"/>
      <c r="F182" s="153"/>
      <c r="G182" s="153"/>
      <c r="H182" s="153"/>
      <c r="I182" s="153"/>
      <c r="J182" s="153"/>
      <c r="K182" s="153"/>
      <c r="L182" s="153"/>
      <c r="M182" s="153"/>
      <c r="N182" s="153"/>
      <c r="O182" s="153"/>
      <c r="P182" s="153"/>
      <c r="Q182" s="153"/>
    </row>
    <row r="183" spans="1:17" x14ac:dyDescent="0.25">
      <c r="A183" s="153"/>
      <c r="B183" s="176"/>
      <c r="C183" s="163"/>
      <c r="D183" s="177"/>
      <c r="E183" s="176"/>
      <c r="F183" s="153"/>
      <c r="G183" s="153"/>
      <c r="H183" s="153"/>
      <c r="I183" s="153"/>
      <c r="J183" s="153"/>
      <c r="K183" s="153"/>
      <c r="L183" s="153"/>
      <c r="M183" s="153"/>
      <c r="N183" s="153"/>
      <c r="O183" s="153"/>
      <c r="P183" s="153"/>
      <c r="Q183" s="153"/>
    </row>
    <row r="184" spans="1:17" x14ac:dyDescent="0.25">
      <c r="A184" s="153"/>
      <c r="B184" s="176"/>
      <c r="C184" s="163"/>
      <c r="D184" s="177"/>
      <c r="E184" s="176"/>
      <c r="F184" s="153"/>
      <c r="G184" s="153"/>
      <c r="H184" s="153"/>
      <c r="I184" s="153"/>
      <c r="J184" s="153"/>
      <c r="K184" s="153"/>
      <c r="L184" s="153"/>
      <c r="M184" s="153"/>
      <c r="N184" s="153"/>
      <c r="O184" s="153"/>
      <c r="P184" s="153"/>
      <c r="Q184" s="153"/>
    </row>
    <row r="185" spans="1:17" x14ac:dyDescent="0.25">
      <c r="A185" s="153"/>
      <c r="B185" s="176"/>
      <c r="C185" s="163"/>
      <c r="D185" s="177"/>
      <c r="E185" s="176"/>
      <c r="F185" s="153"/>
      <c r="G185" s="153"/>
      <c r="H185" s="153"/>
      <c r="I185" s="153"/>
      <c r="J185" s="153"/>
      <c r="K185" s="153"/>
      <c r="L185" s="153"/>
      <c r="M185" s="153"/>
      <c r="N185" s="153"/>
      <c r="O185" s="153"/>
      <c r="P185" s="153"/>
      <c r="Q185" s="153"/>
    </row>
    <row r="186" spans="1:17" x14ac:dyDescent="0.25">
      <c r="A186" s="153"/>
      <c r="B186" s="176"/>
      <c r="C186" s="163"/>
      <c r="D186" s="177"/>
      <c r="E186" s="176"/>
      <c r="F186" s="153"/>
      <c r="G186" s="153"/>
      <c r="H186" s="153"/>
      <c r="I186" s="153"/>
      <c r="J186" s="153"/>
      <c r="K186" s="153"/>
      <c r="L186" s="153"/>
      <c r="M186" s="153"/>
      <c r="N186" s="153"/>
      <c r="O186" s="153"/>
      <c r="P186" s="153"/>
      <c r="Q186" s="153"/>
    </row>
    <row r="187" spans="1:17" x14ac:dyDescent="0.25">
      <c r="A187" s="153"/>
      <c r="B187" s="151"/>
      <c r="C187" s="151"/>
      <c r="D187" s="151"/>
      <c r="E187" s="151"/>
      <c r="F187" s="153"/>
      <c r="G187" s="153"/>
      <c r="H187" s="153"/>
      <c r="I187" s="153"/>
      <c r="J187" s="153"/>
      <c r="K187" s="153"/>
      <c r="L187" s="153"/>
      <c r="M187" s="153"/>
      <c r="N187" s="153"/>
      <c r="O187" s="153"/>
      <c r="P187" s="153"/>
      <c r="Q187" s="153"/>
    </row>
    <row r="188" spans="1:17" x14ac:dyDescent="0.25">
      <c r="A188" s="153"/>
      <c r="B188" s="151"/>
      <c r="C188" s="151"/>
      <c r="D188" s="151"/>
      <c r="E188" s="151"/>
      <c r="F188" s="153"/>
      <c r="G188" s="153"/>
      <c r="H188" s="153"/>
      <c r="I188" s="153"/>
      <c r="J188" s="153"/>
      <c r="K188" s="153"/>
      <c r="L188" s="153"/>
      <c r="M188" s="153"/>
      <c r="N188" s="153"/>
      <c r="O188" s="153"/>
      <c r="P188" s="153"/>
      <c r="Q188" s="153"/>
    </row>
    <row r="189" spans="1:17" x14ac:dyDescent="0.25">
      <c r="A189" s="153"/>
      <c r="B189" s="151"/>
      <c r="C189" s="151"/>
      <c r="D189" s="151"/>
      <c r="E189" s="151"/>
      <c r="F189" s="153"/>
      <c r="G189" s="153"/>
      <c r="H189" s="153"/>
      <c r="I189" s="153"/>
      <c r="J189" s="153"/>
      <c r="K189" s="153"/>
      <c r="L189" s="153"/>
      <c r="M189" s="153"/>
      <c r="N189" s="153"/>
      <c r="O189" s="153"/>
      <c r="P189" s="153"/>
      <c r="Q189" s="153"/>
    </row>
    <row r="190" spans="1:17" ht="15.75" thickBot="1" x14ac:dyDescent="0.3">
      <c r="A190" s="153"/>
      <c r="B190" s="156" t="s">
        <v>121</v>
      </c>
      <c r="C190" s="168">
        <v>220</v>
      </c>
      <c r="D190" s="169"/>
      <c r="E190" s="156" t="s">
        <v>122</v>
      </c>
      <c r="F190" s="153" t="s">
        <v>137</v>
      </c>
      <c r="G190" s="153"/>
      <c r="H190" s="153"/>
      <c r="I190" s="153"/>
      <c r="J190" s="153"/>
      <c r="K190" s="153"/>
      <c r="L190" s="153"/>
      <c r="M190" s="153"/>
      <c r="N190" s="153"/>
      <c r="O190" s="153"/>
      <c r="P190" s="153"/>
      <c r="Q190" s="153"/>
    </row>
    <row r="191" spans="1:17" ht="15.75" thickTop="1" x14ac:dyDescent="0.25">
      <c r="A191" s="153"/>
      <c r="B191" s="172" t="s">
        <v>157</v>
      </c>
      <c r="C191" s="171" t="s">
        <v>158</v>
      </c>
      <c r="D191" s="172" t="s">
        <v>157</v>
      </c>
      <c r="E191" s="171" t="s">
        <v>158</v>
      </c>
      <c r="F191" s="153"/>
      <c r="G191" s="153"/>
      <c r="H191" s="153"/>
      <c r="I191" s="153"/>
      <c r="J191" s="153"/>
      <c r="K191" s="153"/>
      <c r="L191" s="153"/>
      <c r="M191" s="153"/>
      <c r="N191" s="153"/>
      <c r="O191" s="153"/>
      <c r="P191" s="153"/>
      <c r="Q191" s="153"/>
    </row>
    <row r="192" spans="1:17" ht="15.75" thickBot="1" x14ac:dyDescent="0.3">
      <c r="A192" s="153"/>
      <c r="B192" s="180" t="s">
        <v>118</v>
      </c>
      <c r="C192" s="181">
        <v>23540</v>
      </c>
      <c r="D192" s="164"/>
      <c r="E192" s="98"/>
      <c r="F192" s="153"/>
      <c r="G192" s="153"/>
      <c r="H192" s="153"/>
      <c r="I192" s="153"/>
      <c r="J192" s="153"/>
      <c r="K192" s="153"/>
      <c r="L192" s="153"/>
      <c r="M192" s="153"/>
      <c r="N192" s="153"/>
      <c r="O192" s="153"/>
      <c r="P192" s="153"/>
      <c r="Q192" s="153"/>
    </row>
    <row r="193" spans="1:17" ht="15.75" thickTop="1" x14ac:dyDescent="0.25">
      <c r="A193" s="153"/>
      <c r="B193" s="178"/>
      <c r="C193" s="179"/>
      <c r="D193" s="177"/>
      <c r="E193" s="176"/>
      <c r="F193" s="153"/>
      <c r="G193" s="153"/>
      <c r="H193" s="153"/>
      <c r="I193" s="153"/>
      <c r="J193" s="153"/>
      <c r="K193" s="153"/>
      <c r="L193" s="153"/>
      <c r="M193" s="153"/>
      <c r="N193" s="153"/>
      <c r="O193" s="153"/>
      <c r="P193" s="153"/>
      <c r="Q193" s="153"/>
    </row>
    <row r="194" spans="1:17" x14ac:dyDescent="0.25">
      <c r="A194" s="153"/>
      <c r="B194" s="176"/>
      <c r="C194" s="163"/>
      <c r="D194" s="177"/>
      <c r="E194" s="176"/>
      <c r="F194" s="153"/>
      <c r="G194" s="153"/>
      <c r="H194" s="153"/>
      <c r="I194" s="153"/>
      <c r="J194" s="153"/>
      <c r="K194" s="153"/>
      <c r="L194" s="153"/>
      <c r="M194" s="153"/>
      <c r="N194" s="153"/>
      <c r="O194" s="153"/>
      <c r="P194" s="153"/>
      <c r="Q194" s="153"/>
    </row>
    <row r="195" spans="1:17" x14ac:dyDescent="0.25">
      <c r="A195" s="153"/>
      <c r="B195" s="176"/>
      <c r="C195" s="163"/>
      <c r="D195" s="177"/>
      <c r="E195" s="176"/>
      <c r="F195" s="153"/>
      <c r="G195" s="153"/>
      <c r="H195" s="153"/>
      <c r="I195" s="153"/>
      <c r="J195" s="153"/>
      <c r="K195" s="153"/>
      <c r="L195" s="153"/>
      <c r="M195" s="153"/>
      <c r="N195" s="153"/>
      <c r="O195" s="153"/>
      <c r="P195" s="153"/>
      <c r="Q195" s="153"/>
    </row>
    <row r="196" spans="1:17" x14ac:dyDescent="0.25">
      <c r="A196" s="153"/>
      <c r="B196" s="176"/>
      <c r="C196" s="163"/>
      <c r="D196" s="177"/>
      <c r="E196" s="176"/>
      <c r="F196" s="153"/>
      <c r="G196" s="153"/>
      <c r="H196" s="153"/>
      <c r="I196" s="153"/>
      <c r="J196" s="153"/>
      <c r="K196" s="153"/>
      <c r="L196" s="153"/>
      <c r="M196" s="153"/>
      <c r="N196" s="153"/>
      <c r="O196" s="153"/>
      <c r="P196" s="153"/>
      <c r="Q196" s="153"/>
    </row>
    <row r="197" spans="1:17" x14ac:dyDescent="0.25">
      <c r="A197" s="153"/>
      <c r="B197" s="176"/>
      <c r="C197" s="163"/>
      <c r="D197" s="177"/>
      <c r="E197" s="176"/>
      <c r="F197" s="153"/>
      <c r="G197" s="153"/>
      <c r="H197" s="153"/>
      <c r="I197" s="153"/>
      <c r="J197" s="153"/>
      <c r="K197" s="153"/>
      <c r="L197" s="153"/>
      <c r="M197" s="153"/>
      <c r="N197" s="153"/>
      <c r="O197" s="153"/>
      <c r="P197" s="153"/>
      <c r="Q197" s="153"/>
    </row>
    <row r="198" spans="1:17" x14ac:dyDescent="0.25">
      <c r="A198" s="153"/>
      <c r="B198" s="153"/>
      <c r="C198" s="153"/>
      <c r="D198" s="153"/>
      <c r="E198" s="153"/>
      <c r="F198" s="153"/>
      <c r="G198" s="153"/>
      <c r="H198" s="153"/>
      <c r="I198" s="153"/>
      <c r="J198" s="153"/>
      <c r="K198" s="153"/>
      <c r="L198" s="153"/>
      <c r="M198" s="153"/>
      <c r="N198" s="153"/>
      <c r="O198" s="153"/>
      <c r="P198" s="153"/>
      <c r="Q198" s="153"/>
    </row>
    <row r="199" spans="1:17" x14ac:dyDescent="0.25">
      <c r="A199" s="153"/>
      <c r="B199" s="153"/>
      <c r="C199" s="153"/>
      <c r="D199" s="153"/>
      <c r="E199" s="153"/>
      <c r="F199" s="153"/>
      <c r="G199" s="153"/>
      <c r="H199" s="153"/>
      <c r="I199" s="153"/>
      <c r="J199" s="153"/>
      <c r="K199" s="153"/>
      <c r="L199" s="153"/>
      <c r="M199" s="153"/>
      <c r="N199" s="153"/>
      <c r="O199" s="153"/>
      <c r="P199" s="153"/>
      <c r="Q199" s="153"/>
    </row>
    <row r="200" spans="1:17" x14ac:dyDescent="0.25">
      <c r="A200" s="153"/>
      <c r="B200" s="153"/>
      <c r="C200" s="153"/>
      <c r="D200" s="153"/>
      <c r="E200" s="153"/>
      <c r="F200" s="153"/>
      <c r="G200" s="153"/>
      <c r="H200" s="153"/>
      <c r="I200" s="153"/>
      <c r="J200" s="153"/>
      <c r="K200" s="153"/>
      <c r="L200" s="153"/>
      <c r="M200" s="153"/>
      <c r="N200" s="153"/>
      <c r="O200" s="153"/>
      <c r="P200" s="153"/>
      <c r="Q200" s="153"/>
    </row>
    <row r="201" spans="1:17" ht="15.75" thickBot="1" x14ac:dyDescent="0.3">
      <c r="A201" s="153"/>
      <c r="B201" s="156" t="s">
        <v>121</v>
      </c>
      <c r="C201" s="168">
        <v>230</v>
      </c>
      <c r="D201" s="169"/>
      <c r="E201" s="156" t="s">
        <v>122</v>
      </c>
      <c r="F201" s="153" t="s">
        <v>138</v>
      </c>
      <c r="G201" s="153"/>
      <c r="H201" s="153"/>
      <c r="I201" s="153"/>
      <c r="J201" s="153"/>
      <c r="K201" s="153"/>
      <c r="L201" s="153"/>
      <c r="M201" s="153"/>
      <c r="N201" s="153"/>
      <c r="O201" s="153"/>
      <c r="P201" s="153"/>
      <c r="Q201" s="153"/>
    </row>
    <row r="202" spans="1:17" ht="15.75" thickTop="1" x14ac:dyDescent="0.25">
      <c r="A202" s="153"/>
      <c r="B202" s="172" t="s">
        <v>157</v>
      </c>
      <c r="C202" s="171" t="s">
        <v>158</v>
      </c>
      <c r="D202" s="172" t="s">
        <v>157</v>
      </c>
      <c r="E202" s="171" t="s">
        <v>158</v>
      </c>
      <c r="F202" s="153"/>
      <c r="G202" s="153"/>
      <c r="H202" s="153"/>
      <c r="I202" s="153"/>
      <c r="J202" s="153"/>
      <c r="K202" s="153"/>
      <c r="L202" s="153"/>
      <c r="M202" s="153"/>
      <c r="N202" s="153"/>
      <c r="O202" s="153"/>
      <c r="P202" s="153"/>
      <c r="Q202" s="153"/>
    </row>
    <row r="203" spans="1:17" ht="15.75" thickBot="1" x14ac:dyDescent="0.3">
      <c r="A203" s="153"/>
      <c r="B203" s="180" t="s">
        <v>118</v>
      </c>
      <c r="C203" s="181">
        <v>41880</v>
      </c>
      <c r="D203" s="164"/>
      <c r="E203" s="98"/>
      <c r="F203" s="153"/>
      <c r="G203" s="153"/>
      <c r="H203" s="153"/>
      <c r="I203" s="153"/>
      <c r="J203" s="153"/>
      <c r="K203" s="153"/>
      <c r="L203" s="153"/>
      <c r="M203" s="153"/>
      <c r="N203" s="153"/>
      <c r="O203" s="153"/>
      <c r="P203" s="153"/>
      <c r="Q203" s="153"/>
    </row>
    <row r="204" spans="1:17" ht="15.75" thickTop="1" x14ac:dyDescent="0.25">
      <c r="A204" s="153"/>
      <c r="B204" s="178"/>
      <c r="C204" s="179"/>
      <c r="D204" s="177"/>
      <c r="E204" s="176"/>
      <c r="F204" s="153"/>
      <c r="G204" s="153"/>
      <c r="H204" s="153"/>
      <c r="I204" s="153"/>
      <c r="J204" s="153"/>
      <c r="K204" s="153"/>
      <c r="L204" s="153"/>
      <c r="M204" s="153"/>
      <c r="N204" s="153"/>
      <c r="O204" s="153"/>
      <c r="P204" s="153"/>
      <c r="Q204" s="153"/>
    </row>
    <row r="205" spans="1:17" x14ac:dyDescent="0.25">
      <c r="A205" s="153"/>
      <c r="B205" s="176"/>
      <c r="C205" s="163"/>
      <c r="D205" s="177"/>
      <c r="E205" s="176"/>
      <c r="F205" s="153"/>
      <c r="G205" s="153"/>
      <c r="H205" s="153"/>
      <c r="I205" s="153"/>
      <c r="J205" s="153"/>
      <c r="K205" s="153"/>
      <c r="L205" s="153"/>
      <c r="M205" s="153"/>
      <c r="N205" s="153"/>
      <c r="O205" s="153"/>
      <c r="P205" s="153"/>
      <c r="Q205" s="153"/>
    </row>
    <row r="206" spans="1:17" x14ac:dyDescent="0.25">
      <c r="A206" s="153"/>
      <c r="B206" s="176"/>
      <c r="C206" s="163"/>
      <c r="D206" s="177"/>
      <c r="E206" s="176"/>
      <c r="F206" s="153"/>
      <c r="G206" s="153"/>
      <c r="H206" s="153"/>
      <c r="I206" s="153"/>
      <c r="J206" s="153"/>
      <c r="K206" s="153"/>
      <c r="L206" s="153"/>
      <c r="M206" s="153"/>
      <c r="N206" s="153"/>
      <c r="O206" s="153"/>
      <c r="P206" s="153"/>
      <c r="Q206" s="153"/>
    </row>
    <row r="207" spans="1:17" x14ac:dyDescent="0.25">
      <c r="A207" s="153"/>
      <c r="B207" s="176"/>
      <c r="C207" s="163"/>
      <c r="D207" s="177"/>
      <c r="E207" s="176"/>
      <c r="F207" s="153"/>
      <c r="G207" s="153"/>
      <c r="H207" s="153"/>
      <c r="I207" s="153"/>
      <c r="J207" s="153"/>
      <c r="K207" s="153"/>
      <c r="L207" s="153"/>
      <c r="M207" s="153"/>
      <c r="N207" s="153"/>
      <c r="O207" s="153"/>
      <c r="P207" s="153"/>
      <c r="Q207" s="153"/>
    </row>
    <row r="208" spans="1:17" x14ac:dyDescent="0.25">
      <c r="A208" s="153"/>
      <c r="B208" s="176"/>
      <c r="C208" s="163"/>
      <c r="D208" s="177"/>
      <c r="E208" s="176"/>
      <c r="F208" s="153"/>
      <c r="G208" s="153"/>
      <c r="H208" s="153"/>
      <c r="I208" s="153"/>
      <c r="J208" s="153"/>
      <c r="K208" s="153"/>
      <c r="L208" s="153"/>
      <c r="M208" s="153"/>
      <c r="N208" s="153"/>
      <c r="O208" s="153"/>
      <c r="P208" s="153"/>
      <c r="Q208" s="153"/>
    </row>
    <row r="209" spans="1:17" x14ac:dyDescent="0.25">
      <c r="A209" s="153"/>
      <c r="B209" s="151"/>
      <c r="C209" s="151"/>
      <c r="D209" s="151"/>
      <c r="E209" s="151"/>
      <c r="F209" s="153"/>
      <c r="G209" s="153"/>
      <c r="H209" s="153"/>
      <c r="I209" s="153"/>
      <c r="J209" s="153"/>
      <c r="K209" s="153"/>
      <c r="L209" s="153"/>
      <c r="M209" s="153"/>
      <c r="N209" s="153"/>
      <c r="O209" s="153"/>
      <c r="P209" s="153"/>
      <c r="Q209" s="153"/>
    </row>
    <row r="210" spans="1:17" x14ac:dyDescent="0.25">
      <c r="A210" s="153"/>
      <c r="B210" s="151"/>
      <c r="C210" s="151"/>
      <c r="D210" s="151"/>
      <c r="E210" s="151"/>
      <c r="F210" s="153"/>
      <c r="G210" s="153"/>
      <c r="H210" s="153"/>
      <c r="I210" s="153"/>
      <c r="J210" s="153"/>
      <c r="K210" s="153"/>
      <c r="L210" s="153"/>
      <c r="M210" s="153"/>
      <c r="N210" s="153"/>
      <c r="O210" s="153"/>
      <c r="P210" s="153"/>
      <c r="Q210" s="153"/>
    </row>
    <row r="211" spans="1:17" x14ac:dyDescent="0.25">
      <c r="A211" s="153"/>
      <c r="B211" s="151"/>
      <c r="C211" s="151"/>
      <c r="D211" s="151"/>
      <c r="E211" s="151"/>
      <c r="F211" s="153"/>
      <c r="G211" s="153"/>
      <c r="H211" s="153"/>
      <c r="I211" s="153"/>
      <c r="J211" s="153"/>
      <c r="K211" s="153"/>
      <c r="L211" s="153"/>
      <c r="M211" s="153"/>
      <c r="N211" s="153"/>
      <c r="O211" s="153"/>
      <c r="P211" s="153"/>
      <c r="Q211" s="153"/>
    </row>
    <row r="212" spans="1:17" ht="15.75" thickBot="1" x14ac:dyDescent="0.3">
      <c r="A212" s="153"/>
      <c r="B212" s="156" t="s">
        <v>121</v>
      </c>
      <c r="C212" s="168">
        <v>250</v>
      </c>
      <c r="D212" s="169"/>
      <c r="E212" s="156" t="s">
        <v>122</v>
      </c>
      <c r="F212" s="153" t="s">
        <v>142</v>
      </c>
      <c r="G212" s="153"/>
      <c r="H212" s="153"/>
      <c r="I212" s="153"/>
      <c r="J212" s="153"/>
      <c r="K212" s="153"/>
      <c r="L212" s="153"/>
      <c r="M212" s="153"/>
      <c r="N212" s="153"/>
      <c r="O212" s="153"/>
      <c r="P212" s="153"/>
      <c r="Q212" s="153"/>
    </row>
    <row r="213" spans="1:17" ht="15.75" thickTop="1" x14ac:dyDescent="0.25">
      <c r="A213" s="153"/>
      <c r="B213" s="172" t="s">
        <v>157</v>
      </c>
      <c r="C213" s="171" t="s">
        <v>158</v>
      </c>
      <c r="D213" s="172" t="s">
        <v>157</v>
      </c>
      <c r="E213" s="171" t="s">
        <v>158</v>
      </c>
      <c r="F213" s="153"/>
      <c r="G213" s="153"/>
      <c r="H213" s="153"/>
      <c r="I213" s="153"/>
      <c r="J213" s="153"/>
      <c r="K213" s="153"/>
      <c r="L213" s="153"/>
      <c r="M213" s="153"/>
      <c r="N213" s="153"/>
      <c r="O213" s="153"/>
      <c r="P213" s="153"/>
      <c r="Q213" s="153"/>
    </row>
    <row r="214" spans="1:17" ht="15.75" thickBot="1" x14ac:dyDescent="0.3">
      <c r="A214" s="153"/>
      <c r="B214" s="180" t="s">
        <v>118</v>
      </c>
      <c r="C214" s="181">
        <v>96300</v>
      </c>
      <c r="D214" s="164"/>
      <c r="E214" s="98"/>
      <c r="F214" s="153"/>
      <c r="G214" s="153"/>
      <c r="H214" s="153"/>
      <c r="I214" s="153"/>
      <c r="J214" s="153"/>
      <c r="K214" s="153"/>
      <c r="L214" s="153"/>
      <c r="M214" s="153"/>
      <c r="N214" s="153"/>
      <c r="O214" s="153"/>
      <c r="P214" s="153"/>
      <c r="Q214" s="153"/>
    </row>
    <row r="215" spans="1:17" ht="15.75" thickTop="1" x14ac:dyDescent="0.25">
      <c r="A215" s="153"/>
      <c r="B215" s="178"/>
      <c r="C215" s="179"/>
      <c r="D215" s="177"/>
      <c r="E215" s="176"/>
      <c r="F215" s="153"/>
      <c r="G215" s="153"/>
      <c r="H215" s="153"/>
      <c r="I215" s="153"/>
      <c r="J215" s="153"/>
      <c r="K215" s="153"/>
      <c r="L215" s="153"/>
      <c r="M215" s="153"/>
      <c r="N215" s="153"/>
      <c r="O215" s="153"/>
      <c r="P215" s="153"/>
      <c r="Q215" s="153"/>
    </row>
    <row r="216" spans="1:17" x14ac:dyDescent="0.25">
      <c r="A216" s="153"/>
      <c r="B216" s="176"/>
      <c r="C216" s="163"/>
      <c r="D216" s="177"/>
      <c r="E216" s="176"/>
      <c r="F216" s="153"/>
      <c r="G216" s="153"/>
      <c r="H216" s="153"/>
      <c r="I216" s="153"/>
      <c r="J216" s="153"/>
      <c r="K216" s="153"/>
      <c r="L216" s="153"/>
      <c r="M216" s="153"/>
      <c r="N216" s="153"/>
      <c r="O216" s="153"/>
      <c r="P216" s="153"/>
      <c r="Q216" s="153"/>
    </row>
    <row r="217" spans="1:17" x14ac:dyDescent="0.25">
      <c r="A217" s="153"/>
      <c r="B217" s="176"/>
      <c r="C217" s="163"/>
      <c r="D217" s="177"/>
      <c r="E217" s="176"/>
      <c r="F217" s="153"/>
      <c r="G217" s="153"/>
      <c r="H217" s="153"/>
      <c r="I217" s="153"/>
      <c r="J217" s="153"/>
      <c r="K217" s="153"/>
      <c r="L217" s="153"/>
      <c r="M217" s="153"/>
      <c r="N217" s="153"/>
      <c r="O217" s="153"/>
      <c r="P217" s="153"/>
      <c r="Q217" s="153"/>
    </row>
    <row r="218" spans="1:17" x14ac:dyDescent="0.25">
      <c r="A218" s="153"/>
      <c r="B218" s="176"/>
      <c r="C218" s="163"/>
      <c r="D218" s="177"/>
      <c r="E218" s="176"/>
      <c r="F218" s="153"/>
      <c r="G218" s="153"/>
      <c r="H218" s="153"/>
      <c r="I218" s="153"/>
      <c r="J218" s="153"/>
      <c r="K218" s="153"/>
      <c r="L218" s="153"/>
      <c r="M218" s="153"/>
      <c r="N218" s="153"/>
      <c r="O218" s="153"/>
      <c r="P218" s="153"/>
      <c r="Q218" s="153"/>
    </row>
    <row r="219" spans="1:17" x14ac:dyDescent="0.25">
      <c r="A219" s="153"/>
      <c r="B219" s="176"/>
      <c r="C219" s="163"/>
      <c r="D219" s="177"/>
      <c r="E219" s="176"/>
      <c r="F219" s="153"/>
      <c r="G219" s="153"/>
      <c r="H219" s="153"/>
      <c r="I219" s="153"/>
      <c r="J219" s="153"/>
      <c r="K219" s="153"/>
      <c r="L219" s="153"/>
      <c r="M219" s="153"/>
      <c r="N219" s="153"/>
      <c r="O219" s="153"/>
      <c r="P219" s="153"/>
      <c r="Q219" s="153"/>
    </row>
    <row r="220" spans="1:17" x14ac:dyDescent="0.25">
      <c r="A220" s="153"/>
      <c r="B220" s="151"/>
      <c r="C220" s="151"/>
      <c r="D220" s="151"/>
      <c r="E220" s="151"/>
      <c r="F220" s="153"/>
      <c r="G220" s="153"/>
      <c r="H220" s="153"/>
      <c r="I220" s="153"/>
      <c r="J220" s="153"/>
      <c r="K220" s="153"/>
      <c r="L220" s="153"/>
      <c r="M220" s="153"/>
      <c r="N220" s="153"/>
      <c r="O220" s="153"/>
      <c r="P220" s="153"/>
      <c r="Q220" s="153"/>
    </row>
    <row r="221" spans="1:17" x14ac:dyDescent="0.25">
      <c r="A221" s="153"/>
      <c r="B221" s="151"/>
      <c r="C221" s="151"/>
      <c r="D221" s="151"/>
      <c r="E221" s="151"/>
      <c r="F221" s="153"/>
      <c r="G221" s="153"/>
      <c r="H221" s="153"/>
      <c r="I221" s="153"/>
      <c r="J221" s="153"/>
      <c r="K221" s="153"/>
      <c r="L221" s="153"/>
      <c r="M221" s="153"/>
      <c r="N221" s="153"/>
      <c r="O221" s="153"/>
      <c r="P221" s="153"/>
      <c r="Q221" s="153"/>
    </row>
    <row r="222" spans="1:17" x14ac:dyDescent="0.25">
      <c r="A222" s="153"/>
      <c r="B222" s="151"/>
      <c r="C222" s="151"/>
      <c r="D222" s="151"/>
      <c r="E222" s="151"/>
      <c r="F222" s="153"/>
      <c r="G222" s="153"/>
      <c r="H222" s="153"/>
      <c r="I222" s="153"/>
      <c r="J222" s="153"/>
      <c r="K222" s="153"/>
      <c r="L222" s="153"/>
      <c r="M222" s="153"/>
      <c r="N222" s="153"/>
      <c r="O222" s="153"/>
      <c r="P222" s="153"/>
      <c r="Q222" s="153"/>
    </row>
    <row r="223" spans="1:17" ht="15.75" thickBot="1" x14ac:dyDescent="0.3">
      <c r="A223" s="153"/>
      <c r="B223" s="156" t="s">
        <v>121</v>
      </c>
      <c r="C223" s="168">
        <v>260</v>
      </c>
      <c r="D223" s="169"/>
      <c r="E223" s="156" t="s">
        <v>122</v>
      </c>
      <c r="F223" s="153" t="s">
        <v>139</v>
      </c>
      <c r="G223" s="153"/>
      <c r="H223" s="153"/>
      <c r="I223" s="153"/>
      <c r="J223" s="153"/>
      <c r="K223" s="153"/>
      <c r="L223" s="153"/>
      <c r="M223" s="153"/>
      <c r="N223" s="153"/>
      <c r="O223" s="153"/>
      <c r="P223" s="153"/>
      <c r="Q223" s="153"/>
    </row>
    <row r="224" spans="1:17" ht="15.75" thickTop="1" x14ac:dyDescent="0.25">
      <c r="A224" s="153"/>
      <c r="B224" s="172" t="s">
        <v>157</v>
      </c>
      <c r="C224" s="171" t="s">
        <v>158</v>
      </c>
      <c r="D224" s="172" t="s">
        <v>157</v>
      </c>
      <c r="E224" s="171" t="s">
        <v>158</v>
      </c>
      <c r="F224" s="153"/>
      <c r="G224" s="153"/>
      <c r="H224" s="153"/>
      <c r="I224" s="153"/>
      <c r="J224" s="153"/>
      <c r="K224" s="153"/>
      <c r="L224" s="153"/>
      <c r="M224" s="153"/>
      <c r="N224" s="153"/>
      <c r="O224" s="153"/>
      <c r="P224" s="153"/>
      <c r="Q224" s="153"/>
    </row>
    <row r="225" spans="1:17" ht="15.75" thickBot="1" x14ac:dyDescent="0.3">
      <c r="A225" s="153"/>
      <c r="B225" s="180" t="s">
        <v>118</v>
      </c>
      <c r="C225" s="181">
        <v>155150</v>
      </c>
      <c r="D225" s="164"/>
      <c r="E225" s="98"/>
      <c r="F225" s="153"/>
      <c r="G225" s="153"/>
      <c r="H225" s="153"/>
      <c r="I225" s="153"/>
      <c r="J225" s="153"/>
      <c r="K225" s="153"/>
      <c r="L225" s="153"/>
      <c r="M225" s="153"/>
      <c r="N225" s="153"/>
      <c r="O225" s="153"/>
      <c r="P225" s="153"/>
      <c r="Q225" s="153"/>
    </row>
    <row r="226" spans="1:17" ht="15.75" thickTop="1" x14ac:dyDescent="0.25">
      <c r="A226" s="153"/>
      <c r="B226" s="178"/>
      <c r="C226" s="179"/>
      <c r="D226" s="177"/>
      <c r="E226" s="176"/>
      <c r="F226" s="153"/>
      <c r="G226" s="153"/>
      <c r="H226" s="153"/>
      <c r="I226" s="153"/>
      <c r="J226" s="153"/>
      <c r="K226" s="153"/>
      <c r="L226" s="153"/>
      <c r="M226" s="153"/>
      <c r="N226" s="153"/>
      <c r="O226" s="153"/>
      <c r="P226" s="153"/>
      <c r="Q226" s="153"/>
    </row>
    <row r="227" spans="1:17" x14ac:dyDescent="0.25">
      <c r="A227" s="153"/>
      <c r="B227" s="176"/>
      <c r="C227" s="163"/>
      <c r="D227" s="177"/>
      <c r="E227" s="176"/>
      <c r="F227" s="153"/>
      <c r="G227" s="153"/>
      <c r="H227" s="153"/>
      <c r="I227" s="153"/>
      <c r="J227" s="153"/>
      <c r="K227" s="153"/>
      <c r="L227" s="153"/>
      <c r="M227" s="153"/>
      <c r="N227" s="153"/>
      <c r="O227" s="153"/>
      <c r="P227" s="153"/>
      <c r="Q227" s="153"/>
    </row>
    <row r="228" spans="1:17" x14ac:dyDescent="0.25">
      <c r="A228" s="153"/>
      <c r="B228" s="176"/>
      <c r="C228" s="163"/>
      <c r="D228" s="177"/>
      <c r="E228" s="176"/>
      <c r="F228" s="153"/>
      <c r="G228" s="153"/>
      <c r="H228" s="153"/>
      <c r="I228" s="153"/>
      <c r="J228" s="153"/>
      <c r="K228" s="153"/>
      <c r="L228" s="153"/>
      <c r="M228" s="153"/>
      <c r="N228" s="153"/>
      <c r="O228" s="153"/>
      <c r="P228" s="153"/>
      <c r="Q228" s="153"/>
    </row>
    <row r="229" spans="1:17" x14ac:dyDescent="0.25">
      <c r="A229" s="153"/>
      <c r="B229" s="176"/>
      <c r="C229" s="163"/>
      <c r="D229" s="177"/>
      <c r="E229" s="176"/>
      <c r="F229" s="153"/>
      <c r="G229" s="153"/>
      <c r="H229" s="153"/>
      <c r="I229" s="153"/>
      <c r="J229" s="153"/>
      <c r="K229" s="153"/>
      <c r="L229" s="153"/>
      <c r="M229" s="153"/>
      <c r="N229" s="153"/>
      <c r="O229" s="153"/>
      <c r="P229" s="153"/>
      <c r="Q229" s="153"/>
    </row>
    <row r="230" spans="1:17" x14ac:dyDescent="0.25">
      <c r="A230" s="153"/>
      <c r="B230" s="176"/>
      <c r="C230" s="163"/>
      <c r="D230" s="177"/>
      <c r="E230" s="176"/>
      <c r="F230" s="153"/>
      <c r="G230" s="153"/>
      <c r="H230" s="153"/>
      <c r="I230" s="153"/>
      <c r="J230" s="153"/>
      <c r="K230" s="153"/>
      <c r="L230" s="153"/>
      <c r="M230" s="153"/>
      <c r="N230" s="153"/>
      <c r="O230" s="153"/>
      <c r="P230" s="153"/>
      <c r="Q230" s="153"/>
    </row>
    <row r="231" spans="1:17" x14ac:dyDescent="0.25">
      <c r="A231" s="153"/>
      <c r="B231" s="153"/>
      <c r="C231" s="153"/>
      <c r="D231" s="153"/>
      <c r="E231" s="153"/>
      <c r="F231" s="153"/>
      <c r="G231" s="153"/>
      <c r="H231" s="153"/>
      <c r="I231" s="153"/>
      <c r="J231" s="153"/>
      <c r="K231" s="153"/>
      <c r="L231" s="153"/>
      <c r="M231" s="153"/>
      <c r="N231" s="153"/>
      <c r="O231" s="153"/>
      <c r="P231" s="153"/>
      <c r="Q231" s="153"/>
    </row>
    <row r="232" spans="1:17" x14ac:dyDescent="0.25">
      <c r="A232" s="153"/>
      <c r="B232" s="153"/>
      <c r="C232" s="153"/>
      <c r="D232" s="153"/>
      <c r="E232" s="153"/>
      <c r="F232" s="153"/>
      <c r="G232" s="153"/>
      <c r="H232" s="153"/>
      <c r="I232" s="153"/>
      <c r="J232" s="153"/>
      <c r="K232" s="153"/>
      <c r="L232" s="153"/>
      <c r="M232" s="153"/>
      <c r="N232" s="153"/>
      <c r="O232" s="153"/>
      <c r="P232" s="153"/>
      <c r="Q232" s="153"/>
    </row>
    <row r="233" spans="1:17" x14ac:dyDescent="0.25">
      <c r="A233" s="153"/>
      <c r="B233" s="153"/>
      <c r="C233" s="153"/>
      <c r="D233" s="153"/>
      <c r="E233" s="153"/>
      <c r="F233" s="153"/>
      <c r="G233" s="153"/>
      <c r="H233" s="153"/>
      <c r="I233" s="153"/>
      <c r="J233" s="153"/>
      <c r="K233" s="153"/>
      <c r="L233" s="153"/>
      <c r="M233" s="153"/>
      <c r="N233" s="153"/>
      <c r="O233" s="153"/>
      <c r="P233" s="153"/>
      <c r="Q233" s="153"/>
    </row>
    <row r="234" spans="1:17" ht="15.75" thickBot="1" x14ac:dyDescent="0.3">
      <c r="A234" s="153"/>
      <c r="B234" s="156" t="s">
        <v>121</v>
      </c>
      <c r="C234" s="168">
        <v>301</v>
      </c>
      <c r="D234" s="169"/>
      <c r="E234" s="156" t="s">
        <v>122</v>
      </c>
      <c r="F234" s="153" t="s">
        <v>145</v>
      </c>
      <c r="G234" s="153"/>
      <c r="H234" s="153"/>
      <c r="I234" s="153"/>
      <c r="J234" s="153"/>
      <c r="K234" s="153"/>
      <c r="L234" s="153"/>
      <c r="M234" s="153"/>
      <c r="N234" s="153"/>
      <c r="O234" s="153"/>
      <c r="P234" s="153"/>
      <c r="Q234" s="153"/>
    </row>
    <row r="235" spans="1:17" ht="15.75" thickTop="1" x14ac:dyDescent="0.25">
      <c r="A235" s="153"/>
      <c r="B235" s="172" t="s">
        <v>157</v>
      </c>
      <c r="C235" s="171" t="s">
        <v>158</v>
      </c>
      <c r="D235" s="172" t="s">
        <v>157</v>
      </c>
      <c r="E235" s="171" t="s">
        <v>158</v>
      </c>
      <c r="F235" s="153"/>
      <c r="G235" s="153"/>
      <c r="H235" s="153"/>
      <c r="I235" s="153"/>
      <c r="J235" s="153"/>
      <c r="K235" s="153"/>
      <c r="L235" s="153"/>
      <c r="M235" s="153"/>
      <c r="N235" s="153"/>
      <c r="O235" s="153"/>
      <c r="P235" s="153"/>
      <c r="Q235" s="153"/>
    </row>
    <row r="236" spans="1:17" ht="15.75" thickBot="1" x14ac:dyDescent="0.3">
      <c r="A236" s="153"/>
      <c r="B236" s="180" t="s">
        <v>118</v>
      </c>
      <c r="C236" s="181">
        <v>1070</v>
      </c>
      <c r="D236" s="164"/>
      <c r="E236" s="98"/>
      <c r="F236" s="153"/>
      <c r="G236" s="153"/>
      <c r="H236" s="153"/>
      <c r="I236" s="153"/>
      <c r="J236" s="153"/>
      <c r="K236" s="153"/>
      <c r="L236" s="153"/>
      <c r="M236" s="153"/>
      <c r="N236" s="153"/>
      <c r="O236" s="153"/>
      <c r="P236" s="153"/>
      <c r="Q236" s="153"/>
    </row>
    <row r="237" spans="1:17" ht="15.75" thickTop="1" x14ac:dyDescent="0.25">
      <c r="A237" s="153"/>
      <c r="B237" s="178"/>
      <c r="C237" s="179"/>
      <c r="D237" s="177"/>
      <c r="E237" s="176"/>
      <c r="F237" s="153"/>
      <c r="G237" s="153"/>
      <c r="H237" s="153"/>
      <c r="I237" s="153"/>
      <c r="J237" s="153"/>
      <c r="K237" s="153"/>
      <c r="L237" s="153"/>
      <c r="M237" s="153"/>
      <c r="N237" s="153"/>
      <c r="O237" s="153"/>
      <c r="P237" s="153"/>
      <c r="Q237" s="153"/>
    </row>
    <row r="238" spans="1:17" x14ac:dyDescent="0.25">
      <c r="A238" s="153"/>
      <c r="B238" s="176"/>
      <c r="C238" s="163"/>
      <c r="D238" s="177"/>
      <c r="E238" s="176"/>
      <c r="F238" s="153"/>
      <c r="G238" s="153"/>
      <c r="H238" s="153"/>
      <c r="I238" s="153"/>
      <c r="J238" s="153"/>
      <c r="K238" s="153"/>
      <c r="L238" s="153"/>
      <c r="M238" s="153"/>
      <c r="N238" s="153"/>
      <c r="O238" s="153"/>
      <c r="P238" s="153"/>
      <c r="Q238" s="153"/>
    </row>
    <row r="239" spans="1:17" x14ac:dyDescent="0.25">
      <c r="A239" s="153"/>
      <c r="B239" s="176"/>
      <c r="C239" s="163"/>
      <c r="D239" s="177"/>
      <c r="E239" s="176"/>
      <c r="F239" s="153"/>
      <c r="G239" s="153"/>
      <c r="H239" s="153"/>
      <c r="I239" s="153"/>
      <c r="J239" s="153"/>
      <c r="K239" s="153"/>
      <c r="L239" s="153"/>
      <c r="M239" s="153"/>
      <c r="N239" s="153"/>
      <c r="O239" s="153"/>
      <c r="P239" s="153"/>
      <c r="Q239" s="153"/>
    </row>
    <row r="240" spans="1:17" x14ac:dyDescent="0.25">
      <c r="A240" s="153"/>
      <c r="B240" s="176"/>
      <c r="C240" s="163"/>
      <c r="D240" s="177"/>
      <c r="E240" s="176"/>
      <c r="F240" s="153"/>
      <c r="G240" s="153"/>
      <c r="H240" s="153"/>
      <c r="I240" s="153"/>
      <c r="J240" s="153"/>
      <c r="K240" s="153"/>
      <c r="L240" s="153"/>
      <c r="M240" s="153"/>
      <c r="N240" s="153"/>
      <c r="O240" s="153"/>
      <c r="P240" s="153"/>
      <c r="Q240" s="153"/>
    </row>
    <row r="241" spans="1:17" x14ac:dyDescent="0.25">
      <c r="A241" s="153"/>
      <c r="B241" s="176"/>
      <c r="C241" s="163"/>
      <c r="D241" s="177"/>
      <c r="E241" s="176"/>
      <c r="F241" s="153"/>
      <c r="G241" s="153"/>
      <c r="H241" s="153"/>
      <c r="I241" s="153"/>
      <c r="J241" s="153"/>
      <c r="K241" s="153"/>
      <c r="L241" s="153"/>
      <c r="M241" s="153"/>
      <c r="N241" s="153"/>
      <c r="O241" s="153"/>
      <c r="P241" s="153"/>
      <c r="Q241" s="153"/>
    </row>
    <row r="242" spans="1:17" x14ac:dyDescent="0.25">
      <c r="A242" s="153"/>
      <c r="B242" s="153"/>
      <c r="C242" s="153"/>
      <c r="D242" s="153"/>
      <c r="E242" s="153"/>
      <c r="F242" s="153"/>
      <c r="G242" s="153"/>
      <c r="H242" s="153"/>
      <c r="I242" s="153"/>
      <c r="J242" s="153"/>
      <c r="K242" s="153"/>
      <c r="L242" s="153"/>
      <c r="M242" s="153"/>
      <c r="N242" s="153"/>
      <c r="O242" s="153"/>
      <c r="P242" s="153"/>
      <c r="Q242" s="153"/>
    </row>
    <row r="243" spans="1:17" x14ac:dyDescent="0.25">
      <c r="A243" s="153"/>
      <c r="B243" s="153"/>
      <c r="C243" s="153"/>
      <c r="D243" s="153"/>
      <c r="E243" s="153"/>
      <c r="F243" s="153"/>
      <c r="G243" s="153"/>
      <c r="H243" s="153"/>
      <c r="I243" s="153"/>
      <c r="J243" s="153"/>
      <c r="K243" s="153"/>
      <c r="L243" s="153"/>
      <c r="M243" s="153"/>
      <c r="N243" s="153"/>
      <c r="O243" s="153"/>
      <c r="P243" s="153"/>
      <c r="Q243" s="153"/>
    </row>
    <row r="244" spans="1:17" x14ac:dyDescent="0.25">
      <c r="A244" s="153"/>
      <c r="B244" s="153"/>
      <c r="C244" s="153"/>
      <c r="D244" s="153"/>
      <c r="E244" s="153"/>
      <c r="F244" s="153"/>
      <c r="G244" s="153"/>
      <c r="H244" s="153"/>
      <c r="I244" s="153"/>
      <c r="J244" s="153"/>
      <c r="K244" s="153"/>
      <c r="L244" s="153"/>
      <c r="M244" s="153"/>
      <c r="N244" s="153"/>
      <c r="O244" s="153"/>
      <c r="P244" s="153"/>
      <c r="Q244" s="153"/>
    </row>
    <row r="245" spans="1:17" ht="15.75" thickBot="1" x14ac:dyDescent="0.3">
      <c r="A245" s="153"/>
      <c r="B245" s="156" t="s">
        <v>121</v>
      </c>
      <c r="C245" s="168">
        <v>311</v>
      </c>
      <c r="D245" s="169"/>
      <c r="E245" s="156" t="s">
        <v>122</v>
      </c>
      <c r="F245" s="153" t="s">
        <v>144</v>
      </c>
      <c r="G245" s="153"/>
      <c r="H245" s="153"/>
      <c r="I245" s="153"/>
      <c r="J245" s="153"/>
      <c r="K245" s="153"/>
      <c r="L245" s="153"/>
      <c r="M245" s="153"/>
    </row>
    <row r="246" spans="1:17" ht="15.75" thickTop="1" x14ac:dyDescent="0.25">
      <c r="A246" s="153"/>
      <c r="B246" s="172" t="s">
        <v>157</v>
      </c>
      <c r="C246" s="171" t="s">
        <v>158</v>
      </c>
      <c r="D246" s="172" t="s">
        <v>157</v>
      </c>
      <c r="E246" s="171" t="s">
        <v>158</v>
      </c>
      <c r="F246" s="153"/>
      <c r="G246" s="153"/>
      <c r="H246" s="153"/>
      <c r="I246" s="153"/>
      <c r="J246" s="153"/>
      <c r="K246" s="153"/>
      <c r="L246" s="153"/>
      <c r="M246" s="153"/>
    </row>
    <row r="247" spans="1:17" ht="15.75" thickBot="1" x14ac:dyDescent="0.3">
      <c r="A247" s="153"/>
      <c r="B247" s="180" t="s">
        <v>118</v>
      </c>
      <c r="C247" s="181">
        <v>149800</v>
      </c>
      <c r="D247" s="164"/>
      <c r="E247" s="98"/>
      <c r="F247" s="153"/>
      <c r="G247" s="153"/>
      <c r="H247" s="153"/>
      <c r="I247" s="153"/>
      <c r="J247" s="153"/>
      <c r="K247" s="153"/>
      <c r="L247" s="153"/>
      <c r="M247" s="153"/>
    </row>
    <row r="248" spans="1:17" ht="15.75" thickTop="1" x14ac:dyDescent="0.25">
      <c r="A248" s="186"/>
      <c r="B248" s="184">
        <v>1</v>
      </c>
      <c r="C248" s="185">
        <v>41300</v>
      </c>
      <c r="D248" s="177"/>
      <c r="E248" s="176"/>
      <c r="F248" s="153"/>
      <c r="G248" s="153"/>
      <c r="H248" s="153"/>
      <c r="I248" s="153"/>
      <c r="J248" s="153"/>
      <c r="K248" s="153"/>
      <c r="L248" s="153"/>
      <c r="M248" s="153"/>
    </row>
    <row r="249" spans="1:17" x14ac:dyDescent="0.25">
      <c r="A249" s="153"/>
      <c r="B249" s="178">
        <v>2</v>
      </c>
      <c r="C249" s="179">
        <v>3640</v>
      </c>
      <c r="D249" s="177"/>
      <c r="E249" s="176"/>
      <c r="F249" s="153"/>
      <c r="G249" s="153"/>
      <c r="H249" s="153"/>
      <c r="I249" s="153"/>
      <c r="J249" s="153"/>
      <c r="K249" s="153"/>
      <c r="L249" s="153"/>
      <c r="M249" s="153"/>
    </row>
    <row r="250" spans="1:17" x14ac:dyDescent="0.25">
      <c r="A250" s="153"/>
      <c r="B250" s="176"/>
      <c r="C250" s="163"/>
      <c r="D250" s="177"/>
      <c r="E250" s="176"/>
      <c r="F250" s="153"/>
      <c r="G250" s="153"/>
      <c r="H250" s="153"/>
      <c r="I250" s="153"/>
      <c r="J250" s="153"/>
      <c r="K250" s="153"/>
      <c r="L250" s="153"/>
      <c r="M250" s="153"/>
    </row>
    <row r="251" spans="1:17" x14ac:dyDescent="0.25">
      <c r="A251" s="153"/>
      <c r="B251" s="176"/>
      <c r="C251" s="163"/>
      <c r="D251" s="177"/>
      <c r="E251" s="176"/>
      <c r="F251" s="153"/>
      <c r="G251" s="153"/>
      <c r="H251" s="153"/>
      <c r="I251" s="153"/>
      <c r="J251" s="153"/>
      <c r="K251" s="153"/>
      <c r="L251" s="153"/>
      <c r="M251" s="153"/>
    </row>
    <row r="252" spans="1:17" x14ac:dyDescent="0.25">
      <c r="A252" s="153"/>
      <c r="B252" s="176"/>
      <c r="C252" s="163"/>
      <c r="D252" s="177"/>
      <c r="E252" s="176"/>
      <c r="F252" s="153"/>
      <c r="G252" s="153"/>
      <c r="H252" s="153"/>
      <c r="I252" s="153"/>
      <c r="J252" s="153"/>
      <c r="K252" s="153"/>
      <c r="L252" s="153"/>
      <c r="M252" s="153"/>
    </row>
    <row r="253" spans="1:17" x14ac:dyDescent="0.25">
      <c r="A253" s="153"/>
      <c r="B253" s="153"/>
      <c r="C253" s="153"/>
      <c r="D253" s="153"/>
      <c r="E253" s="153"/>
      <c r="F253" s="153"/>
      <c r="G253" s="153"/>
      <c r="H253" s="153"/>
      <c r="I253" s="153"/>
      <c r="J253" s="153"/>
      <c r="K253" s="153"/>
      <c r="L253" s="153"/>
      <c r="M253" s="153"/>
      <c r="N253" s="153"/>
      <c r="O253" s="153"/>
      <c r="P253" s="153"/>
      <c r="Q253" s="153"/>
    </row>
    <row r="254" spans="1:17" x14ac:dyDescent="0.25">
      <c r="A254" s="153"/>
      <c r="B254" s="153"/>
      <c r="C254" s="153"/>
      <c r="D254" s="153"/>
      <c r="E254" s="153"/>
      <c r="F254" s="153"/>
      <c r="G254" s="153"/>
      <c r="H254" s="153"/>
      <c r="I254" s="153"/>
      <c r="J254" s="153"/>
      <c r="K254" s="153"/>
      <c r="L254" s="153"/>
      <c r="M254" s="153"/>
      <c r="N254" s="153"/>
      <c r="O254" s="153"/>
      <c r="P254" s="153"/>
      <c r="Q254" s="153"/>
    </row>
    <row r="255" spans="1:17" x14ac:dyDescent="0.25">
      <c r="A255" s="153"/>
      <c r="B255" s="153"/>
      <c r="C255" s="153"/>
      <c r="D255" s="153"/>
      <c r="E255" s="153"/>
      <c r="F255" s="153"/>
      <c r="G255" s="153"/>
      <c r="H255" s="153"/>
      <c r="I255" s="153"/>
      <c r="J255" s="153"/>
      <c r="K255" s="153"/>
      <c r="L255" s="153"/>
      <c r="M255" s="153"/>
      <c r="N255" s="153"/>
      <c r="O255" s="153"/>
      <c r="P255" s="153"/>
      <c r="Q255" s="153"/>
    </row>
    <row r="256" spans="1:17" ht="15.75" thickBot="1" x14ac:dyDescent="0.3">
      <c r="A256" s="153"/>
      <c r="B256" s="156" t="s">
        <v>121</v>
      </c>
      <c r="C256" s="168">
        <v>361</v>
      </c>
      <c r="D256" s="169"/>
      <c r="E256" s="156" t="s">
        <v>122</v>
      </c>
      <c r="F256" s="153" t="s">
        <v>147</v>
      </c>
      <c r="G256" s="153"/>
      <c r="H256" s="153"/>
      <c r="I256" s="153"/>
      <c r="J256" s="153"/>
      <c r="K256" s="153"/>
      <c r="L256" s="153"/>
      <c r="M256" s="153"/>
      <c r="N256" s="153"/>
      <c r="O256" s="153"/>
      <c r="P256" s="153"/>
      <c r="Q256" s="153"/>
    </row>
    <row r="257" spans="1:17" ht="15.75" thickTop="1" x14ac:dyDescent="0.25">
      <c r="A257" s="153"/>
      <c r="B257" s="172" t="s">
        <v>157</v>
      </c>
      <c r="C257" s="171" t="s">
        <v>158</v>
      </c>
      <c r="D257" s="172" t="s">
        <v>157</v>
      </c>
      <c r="E257" s="171" t="s">
        <v>158</v>
      </c>
      <c r="F257" s="153"/>
      <c r="G257" s="153"/>
      <c r="H257" s="153"/>
      <c r="I257" s="153"/>
      <c r="J257" s="153"/>
      <c r="K257" s="153"/>
      <c r="L257" s="153"/>
      <c r="M257" s="153"/>
      <c r="N257" s="153"/>
      <c r="O257" s="153"/>
      <c r="P257" s="153"/>
      <c r="Q257" s="153"/>
    </row>
    <row r="258" spans="1:17" ht="15.75" thickBot="1" x14ac:dyDescent="0.3">
      <c r="A258" s="153"/>
      <c r="B258" s="180" t="s">
        <v>118</v>
      </c>
      <c r="C258" s="181">
        <v>99220</v>
      </c>
      <c r="D258" s="164"/>
      <c r="E258" s="176"/>
      <c r="F258" s="153"/>
      <c r="G258" s="153"/>
      <c r="H258" s="153"/>
      <c r="I258" s="153"/>
      <c r="J258" s="153"/>
      <c r="K258" s="153"/>
      <c r="L258" s="153"/>
      <c r="M258" s="153"/>
      <c r="N258" s="153"/>
      <c r="O258" s="153"/>
      <c r="P258" s="153"/>
      <c r="Q258" s="153"/>
    </row>
    <row r="259" spans="1:17" ht="15.75" thickTop="1" x14ac:dyDescent="0.25">
      <c r="A259" s="153"/>
      <c r="B259" s="178"/>
      <c r="C259" s="179"/>
      <c r="D259" s="164">
        <v>1</v>
      </c>
      <c r="E259" s="176">
        <v>41300</v>
      </c>
      <c r="F259" s="153"/>
      <c r="G259" s="153"/>
      <c r="H259" s="153"/>
      <c r="I259" s="153"/>
      <c r="J259" s="153"/>
      <c r="K259" s="153"/>
      <c r="L259" s="153"/>
      <c r="M259" s="153"/>
      <c r="N259" s="153"/>
      <c r="O259" s="153"/>
      <c r="P259" s="153"/>
      <c r="Q259" s="153"/>
    </row>
    <row r="260" spans="1:17" x14ac:dyDescent="0.25">
      <c r="A260" s="153"/>
      <c r="B260" s="176"/>
      <c r="C260" s="163"/>
      <c r="D260" s="177"/>
      <c r="E260" s="176"/>
      <c r="F260" s="153"/>
      <c r="G260" s="153"/>
      <c r="H260" s="153"/>
      <c r="I260" s="153"/>
      <c r="J260" s="153"/>
      <c r="K260" s="153"/>
      <c r="L260" s="153"/>
      <c r="M260" s="153"/>
      <c r="N260" s="153"/>
      <c r="O260" s="153"/>
      <c r="P260" s="153"/>
      <c r="Q260" s="153"/>
    </row>
    <row r="261" spans="1:17" x14ac:dyDescent="0.25">
      <c r="A261" s="153"/>
      <c r="B261" s="176"/>
      <c r="C261" s="163"/>
      <c r="D261" s="177"/>
      <c r="E261" s="176"/>
      <c r="F261" s="153"/>
      <c r="G261" s="153"/>
      <c r="H261" s="153"/>
      <c r="I261" s="153"/>
      <c r="J261" s="153"/>
      <c r="K261" s="153"/>
      <c r="L261" s="153"/>
      <c r="M261" s="153"/>
      <c r="N261" s="153"/>
      <c r="O261" s="153"/>
      <c r="P261" s="153"/>
      <c r="Q261" s="153"/>
    </row>
    <row r="262" spans="1:17" x14ac:dyDescent="0.25">
      <c r="A262" s="153"/>
      <c r="B262" s="176"/>
      <c r="C262" s="163"/>
      <c r="D262" s="177"/>
      <c r="E262" s="176"/>
      <c r="F262" s="153"/>
      <c r="G262" s="153"/>
      <c r="H262" s="153"/>
      <c r="I262" s="153"/>
      <c r="J262" s="153"/>
      <c r="K262" s="153"/>
      <c r="L262" s="153"/>
      <c r="M262" s="153"/>
      <c r="N262" s="153"/>
      <c r="O262" s="153"/>
      <c r="P262" s="153"/>
      <c r="Q262" s="153"/>
    </row>
    <row r="263" spans="1:17" x14ac:dyDescent="0.25">
      <c r="A263" s="153"/>
      <c r="B263" s="176"/>
      <c r="C263" s="163"/>
      <c r="D263" s="177"/>
      <c r="E263" s="176"/>
      <c r="F263" s="153"/>
      <c r="G263" s="153"/>
      <c r="H263" s="153"/>
      <c r="I263" s="153"/>
      <c r="J263" s="153"/>
      <c r="K263" s="153"/>
      <c r="L263" s="153"/>
      <c r="M263" s="153"/>
      <c r="N263" s="153"/>
      <c r="O263" s="153"/>
      <c r="P263" s="153"/>
      <c r="Q263" s="153"/>
    </row>
    <row r="264" spans="1:17" x14ac:dyDescent="0.25">
      <c r="A264" s="153"/>
      <c r="B264" s="153"/>
      <c r="C264" s="153"/>
      <c r="D264" s="153"/>
      <c r="E264" s="153"/>
      <c r="F264" s="153"/>
      <c r="G264" s="153"/>
      <c r="H264" s="153"/>
      <c r="I264" s="153"/>
      <c r="J264" s="153"/>
      <c r="K264" s="153"/>
      <c r="L264" s="153"/>
      <c r="M264" s="153"/>
      <c r="N264" s="153"/>
      <c r="O264" s="153"/>
      <c r="P264" s="153"/>
      <c r="Q264" s="153"/>
    </row>
    <row r="265" spans="1:17" x14ac:dyDescent="0.25">
      <c r="A265" s="153"/>
      <c r="B265" s="153"/>
      <c r="C265" s="153"/>
      <c r="D265" s="153"/>
      <c r="E265" s="153"/>
      <c r="F265" s="153"/>
      <c r="G265" s="153"/>
      <c r="H265" s="153"/>
      <c r="I265" s="153"/>
      <c r="J265" s="153"/>
      <c r="K265" s="153"/>
      <c r="L265" s="153"/>
      <c r="M265" s="153"/>
      <c r="N265" s="153"/>
      <c r="O265" s="153"/>
      <c r="P265" s="153"/>
      <c r="Q265" s="153"/>
    </row>
    <row r="266" spans="1:17" ht="15.75" thickBot="1" x14ac:dyDescent="0.3">
      <c r="A266" s="153"/>
      <c r="B266" s="153"/>
      <c r="C266" s="153"/>
      <c r="D266" s="153"/>
      <c r="E266" s="153"/>
      <c r="F266" s="153"/>
      <c r="G266" s="153"/>
      <c r="H266" s="153"/>
      <c r="I266" s="153"/>
      <c r="J266" s="153"/>
      <c r="K266" s="153"/>
      <c r="L266" s="153"/>
      <c r="M266" s="153"/>
      <c r="N266" s="153"/>
      <c r="O266" s="153"/>
      <c r="P266" s="153"/>
      <c r="Q266" s="153"/>
    </row>
    <row r="267" spans="1:17" ht="24.75" thickTop="1" thickBot="1" x14ac:dyDescent="0.4">
      <c r="A267" s="153"/>
      <c r="B267" s="174" t="s">
        <v>148</v>
      </c>
      <c r="C267" s="174"/>
      <c r="D267" s="174"/>
      <c r="E267" s="175">
        <f>SUM(C6,C17,C28,K17,C39,C50,K50,C72,C83,C94,C105,C116,C127,C138,C149,C160,C171,C181,C192,C203,C214,C225,C236,C247,C258,C61)</f>
        <v>1571830</v>
      </c>
      <c r="F267" s="153"/>
      <c r="G267" s="98" t="s">
        <v>159</v>
      </c>
      <c r="H267" s="98"/>
      <c r="I267" s="98">
        <v>1571830</v>
      </c>
      <c r="J267" s="153"/>
      <c r="K267" s="153"/>
      <c r="L267" s="153"/>
      <c r="M267" s="153"/>
      <c r="N267" s="153"/>
      <c r="O267" s="153"/>
      <c r="P267" s="153"/>
      <c r="Q267" s="153"/>
    </row>
    <row r="268" spans="1:17" ht="15.75" thickTop="1" x14ac:dyDescent="0.25">
      <c r="A268" s="153"/>
      <c r="B268" s="153"/>
      <c r="C268" s="153"/>
      <c r="D268" s="153"/>
      <c r="E268" s="153"/>
      <c r="F268" s="153"/>
      <c r="G268" s="153"/>
      <c r="H268" s="153"/>
      <c r="I268" s="153"/>
      <c r="J268" s="153"/>
      <c r="K268" s="153"/>
      <c r="L268" s="153"/>
      <c r="M268" s="153"/>
      <c r="N268" s="153"/>
      <c r="O268" s="153"/>
      <c r="P268" s="153"/>
      <c r="Q268" s="153"/>
    </row>
    <row r="269" spans="1:17" ht="15.75" thickBot="1" x14ac:dyDescent="0.3">
      <c r="A269" s="153"/>
      <c r="B269" s="153"/>
      <c r="C269" s="153"/>
      <c r="D269" s="153"/>
      <c r="E269" s="153"/>
      <c r="F269" s="153"/>
      <c r="G269" s="187" t="s">
        <v>160</v>
      </c>
      <c r="H269" s="188"/>
      <c r="I269" s="176">
        <f>I267-E267</f>
        <v>0</v>
      </c>
      <c r="J269" s="153"/>
      <c r="K269" s="153"/>
      <c r="L269" s="153"/>
      <c r="M269" s="153"/>
      <c r="N269" s="153"/>
      <c r="O269" s="153"/>
      <c r="P269" s="153"/>
      <c r="Q269" s="153"/>
    </row>
    <row r="270" spans="1:17" ht="16.5" thickTop="1" thickBot="1" x14ac:dyDescent="0.3">
      <c r="A270" s="153"/>
      <c r="B270" s="152" t="s">
        <v>150</v>
      </c>
      <c r="C270" s="152"/>
      <c r="D270" s="175">
        <f>SUM(C17,C28,C105,C61,K17,C6,C50,C39,K50)</f>
        <v>392370</v>
      </c>
      <c r="E270" s="153"/>
      <c r="F270" s="153"/>
      <c r="G270" s="153"/>
      <c r="H270" s="153"/>
      <c r="I270" s="153"/>
      <c r="J270" s="153"/>
      <c r="K270" s="153"/>
      <c r="L270" s="153"/>
      <c r="M270" s="153"/>
      <c r="N270" s="153"/>
      <c r="O270" s="153"/>
      <c r="P270" s="153"/>
      <c r="Q270" s="153"/>
    </row>
    <row r="271" spans="1:17" ht="16.5" thickTop="1" thickBot="1" x14ac:dyDescent="0.3">
      <c r="A271" s="153"/>
      <c r="B271" s="152" t="s">
        <v>151</v>
      </c>
      <c r="C271" s="152"/>
      <c r="D271" s="175">
        <f>SUM(C72,C160,C116)</f>
        <v>113740</v>
      </c>
      <c r="E271" s="153"/>
      <c r="F271" s="153"/>
      <c r="G271" s="153"/>
      <c r="H271" s="153"/>
      <c r="I271" s="153"/>
      <c r="J271" s="153"/>
      <c r="K271" s="153"/>
      <c r="L271" s="153"/>
      <c r="M271" s="153"/>
      <c r="N271" s="153"/>
      <c r="O271" s="153"/>
      <c r="P271" s="153"/>
      <c r="Q271" s="153"/>
    </row>
    <row r="272" spans="1:17" ht="16.5" thickTop="1" thickBot="1" x14ac:dyDescent="0.3">
      <c r="A272" s="153"/>
      <c r="B272" s="152" t="s">
        <v>152</v>
      </c>
      <c r="C272" s="152"/>
      <c r="D272" s="175">
        <f>SUM(C83,C94)</f>
        <v>16050</v>
      </c>
      <c r="E272" s="153"/>
      <c r="F272" s="153"/>
      <c r="G272" s="153"/>
      <c r="H272" s="153"/>
      <c r="I272" s="153"/>
      <c r="J272" s="153"/>
      <c r="K272" s="153"/>
      <c r="L272" s="153"/>
      <c r="M272" s="153"/>
      <c r="N272" s="153"/>
      <c r="O272" s="153"/>
      <c r="P272" s="153"/>
      <c r="Q272" s="153"/>
    </row>
    <row r="273" spans="1:17" ht="16.5" thickTop="1" thickBot="1" x14ac:dyDescent="0.3">
      <c r="A273" s="153"/>
      <c r="B273" s="152" t="s">
        <v>153</v>
      </c>
      <c r="C273" s="152"/>
      <c r="D273" s="175">
        <f>SUM(D270:D272)</f>
        <v>522160</v>
      </c>
      <c r="E273" s="153"/>
      <c r="F273" s="153"/>
      <c r="G273" s="153"/>
      <c r="H273" s="153"/>
      <c r="I273" s="153"/>
      <c r="J273" s="153"/>
      <c r="K273" s="153"/>
      <c r="L273" s="153"/>
      <c r="M273" s="153"/>
      <c r="N273" s="153"/>
      <c r="O273" s="153"/>
      <c r="P273" s="153"/>
      <c r="Q273" s="153"/>
    </row>
    <row r="274" spans="1:17" ht="16.5" thickTop="1" thickBot="1" x14ac:dyDescent="0.3">
      <c r="A274" s="153"/>
      <c r="B274" s="152" t="s">
        <v>154</v>
      </c>
      <c r="C274" s="152"/>
      <c r="D274" s="175">
        <f>SUM(C149,C192,C203,C225,C181,C171,C214,C138)</f>
        <v>786740</v>
      </c>
      <c r="E274" s="153"/>
      <c r="F274" s="153"/>
      <c r="G274" s="153"/>
      <c r="H274" s="153"/>
      <c r="I274" s="153"/>
      <c r="J274" s="153"/>
      <c r="K274" s="153"/>
      <c r="L274" s="153"/>
      <c r="M274" s="153"/>
      <c r="N274" s="153"/>
      <c r="O274" s="153"/>
      <c r="P274" s="153"/>
      <c r="Q274" s="153"/>
    </row>
    <row r="275" spans="1:17" ht="16.5" thickTop="1" thickBot="1" x14ac:dyDescent="0.3">
      <c r="A275" s="153"/>
      <c r="B275" s="152" t="s">
        <v>155</v>
      </c>
      <c r="C275" s="152"/>
      <c r="D275" s="175">
        <f>SUM(C247,C236)</f>
        <v>150870</v>
      </c>
      <c r="E275" s="153"/>
      <c r="F275" s="153"/>
      <c r="G275" s="153"/>
      <c r="H275" s="153"/>
      <c r="I275" s="153"/>
      <c r="J275" s="153"/>
      <c r="K275" s="153"/>
      <c r="L275" s="153"/>
      <c r="M275" s="153"/>
      <c r="N275" s="153"/>
      <c r="O275" s="153"/>
      <c r="P275" s="153"/>
      <c r="Q275" s="153"/>
    </row>
    <row r="276" spans="1:17" ht="16.5" thickTop="1" thickBot="1" x14ac:dyDescent="0.3">
      <c r="A276" s="153"/>
      <c r="B276" s="152" t="s">
        <v>156</v>
      </c>
      <c r="C276" s="152"/>
      <c r="D276" s="175">
        <f>SUM(C258,C127)</f>
        <v>112060</v>
      </c>
      <c r="E276" s="153"/>
      <c r="F276" s="153"/>
      <c r="G276" s="153"/>
      <c r="H276" s="153"/>
      <c r="I276" s="153"/>
      <c r="J276" s="153"/>
      <c r="K276" s="153"/>
      <c r="L276" s="153"/>
      <c r="M276" s="153"/>
      <c r="N276" s="153"/>
      <c r="O276" s="153"/>
      <c r="P276" s="153"/>
      <c r="Q276" s="153"/>
    </row>
    <row r="277" spans="1:17" ht="15.75" thickTop="1" x14ac:dyDescent="0.25">
      <c r="A277" s="153"/>
      <c r="B277" s="153"/>
      <c r="C277" s="153"/>
      <c r="D277" s="153"/>
      <c r="E277" s="153"/>
      <c r="F277" s="153"/>
      <c r="G277" s="153"/>
      <c r="H277" s="153"/>
      <c r="I277" s="153"/>
      <c r="J277" s="153"/>
      <c r="K277" s="153"/>
      <c r="L277" s="153"/>
      <c r="M277" s="153"/>
      <c r="N277" s="153"/>
      <c r="O277" s="153"/>
      <c r="P277" s="153"/>
      <c r="Q277" s="153"/>
    </row>
    <row r="278" spans="1:17" x14ac:dyDescent="0.25">
      <c r="A278" s="153"/>
      <c r="B278" s="153"/>
      <c r="C278" s="153"/>
      <c r="D278" s="153"/>
      <c r="E278" s="153"/>
      <c r="F278" s="153"/>
      <c r="G278" s="153"/>
      <c r="H278" s="153"/>
      <c r="I278" s="153"/>
      <c r="J278" s="153"/>
      <c r="K278" s="153"/>
      <c r="L278" s="153"/>
      <c r="M278" s="153"/>
      <c r="N278" s="153"/>
      <c r="O278" s="153"/>
      <c r="P278" s="153"/>
      <c r="Q278" s="153"/>
    </row>
  </sheetData>
  <mergeCells count="31">
    <mergeCell ref="C234:D234"/>
    <mergeCell ref="C245:D245"/>
    <mergeCell ref="C256:D256"/>
    <mergeCell ref="B267:D267"/>
    <mergeCell ref="G269:H269"/>
    <mergeCell ref="C169:D169"/>
    <mergeCell ref="C179:D179"/>
    <mergeCell ref="C190:D190"/>
    <mergeCell ref="C201:D201"/>
    <mergeCell ref="C212:D212"/>
    <mergeCell ref="C223:D223"/>
    <mergeCell ref="C103:D103"/>
    <mergeCell ref="C114:D114"/>
    <mergeCell ref="C125:D125"/>
    <mergeCell ref="C136:D136"/>
    <mergeCell ref="C147:D147"/>
    <mergeCell ref="C158:D158"/>
    <mergeCell ref="C81:D81"/>
    <mergeCell ref="B82:C82"/>
    <mergeCell ref="D82:E82"/>
    <mergeCell ref="C92:D92"/>
    <mergeCell ref="C59:D59"/>
    <mergeCell ref="C70:D70"/>
    <mergeCell ref="C37:D37"/>
    <mergeCell ref="C48:D48"/>
    <mergeCell ref="K48:L48"/>
    <mergeCell ref="C26:D26"/>
    <mergeCell ref="B2:E2"/>
    <mergeCell ref="C4:D4"/>
    <mergeCell ref="C15:D15"/>
    <mergeCell ref="K15:L15"/>
  </mergeCells>
  <pageMargins left="0.7" right="0.7" top="0.75" bottom="0.75" header="0.3" footer="0.3"/>
  <pageSetup paperSize="9" orientation="portrait" horizontalDpi="360" verticalDpi="36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2</vt:i4>
      </vt:variant>
    </vt:vector>
  </HeadingPairs>
  <TitlesOfParts>
    <vt:vector size="9" baseType="lpstr">
      <vt:lpstr>Актив</vt:lpstr>
      <vt:lpstr>Пасив</vt:lpstr>
      <vt:lpstr>укрп баланс</vt:lpstr>
      <vt:lpstr>баланс 2 (6)</vt:lpstr>
      <vt:lpstr>Счета актива</vt:lpstr>
      <vt:lpstr>Счета пассива</vt:lpstr>
      <vt:lpstr>Операции по счетам</vt:lpstr>
      <vt:lpstr>'Операции по счетам'!Сальдо_начальное</vt:lpstr>
      <vt:lpstr>Сальдо_начальное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2019-06-08T09:02:36Z</dcterms:modified>
</cp:coreProperties>
</file>