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Bastien\Desktop\"/>
    </mc:Choice>
  </mc:AlternateContent>
  <xr:revisionPtr revIDLastSave="0" documentId="13_ncr:1_{CA46242B-BD6F-4CC1-808D-BF215DB7D651}" xr6:coauthVersionLast="47" xr6:coauthVersionMax="47" xr10:uidLastSave="{00000000-0000-0000-0000-000000000000}"/>
  <bookViews>
    <workbookView xWindow="-120" yWindow="-120" windowWidth="38640" windowHeight="21240" tabRatio="831" activeTab="2" xr2:uid="{00000000-000D-0000-FFFF-FFFF00000000}"/>
  </bookViews>
  <sheets>
    <sheet name="Mode d'emploi" sheetId="7" r:id="rId1"/>
    <sheet name="Axe Compétences" sheetId="5" r:id="rId2"/>
    <sheet name="Axe Réactivité" sheetId="3" r:id="rId3"/>
    <sheet name="Axe Numérique" sheetId="9" r:id="rId4"/>
    <sheet name="Synthèse" sheetId="2" r:id="rId5"/>
    <sheet name="Analyse numérique par métier"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0" l="1"/>
  <c r="C5" i="10"/>
  <c r="E5" i="10" s="1"/>
  <c r="C26" i="10"/>
  <c r="E26" i="10" s="1"/>
  <c r="C22" i="10"/>
  <c r="C18" i="10"/>
  <c r="E18" i="10" s="1"/>
  <c r="C13" i="10"/>
  <c r="E13" i="10" s="1"/>
  <c r="C9" i="10"/>
  <c r="E9" i="10" s="1"/>
  <c r="C5" i="9"/>
  <c r="C12" i="9"/>
  <c r="C18" i="9"/>
  <c r="C25" i="9" l="1"/>
  <c r="B8" i="2" s="1"/>
  <c r="C5" i="3" l="1"/>
  <c r="C8" i="3"/>
  <c r="C12" i="3"/>
  <c r="C15" i="3"/>
  <c r="C5" i="5"/>
  <c r="C13" i="5"/>
  <c r="C11" i="5"/>
  <c r="C14" i="5" l="1"/>
  <c r="B7" i="2" s="1"/>
  <c r="C16" i="3"/>
  <c r="B6" i="2" s="1"/>
</calcChain>
</file>

<file path=xl/sharedStrings.xml><?xml version="1.0" encoding="utf-8"?>
<sst xmlns="http://schemas.openxmlformats.org/spreadsheetml/2006/main" count="374" uniqueCount="278">
  <si>
    <t>Score</t>
  </si>
  <si>
    <t>Un peu</t>
  </si>
  <si>
    <t>Démarche pour progresser</t>
  </si>
  <si>
    <t>Faire agile</t>
  </si>
  <si>
    <t>Déployez vous les pratiques du "Faire Agile", c'est-à-dire une ou plusieurs des "méthodes" agiles ?</t>
  </si>
  <si>
    <t>NON, nous les projets sont tous en cycle en V / cascade</t>
  </si>
  <si>
    <t>Quelques projets pilotes</t>
  </si>
  <si>
    <t>Déploiement systématique d'une ou plusieurs méthodes</t>
  </si>
  <si>
    <t>Pas du tout</t>
  </si>
  <si>
    <t>L'entreprise favorise-t-elle l'excellence technique ? (Principe 9 du Manifeste Agile)</t>
  </si>
  <si>
    <t>Oui un peu</t>
  </si>
  <si>
    <t>Oui</t>
  </si>
  <si>
    <t>Votre entreprise promeut-elle un "état d'esprit agile" ?</t>
  </si>
  <si>
    <t>Non</t>
  </si>
  <si>
    <t>Quelques valeurs agiles promues</t>
  </si>
  <si>
    <t>Votre entreprise gère-t-elle humainement les compétences ?</t>
  </si>
  <si>
    <t>Gestion humaine des compétences</t>
  </si>
  <si>
    <t>Synthèse</t>
  </si>
  <si>
    <t>Questionnements</t>
  </si>
  <si>
    <t>Pour chaque question, les réponses possibles et les points associés sont indiqués dans les cases bleues de chaque onglet.</t>
  </si>
  <si>
    <t>Une fois l'ensemble des cases score remplies, les graphiques pour chaque axe sont mis à jour, ainsi que le graphique global obtenu dans l'onglet "Synthèse"</t>
  </si>
  <si>
    <t>Axe Réactivité</t>
  </si>
  <si>
    <t>Environnements souples</t>
  </si>
  <si>
    <t>Axe Compétences</t>
  </si>
  <si>
    <t>2 points</t>
  </si>
  <si>
    <t>1 point</t>
  </si>
  <si>
    <t>0 point</t>
  </si>
  <si>
    <t>Commentaires/Justification (exemples concrets)</t>
  </si>
  <si>
    <t>Les collaborateurs sont-ils amenés à partager leurs compétences et sous quelles formes ?</t>
  </si>
  <si>
    <t>Vélocité de réponse</t>
  </si>
  <si>
    <t>Réactivité face aux impératifs prépondérants</t>
  </si>
  <si>
    <t>Quasi systématiquement</t>
  </si>
  <si>
    <t>Prototype fonctionnel intermédiaire livré au client</t>
  </si>
  <si>
    <t>Pas de phase de validation intermédiaire</t>
  </si>
  <si>
    <t>Modifications en cours de conception engendrant alors du retard</t>
  </si>
  <si>
    <t>Les mécanismes de livraison et de synchronisation sont matures</t>
  </si>
  <si>
    <t>Les équipes s’inscrivent dans un cadre Agile Lean</t>
  </si>
  <si>
    <t>Concepts du juste à temps maîtrisés (production rythmée par la demande client, peu d'en-cours)</t>
  </si>
  <si>
    <t>Pas de démarche de tension des flux</t>
  </si>
  <si>
    <t>Quelques concepts du juste à temps sont mis en œuvre pour tendre le flux</t>
  </si>
  <si>
    <t>Plusieurs concepts Agile/Lean sont mis en œuvre dans l'entreprise</t>
  </si>
  <si>
    <t>Pas de démarche Agile/Lean initiée dans l'entreprise</t>
  </si>
  <si>
    <t>Les installations techniques et de gestion sont modernes (TIC/ERP/CRM)</t>
  </si>
  <si>
    <t>En cas de besoin, le système d'information favorise la réactivité</t>
  </si>
  <si>
    <t>Le système d'information permet avec quelques difficultés d'avoir de la réactivité</t>
  </si>
  <si>
    <t>Défi environnemental</t>
  </si>
  <si>
    <t>Les innovations produit tiennent compte de l'urgence climatique</t>
  </si>
  <si>
    <t>Systématiquement</t>
  </si>
  <si>
    <t>Des premières initiatives ont été lancées</t>
  </si>
  <si>
    <t>Auxune réflexion sur cet axe</t>
  </si>
  <si>
    <t>Les processus internes sont remis en cause pour diminuer leur impact environnemental</t>
  </si>
  <si>
    <t>Les parties prenantes sont sélectionnées en fonction de leur éthique vis-à-vis du développement durable</t>
  </si>
  <si>
    <t>Veille et benchmark</t>
  </si>
  <si>
    <t>Pas de veille</t>
  </si>
  <si>
    <t>La veille stratégique de l'entreprise permet d'anticiper les évolutions et les innovations</t>
  </si>
  <si>
    <t>La veille stratégique de l'entreprise permet d'anticiper les disruptions nécessaires</t>
  </si>
  <si>
    <t>Le mentoring (fonctionnement en binôme) existe-t-il pour assurer le transfert de compétences ?</t>
  </si>
  <si>
    <t>Items</t>
  </si>
  <si>
    <t>Excellence Technique/Communauté de pratiques</t>
  </si>
  <si>
    <t>Quelques initiatives</t>
  </si>
  <si>
    <t>Démarche instaurée et pratiquée régulièrement</t>
  </si>
  <si>
    <t>Désintérêt pour l'amélioration de la compétence des équipes</t>
  </si>
  <si>
    <t>Nombreuses formations métiers dans le plan de formation</t>
  </si>
  <si>
    <t xml:space="preserve">Possibilité de choisir et de suivre des formations "annexes" au métier et/ou temps dédié pour de la veille ou de l'auto-formation </t>
  </si>
  <si>
    <t>Aucune initiative</t>
  </si>
  <si>
    <t>Véritable communauté de pratiques mise en place</t>
  </si>
  <si>
    <t>Capitalisation d'un certain nombre de savoirs</t>
  </si>
  <si>
    <t>Systématiquement lors d'une prise de poste</t>
  </si>
  <si>
    <t>Quelques fois</t>
  </si>
  <si>
    <t>Faire de l'ugence climatique une priorité sur l'ensemble des activités de l'entreprise par la mise en place de démarches :
- d'éco-conception des produits
- d'éco-industrialisation et d'éco-production sur l'ensemble des process
- de développement durable (axes environnemental, social et sociétal)
- performance énergétique des bâtiments et infrastructures des systèmes d'informations
- green supply chain management</t>
  </si>
  <si>
    <t>Les équipes sont en capacité d'autonomiser une partie de leurs tâches</t>
  </si>
  <si>
    <t>Jamais</t>
  </si>
  <si>
    <t>On laisse la possibilité de créer quelques macros Excel/VBA</t>
  </si>
  <si>
    <t>Veille stratégique</t>
  </si>
  <si>
    <t>Mesure de la vélocité</t>
  </si>
  <si>
    <t>Suivi des tâches</t>
  </si>
  <si>
    <t>Former les équipes à l'intelligence économique, la veille et le benchmarking.
Devenir proactif : Apprendre à prendre du recul dans l'instantanéité pour avoir un coup d'avance</t>
  </si>
  <si>
    <t>Mise en place :
- De formations / coachings techniques,
- Du temps institutionnalisé pour la veille et/ou l'apprentissage,
- D'incitations pour la tenue à jour des compétences des équipes internes ET externes,
- De communautés de pratiques ou d'intérêts, des guildes,
- Mentorat interne,
- De revues d'amélioration continue,
- D'Hackathons ou évènements pour promouvoir l'excellence technique et l'esprit agile</t>
  </si>
  <si>
    <t>Pour un pilote : une équipe / un ilôt de projet
Pour le déploiement systématique, l'entreprise a une démarche d'analyse globale des pôles / projets / produits devant entrer dans un processus pour "faire agile". Si les conditions sont remplies, l'équipe projets / produits utilise la ou les "méthodes" préconisées.</t>
  </si>
  <si>
    <t>Valeur supérieure utilisable livrée plus tôt (Fonction principale utilisable dès les premières versions)</t>
  </si>
  <si>
    <t>Formations pour Apprendre à apprendre, changement de paradigme, "être à la page" (au-delà des compétences "justes" nécessaires)</t>
  </si>
  <si>
    <t>Le co-développement (outil d'intelligence collective) existe-t-il dans l'entreprise ?</t>
  </si>
  <si>
    <t>Les managers sont-ils aussi formateurs sur certains sujet pour l'entreprise entière ?</t>
  </si>
  <si>
    <t>Vous devriez être à la promotion de quelques valeurs agiles en :
- Construisant vos projets autour de personnes motivées
- Développant les compétences pour la compréhension du client
- Vous attachant davantage à la qualité qu'au coût lors des recrutements (en particulier externe)
- Accompagnant vos clients
Vous atteignez un état d'esprit agile en :
- Promouvant systématiquement le "Fail Fast"
- Valorisant le métier de facilitateur plus que celui de pilote
- Favorisant un management agile ou transformationnel
- Acceptant que les équipes s'auto-organisent
- Rentrant dans une logique de gestion de produits / services plus que de projets.</t>
  </si>
  <si>
    <t>Le second niveau devrait impliquer une attention à :
- Des filières d'évolution distinctes (gestion de projet &amp; expertise technique &amp; expertise fonctionnelle &amp; etc)
- Des plans de formations en adéquation avec les filières
- La recherche de profils avec des compétences "Agiles"
- Un plan de développement structuré autour de l'agile
La gestion humaine des compétences impliquerait :
- Une organisation vers la pluri-compétence
- Une GPEC orientée vers un développement systématique de la liquidité des compétences
- Des entretiens pluri-annuels
- Des entretiens 360°</t>
  </si>
  <si>
    <t>L'équipe de conception s'adapte en cas de modification en cours de conception</t>
  </si>
  <si>
    <t>Pas de modification possible en cours de conception</t>
  </si>
  <si>
    <t>Le système d'information freine toute tentative de réagir rapidement</t>
  </si>
  <si>
    <t>L'entreprise équipe et forme ses équipes à la création de site web ou app via des outils no-code</t>
  </si>
  <si>
    <t>Les concepts Agile/Lean sont inscrits dans l'ADN de l'entreprise : Satisfaction du client avec des livraisons au plu tôt et régulières, accepter les changements, lisser les activités, collaboration quotidienne avec les parties prenantes, proximité terrain, autonomie des équipes dans la résolution de problèmes, amélioration continue...</t>
  </si>
  <si>
    <t>Au sein de l'entreprise, nommer un Business Analyst qui sera alors le véritable chaînon manquant entre la DSI et les métiers.
Investir dans le Businness Object et le no-code
Former les équipes au Lean et/ou aux méthodes agiles
Dès que possible instaurer les concepts du juste à temps</t>
  </si>
  <si>
    <t>Grille de maturité de l'entreprise :
Agilité face aux mutations</t>
  </si>
  <si>
    <t>Cette mesure n'a aucune valeur en soit, elle permet surtout de vous interroger et c'est pourquoi, vous devez pour chaque question, noter vos observations, remarques ou interrogations. C'est tout le travail de réflexion et d'analyse qui découlera de ce diagnostic qui vous permettra d'imaginer les actions à mener pour préparer votre organisation aux mutations actuelles et à venir.</t>
  </si>
  <si>
    <t>Pour chaque item, nous avons fait apparaître quelques propositions d'actions qui sont succinctes et non exhaustives.</t>
  </si>
  <si>
    <t xml:space="preserve">Remplir les cases vertes "Score" de chaque ligne dans chaque onglet en fonction du nombre de points correspondants à la réponse de cette ligne. </t>
  </si>
  <si>
    <t>QSE, RSE</t>
  </si>
  <si>
    <t>BTP</t>
  </si>
  <si>
    <t>Ressources Humaines</t>
  </si>
  <si>
    <t>Performance industrielle</t>
  </si>
  <si>
    <t>Management</t>
  </si>
  <si>
    <t>Relation client</t>
  </si>
  <si>
    <t>Business model</t>
  </si>
  <si>
    <t>Absence d'accompagnement</t>
  </si>
  <si>
    <t>L'entreprise accompagne en faisant de son mieux pour faire adhérer les autres, il y a parfois quelques blocages. J'aimerais parfois être moi-même accompagné</t>
  </si>
  <si>
    <t>L'entreprise est pro-active par la promotion des innovations et des outils numériques. J'adgère</t>
  </si>
  <si>
    <t>Comment accompagnez-vous vos collaborateurs dans la transition numérique ?</t>
  </si>
  <si>
    <t>Absence de prise en compte des pratiques terrain</t>
  </si>
  <si>
    <t>Oui mais les outils sont vieillissants, il y a des freins pour les faire évoluer</t>
  </si>
  <si>
    <t>Oui totalement les outils s'adaptent au terrain quotidiennement</t>
  </si>
  <si>
    <t>Les fonctionnalités des outils sont-elles augmentées par la pratique de vos collaborateurs ?</t>
  </si>
  <si>
    <t>Absence de veille</t>
  </si>
  <si>
    <t>Il y a un peu de benchmark toutefois les décisions d'évolutions sont un peu tardive (quand il n y a plus le choix)</t>
  </si>
  <si>
    <t>Oui l'entreprise est en capacité de mesurer sa performance et de réagir rapidement pour se mettre à jour</t>
  </si>
  <si>
    <t>Mobilisez-vous des outils de veille et mettez-vous en œuvre des modalités de curation et de partage de l’ information ?</t>
  </si>
  <si>
    <t>L'organisation est en silot, absence de projets transversaux et d'interactions avec les autres sites</t>
  </si>
  <si>
    <t>Oui quelques évolutions s'opèrent pour travailler en inter-service ou avec l'externe, toutefois le potentiel n'est pas pleinement exploité</t>
  </si>
  <si>
    <t>Oui on sort complétement du mode silot et on favorise le mode projet</t>
  </si>
  <si>
    <t>Les nouvelles possibilités technologiques ont-elles fait évoluer le modèle d’organisation de l’entreprise et/ou votre management, vers plus de collaboration avec des acteurs internes ou externes ?</t>
  </si>
  <si>
    <t>Absence de communication et d'accompagnement</t>
  </si>
  <si>
    <t xml:space="preserve"> La communication n'est pas parfaite, les personnes qui peuvent se sentir en difficultés avec les nouvelles pratiques ne sont pas forcémment considérées. </t>
  </si>
  <si>
    <t>Tout est en place pour faciliter la compréhension et l'adhésion aux nouveaux outils/pratiques</t>
  </si>
  <si>
    <t>Comment vous êtes-vous approprié et comment avez-vous accompagné ces évolutions?</t>
  </si>
  <si>
    <t>Non au contraire, peu de monde y adhère</t>
  </si>
  <si>
    <t>Oui dans l'ensemble toutefois nous rencontrons parfois des contraintes (pratiques, techniques,…)</t>
  </si>
  <si>
    <t>Oui gain de temps, facilité, économies et fiabilité</t>
  </si>
  <si>
    <t>L’arrivée des outils digitaux a-t-elle eu un impact sur les pratiques et la culture de l’entreprise ?</t>
  </si>
  <si>
    <t>Les fonctions supports ne sont pas amenées à être équipé pour le travail à distance. L'entreprise fonctionne majoritairement sur le mode papier.</t>
  </si>
  <si>
    <t xml:space="preserve">Les processus s'appuient rarement sur la numérisation des données et les outils numériques. Le potentiel ne semble pas pleinement exploité. </t>
  </si>
  <si>
    <t>Les processus de travail s'appuient sur des outils numériques quand ceux-ci sont possibles. L'ensemble des fonctions de l'entreprise sont équipées pour pouvoir réaliser le travail à distance quand celui-ci est possible</t>
  </si>
  <si>
    <t xml:space="preserve">Vos collaborateurs sont-ils équipés de nouveaux équipements numériques de travail (PC portable, tablette, smartphone,…) ? </t>
  </si>
  <si>
    <t>Oui ils sont tellement performants et en avance que nous pourrions perdre des marchés</t>
  </si>
  <si>
    <t>Oui ils ont quelques belles idées, si seulement on pouvait faire aussi bien qu'eux</t>
  </si>
  <si>
    <t>Oui elles servent comme base de reflexion et de développement pour notre propre entreprise. On peut être rivaliser !</t>
  </si>
  <si>
    <t>Avez-vous observé chez vos concurrents des pratiques innovantes ?</t>
  </si>
  <si>
    <t>Absence de suivi</t>
  </si>
  <si>
    <t xml:space="preserve">Des indicateurs sont en place mais plutôt de façon passive, ils servent à mesurer </t>
  </si>
  <si>
    <t>Des indicateurs sont mis en place afin de mesurer l'efficacité et l'impact du site sur les réseaux, une recherche de performance est en place pour toucher toujours plus et mieux</t>
  </si>
  <si>
    <t>Comment mesurez-vous et exploitez-vous les données issues du site de votre entreprise ?</t>
  </si>
  <si>
    <t>Non ou rarement</t>
  </si>
  <si>
    <t>Oui sans incitation</t>
  </si>
  <si>
    <t>Oui avec des incitations de l'entreprise pour le faire</t>
  </si>
  <si>
    <t>Certains de vos collaborateurs sont-ils actifs sur les réseaux sociaux au nom de l’entreprise ?</t>
  </si>
  <si>
    <t xml:space="preserve">Non aucune personne n'est dédiée </t>
  </si>
  <si>
    <t>Non mais une personne se charge de l'animation des réseaux sociaux parmi ses autres tâches</t>
  </si>
  <si>
    <t>L’entreprise dispose-t-elle d’un community manager ?</t>
  </si>
  <si>
    <t>Absence de plateforme de contact</t>
  </si>
  <si>
    <t>Des accès dédiés pour les échanges entre le client et l'entreprise sont existent, le suivi des contacts n'est pas optimal</t>
  </si>
  <si>
    <t>Plusieurs modes d'utilisation sont possibles pour échanger avec l'externe, ils sont performants et adaptés avec l'activité de l'entreprise</t>
  </si>
  <si>
    <t>Comment utilisez-vous le numérique dans la relation client ? (nouveau modèle de vente, nouveau modèle d’échanges avec les clients, communauté, story, chat,...)</t>
  </si>
  <si>
    <t>Non le site/la page réseau sont inexistants ou inactifs</t>
  </si>
  <si>
    <t>Oui mais seulement sur le site internet = 1 point</t>
  </si>
  <si>
    <t>Oui la présence de l'entreprise sur les réseaux est visible, elle correspond au secteur d'activité</t>
  </si>
  <si>
    <t>L’entreprise dispose-t-elle : d’un site internet, d’un compte LinkedIn, d’une page Facebook, d’un compte Twitter,... ?</t>
  </si>
  <si>
    <t>Oui la statégie de l'entreprise n'est pas orientée en faveur du numérique, elle n'investit pas</t>
  </si>
  <si>
    <t>Oui l'entreprise est plutôt frileuse, on ne dépense que le strict nécessaire pour que les outils fonctionnent sans recherche de performance</t>
  </si>
  <si>
    <t>Non des budgets sont alloués et l'entreprise a bien compris cette nécessité dans sa stratégie</t>
  </si>
  <si>
    <t>Existe-t-il des freins (stratégiques, financiers,…) à l’ investissement dans les outils numériques ?</t>
  </si>
  <si>
    <t>Absence de démarche RSE</t>
  </si>
  <si>
    <t>C'est un sujet observé de loin, on traite les questions d'obligation légales sans aller plus loin</t>
  </si>
  <si>
    <t>Le numérique est un sujet totalement rattaché à la démarche RSE</t>
  </si>
  <si>
    <t>Quel est l’impact du numérique sur la démarche RSE de l’entreprise ?</t>
  </si>
  <si>
    <t xml:space="preserve">Non </t>
  </si>
  <si>
    <t>Oui et non on observe sans mesurer</t>
  </si>
  <si>
    <t>Oui des outils de mesure sont en place</t>
  </si>
  <si>
    <t>Mesurez-vous les impacts du numérique sur votre entreprise ?</t>
  </si>
  <si>
    <t>En mode novice : au mieux par mail ou via le site internet</t>
  </si>
  <si>
    <t>En mode collaboratif : quelques aménagements (type sharepoint, drive) pour des sujets plutôt ponctuels</t>
  </si>
  <si>
    <t xml:space="preserve">En mode avancé : des plateformes dédiées (type extranet, applications) sont intégrées au mode de partage permanent </t>
  </si>
  <si>
    <t>Comment partagez-vous les données numériques avec les parties prenantes (clients, fournisseurs,…) ?</t>
  </si>
  <si>
    <t>Absence d'outils ou de procédures, manque d'utilité</t>
  </si>
  <si>
    <t>En partie, les outils ne sont pas toujours adaptés à l'activité et pas toujours rattachés à des procédures, sans entraver ses principales fonctions</t>
  </si>
  <si>
    <t>A part entière, il existe des procédures et formations aux outils, ces outils sont intituitifs et adaptés à l'activité</t>
  </si>
  <si>
    <t>Comment les outils sont-ils intégrés dans les process de l’entreprise ?</t>
  </si>
  <si>
    <t>Aucun</t>
  </si>
  <si>
    <t>Oui mais pas pour tous les critères</t>
  </si>
  <si>
    <t xml:space="preserve">Oui pour tous les critères </t>
  </si>
  <si>
    <t>La mise en place d’outils numériques a-t-elle permis d'optimiser les coûts, les délais et la qualité ?</t>
  </si>
  <si>
    <t>Moins de 10%</t>
  </si>
  <si>
    <t>Oui environ 20%</t>
  </si>
  <si>
    <t>Oui environ 30%</t>
  </si>
  <si>
    <t>Votre entreprise dégage t-elle une part de CA  par des produits ou services en ligne</t>
  </si>
  <si>
    <t>Vos idées pour progresser</t>
  </si>
  <si>
    <t>Oui toutefois le paramétrage ne permet pas un suivi précis et en temps réel du traitement de chaque réclamation</t>
  </si>
  <si>
    <t>Oui, le suivi est assuré grâce à un paramétrage de gestion des réclamations qui vient tracer en temps réel l'avancement de son traitement</t>
  </si>
  <si>
    <t>La gestion des réclamations client est-elle intégrée dans le SI de l’entreprise ?</t>
  </si>
  <si>
    <t>Néant</t>
  </si>
  <si>
    <t>Oui cependant les outils sont encore parfois manuscrits ou bien les documents transitent par mails entre plusieurs collaborateurs pour modification progressive</t>
  </si>
  <si>
    <t>Oui grâce à des outils numériques performants qui nous permettent de concevoir les supports informatiques en instantané et en collectif</t>
  </si>
  <si>
    <t>Utilisez-vous un outil de rédaction collaborative des processus, des procédures et des modes opératoires ?</t>
  </si>
  <si>
    <t>Oui les outils numériques sont totalement intégrés à la veille et la communication, ils sont parfois doublonnés ou complétés par d'autres supports</t>
  </si>
  <si>
    <t>Oui les outils numériques sont aujourd'hui excluvisement utiilisés pour la veille et la communication</t>
  </si>
  <si>
    <t>Utilisez-vous des outils numériques pour faire de la veille réglementaire et diffuser l’information aux collaborateurs ?</t>
  </si>
  <si>
    <t>Oui mais ce n'est pas le maillon essentiel à nos processus</t>
  </si>
  <si>
    <t>Oui, sans eux nous serions beaucoup moins efficaces</t>
  </si>
  <si>
    <t>Les outils numériques sont-ils intégrés pour optimiser le pilotage des processus QSE ?</t>
  </si>
  <si>
    <t>Ponctuellement</t>
  </si>
  <si>
    <t>Omniprésence du numérique</t>
  </si>
  <si>
    <t>Le service QSE s’est-il approprié les outils numériques pour garantir le respect des exigences QSE dans un contexte d’évolutions des modes de travail ? (télétravail, tiers lieu, site distant,…)</t>
  </si>
  <si>
    <t>Oui les mutations sont en cours, les nouveaux modes de travail rencontrent parfois quelques barrières technologiques ou les capacités des outils ne sont pas toutes exploitées</t>
  </si>
  <si>
    <t>Oui, nous sommes matures sur l'utilisation des outils, plus compétitifs et nos processus de travail sont facilités/performants/rapides/fiables</t>
  </si>
  <si>
    <t>L’arrivée du BIM ou plus globalement du numérique a-t-il permis à votre entreprise d‘améliorer ses processus ?</t>
  </si>
  <si>
    <t>Oui par la force des choses, sans forcémment une réelle démarche de recherche d'innovation et de satisfaction interne/externe</t>
  </si>
  <si>
    <t xml:space="preserve">Oui c'est une source importante de progrès, les outils sont pensés pour servir et satisfaire le client interne/externe d'une manière ou d'une autre, il y a eu du benchmark/des réflexions en ce sens </t>
  </si>
  <si>
    <t>Les outils numériques vous ont-ils permis de mieux intégrer le client dans le processus d’innovation ?</t>
  </si>
  <si>
    <t>Oui pour optimiser des process de bases, il y a tout de même matière à développer et innover bien plus</t>
  </si>
  <si>
    <t>Oui, les développements sont plutôt constants</t>
  </si>
  <si>
    <t>Existe-t-il des partenariats pour développer, intégrer ou acquérir les nouvelles technologies ?</t>
  </si>
  <si>
    <t>Oui mais ce n'est pas le maillon essentiel à nos pratiques/performances</t>
  </si>
  <si>
    <t>Oui, sans elles nous serions beaucoup moins efficaces</t>
  </si>
  <si>
    <t>Les nouvelles capacités technologiques permettent-elles de générer de l'efficacité opérationnelle au sein de votre entreprise ?</t>
  </si>
  <si>
    <t>Le SI est essentiellement chargé de maintenir les équipements et services en place</t>
  </si>
  <si>
    <t>Le SI est missionné pour concevoir et maintenir des solutions numériques utiles à l'entreprise, nous rencontrons parfois des difficultés de moyens et/ou ressources pour aller plus loin dans les innovations</t>
  </si>
  <si>
    <t>Le service SI répond lui-même à la stratégie globale de l'entreprise pour développer, déployer et maintenir à jour les moyens nécessaires à la performance numérique de l'entité</t>
  </si>
  <si>
    <t>En quoi votre service SI est-il un acteur du déploiement de la stratégie digitale de votre entreprise ?</t>
  </si>
  <si>
    <t>Certains accès sont bien paramétrés et sécurisés mais pas tous ou alors parfois trop, ce qui peut bloquer les transfert de données utiles dans le cadre du travail quotidien</t>
  </si>
  <si>
    <t>Dans le strict respect des réglementations (RGPD) et de manière adaptée en fonction des profils (exemple : accès au dossier numérique du personnel pour un collaborateur VS un manager)</t>
  </si>
  <si>
    <t>Existe-t-il une démarche de sécurisation des données numériques dans votre entreprise ?</t>
  </si>
  <si>
    <t>Une configuration grosse maille est en place, des difficultés d'utilisation et/ou d'accès aux outils sont rencontrés</t>
  </si>
  <si>
    <t>Des niveaux hierarchiques sont paramétrés pour le traitement et l'accès aux informations. Chaque collaborateur bénéficie de son paramétrage en fonction de son profil (utilisation et accès aux outils/logiciels)</t>
  </si>
  <si>
    <t>Comment sont traités l’accès et la diffusion de l’ information orientée métier et/ou hiérarchique ?</t>
  </si>
  <si>
    <t>Oui tardivement, les systèmes sont mis en place par la force des choses. Des difficultés sont rencontrées dans l'utilisation des outils développés</t>
  </si>
  <si>
    <t>Oui totalement, avec une synergie terrain notable et durable</t>
  </si>
  <si>
    <t>Le SI s’est-il adapté à l’évolution des modes de travail et management ? (travail à distance, réunion à distance, collaborateur nomade,…)</t>
  </si>
  <si>
    <t>Systèmes d'information</t>
  </si>
  <si>
    <t>Oui les pratiques sont encadrées par des textes/régles, le suivi peut parfois manquer</t>
  </si>
  <si>
    <t>Oui, des informations et communications régulières sont diffusées (droit à la déconnexion, charte de télétravail, note interne, …)</t>
  </si>
  <si>
    <t>Le service RH (en direct ou via les managers) sensibilise t-il les collaborateurs sur les pratiques de travail à distance ?</t>
  </si>
  <si>
    <t>Oui avec parcimonie, la stratégie de l'entreprise n'est pas portée sur un développement maximum de ces pratiques</t>
  </si>
  <si>
    <t>Oui, il y a une volonté pour développer ces tendances et ouvrir toutes les opportunités</t>
  </si>
  <si>
    <t>Le service RH intègre-t-il les opportunités du numérique pour faire évoluer les modalités et espaces de travail (télétravail, homeoffice, mobileworking, coworking, desk sharing,…) ?</t>
  </si>
  <si>
    <t>Oui, pas systématiquement</t>
  </si>
  <si>
    <t>Oui, systématiquement (information, formation, accompagnement à la prise en main, support aux questions/difficultés)</t>
  </si>
  <si>
    <t>Des actions d’accompagnement à la transition numérique sont-elles proposées par le service RH aux managers et aux collaborateurs ?</t>
  </si>
  <si>
    <t>Oui, pas à tous les niveaux</t>
  </si>
  <si>
    <t>Oui, à tous les niveaux</t>
  </si>
  <si>
    <t>Le numérique a-t-il impacté les différentes missions et pratiques du service RH ? (recrutement, formation, paie, GPEC, communication interne/ externe,…)</t>
  </si>
  <si>
    <t>Les projets numérique sont-ils mis en place dans votre service RH ? (SIRH, dématérialisation, self-service RH,…)</t>
  </si>
  <si>
    <t>Nous contribuons à l'image de l'entreprise et sa promotion</t>
  </si>
  <si>
    <t>Nous contribuons à la performance numérique, l'image et la promotion de l'entreprise</t>
  </si>
  <si>
    <t>Nos actions s'inscrivent dans la dynamique stratégique de l'entreprise pour contribuer à la performance, l'image, la notoriété, la modernité des communications et pratiques mais aussi à sensibiliser les collaborateurs internes aux nouvelles tendances</t>
  </si>
  <si>
    <t xml:space="preserve"> En quoi votre service est-il un acteur du déploiement de la stratégie de votre entreprise ?</t>
  </si>
  <si>
    <t>Avec les moyens du bord</t>
  </si>
  <si>
    <t>Par une veille régulière et un budget alloué sur lequel nous définissons des priorités pour avancer</t>
  </si>
  <si>
    <t>Par une veille permanente, des formations et des moyens alloués en conséquence pour innover et être les "premiers sur le coup"</t>
  </si>
  <si>
    <t>Comment votre service reste à la page dans ce domaine en constante mutation ?</t>
  </si>
  <si>
    <t>Oui, systématiquement (information, formation, tutot, accompagnement à la prise en main, support aux questions/difficultés)</t>
  </si>
  <si>
    <t>Des actions d’accompagnement à la transition numérique sont-elles proposées par votre service ?</t>
  </si>
  <si>
    <t>Omniprésence du numérique dans les projets</t>
  </si>
  <si>
    <t>Des projets numériques sont-ils mis en place dans votre service ?</t>
  </si>
  <si>
    <t>Marketing digital</t>
  </si>
  <si>
    <t xml:space="preserve">Les outils numériques vous ont-ils permis de mieux intégrer le client dans le processus d’ innovation ? </t>
  </si>
  <si>
    <t>Les outils numériques permettent-ils de générer de la performance industrielle au sein de votre entreprise ?</t>
  </si>
  <si>
    <t>Comment la chaine logistique/ la production/ la maintenance intègrent-elles le numérique ?</t>
  </si>
  <si>
    <t>Votre rapport d'étonnement et vos idées pour progresser</t>
  </si>
  <si>
    <t>Plus loin avec une approche pour votre métier</t>
  </si>
  <si>
    <t>Axe Numérique</t>
  </si>
  <si>
    <t>Bibliographie :</t>
  </si>
  <si>
    <t>https://www.cigref.fr/wp/wp-content/uploads/2015/11/CIGREF-2015-Agilite-dans-l-entreprise-Modele-de-Maturite.pdf</t>
  </si>
  <si>
    <t>https://blog.myagilepartner.fr/index.php/2017/10/05/l-origine-de-l-agilite-bien-avant-le-manifeste-agile/</t>
  </si>
  <si>
    <t>Mesure de la vélocité de l'équipe (indicateur de suivi du travail d'une équipe de conception)</t>
  </si>
  <si>
    <t>Principe du MVP respecté : Minimum Viable Product / la version d'un produit qui permet d'obtenir un maximum de retours client avec un minimum d'effort</t>
  </si>
  <si>
    <t xml:space="preserve">Améliorer la vélocité des équipes en :
- proposant aux clients internes comme externes, des MVP
- traitant les aléas au fil de l'eau (via un PDCA par exemple)
- mesurant cette vélocité (par la mise en place de burn down chart par exemple)
- en formant les équipes aux outils de gestion du temps et des priorités dans un monde VUCA (pomodoro, kanban board...)
VUCA : </t>
  </si>
  <si>
    <t>https://www.organisation-performante.com/vuca-en-francais-mais-que-signifie-donc-ce-terme/</t>
  </si>
  <si>
    <t>https://www.fabrique-exportation.fr/que-sait-on-aujourdhui-de-limpact-de-linnovation-et-de-lintegration-des-tic-sur-les-performances-a-lexport-des-pme/</t>
  </si>
  <si>
    <t>Dans le dernier onglet, vous trouverez des questions pour analyser plus spécifiquement les transformations numériques rencontrées dans votre métier. Ainsi, choisissez la catégorie professionnelle qui se rapproche le plus de votre métier (performance industrielle, QSE, RH...).
Si ce choix s'avère difficile, sélectionnez 5 questions dans l'ensemble de la grille.</t>
  </si>
  <si>
    <t>/5</t>
  </si>
  <si>
    <t>Domaine métier</t>
  </si>
  <si>
    <t>Cette grille de diagnostic non exhaustive, permet d'avoir un premier regard sur la capacité de votre entreprise à accompagner le mouvement face aux mutations que peut rencontrer celle-ci. Pour "mesurer" la maturité de votre entreprise, nous vous proposons 6 axes d'observation :
- les compétences des collaborateurs
- la réactivité
- le numérique</t>
  </si>
  <si>
    <t>Pas de formation de ce type en place</t>
  </si>
  <si>
    <t>Pas de co-développement</t>
  </si>
  <si>
    <t>Quelques intiatives de la part d'un collègues</t>
  </si>
  <si>
    <t>Pas de méthodologie Agile en place</t>
  </si>
  <si>
    <t>Embaucher quelqu'un dédié au métier de community manager</t>
  </si>
  <si>
    <t>Analyser les démarches des concurrents et essayer de transposer ce qui fonctionne le mieux dans l'entreprise</t>
  </si>
  <si>
    <t>Homogénéiser le parc de pcs</t>
  </si>
  <si>
    <t>Organiser des formations sur certains outils et mettre en place un circuit d'arrivée.</t>
  </si>
  <si>
    <t>/</t>
  </si>
  <si>
    <t>Voir rapport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</si>
</sst>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b/>
      <u/>
      <sz val="14"/>
      <color theme="1"/>
      <name val="Calibri"/>
      <family val="2"/>
      <scheme val="minor"/>
    </font>
    <font>
      <i/>
      <sz val="11"/>
      <color theme="0" tint="-0.34998626667073579"/>
      <name val="Calibri"/>
      <family val="2"/>
      <scheme val="minor"/>
    </font>
    <font>
      <sz val="10.5"/>
      <color theme="1"/>
      <name val="Arial"/>
      <family val="2"/>
    </font>
    <font>
      <sz val="10"/>
      <color theme="1"/>
      <name val="Arial"/>
      <family val="2"/>
    </font>
    <font>
      <sz val="11"/>
      <name val="Calibri"/>
      <family val="2"/>
      <scheme val="minor"/>
    </font>
    <font>
      <b/>
      <sz val="22"/>
      <color theme="1"/>
      <name val="Calibri"/>
      <family val="2"/>
      <scheme val="minor"/>
    </font>
    <font>
      <sz val="11"/>
      <color theme="0"/>
      <name val="Calibri"/>
      <family val="2"/>
      <scheme val="minor"/>
    </font>
    <font>
      <sz val="11"/>
      <color rgb="FFFF0000"/>
      <name val="Calibri"/>
      <family val="2"/>
      <scheme val="minor"/>
    </font>
    <font>
      <sz val="11"/>
      <color rgb="FF231F20"/>
      <name val="Calibri"/>
      <family val="2"/>
      <scheme val="minor"/>
    </font>
    <font>
      <u/>
      <sz val="11"/>
      <color theme="10"/>
      <name val="Calibri"/>
      <family val="2"/>
      <scheme val="minor"/>
    </font>
    <font>
      <sz val="24"/>
      <color theme="0"/>
      <name val="Calibri"/>
      <family val="2"/>
      <scheme val="minor"/>
    </font>
    <font>
      <b/>
      <sz val="1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21">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2" xfId="0" applyBorder="1" applyAlignment="1">
      <alignment horizontal="center" vertical="center" wrapText="1"/>
    </xf>
    <xf numFmtId="0" fontId="0" fillId="0" borderId="3" xfId="0" applyBorder="1" applyAlignment="1">
      <alignment vertical="center" wrapText="1"/>
    </xf>
    <xf numFmtId="0" fontId="1" fillId="0" borderId="1" xfId="0" applyFont="1" applyBorder="1" applyAlignment="1">
      <alignment vertical="center" wrapText="1"/>
    </xf>
    <xf numFmtId="0" fontId="1" fillId="0" borderId="13" xfId="0" applyFont="1" applyBorder="1" applyAlignment="1">
      <alignment horizontal="center" vertical="center" wrapText="1"/>
    </xf>
    <xf numFmtId="0" fontId="0" fillId="2" borderId="2" xfId="0" applyFill="1" applyBorder="1" applyAlignment="1">
      <alignment horizontal="center" vertical="center" wrapText="1"/>
    </xf>
    <xf numFmtId="0" fontId="2" fillId="0" borderId="0" xfId="0" applyFont="1"/>
    <xf numFmtId="0" fontId="1" fillId="0" borderId="0" xfId="0" applyFont="1"/>
    <xf numFmtId="0" fontId="3" fillId="0" borderId="0" xfId="0" applyFont="1" applyAlignment="1">
      <alignment horizontal="center" vertical="center"/>
    </xf>
    <xf numFmtId="0" fontId="1" fillId="0" borderId="0" xfId="0" applyFont="1" applyAlignment="1">
      <alignment horizontal="center" vertical="center"/>
    </xf>
    <xf numFmtId="164" fontId="3" fillId="0" borderId="0" xfId="0" applyNumberFormat="1" applyFont="1"/>
    <xf numFmtId="164" fontId="0" fillId="0" borderId="0" xfId="0" applyNumberFormat="1"/>
    <xf numFmtId="0" fontId="0" fillId="0" borderId="3" xfId="0" applyBorder="1" applyAlignment="1">
      <alignment horizontal="left" vertical="center" wrapText="1"/>
    </xf>
    <xf numFmtId="0" fontId="1" fillId="0" borderId="15" xfId="0" applyFont="1" applyBorder="1" applyAlignment="1">
      <alignment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5" xfId="0" applyFill="1" applyBorder="1" applyAlignment="1">
      <alignment horizontal="center" vertical="center" wrapText="1"/>
    </xf>
    <xf numFmtId="16" fontId="0" fillId="3" borderId="2" xfId="0" applyNumberFormat="1" applyFill="1" applyBorder="1" applyAlignment="1">
      <alignment horizontal="center" vertical="center" wrapText="1"/>
    </xf>
    <xf numFmtId="0" fontId="1" fillId="2" borderId="13" xfId="0" applyFont="1"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0" borderId="0" xfId="0" applyAlignment="1">
      <alignment wrapText="1"/>
    </xf>
    <xf numFmtId="0" fontId="4" fillId="0" borderId="0" xfId="0" applyFont="1" applyAlignment="1">
      <alignment horizontal="left" vertical="center" indent="2" readingOrder="1"/>
    </xf>
    <xf numFmtId="0" fontId="5" fillId="0" borderId="0" xfId="0" applyFont="1" applyAlignment="1">
      <alignment horizontal="left" vertical="center" indent="7" readingOrder="1"/>
    </xf>
    <xf numFmtId="0" fontId="6" fillId="0" borderId="0" xfId="0" applyFont="1" applyAlignment="1">
      <alignment vertical="center"/>
    </xf>
    <xf numFmtId="0" fontId="6" fillId="0" borderId="0" xfId="0" applyFont="1"/>
    <xf numFmtId="0" fontId="6" fillId="0" borderId="0" xfId="0" applyFont="1" applyAlignment="1">
      <alignment horizontal="left" vertical="center" indent="5"/>
    </xf>
    <xf numFmtId="0" fontId="6" fillId="0" borderId="0" xfId="0" applyFont="1" applyAlignment="1">
      <alignment horizontal="left" vertical="center" indent="2"/>
    </xf>
    <xf numFmtId="0" fontId="1" fillId="0" borderId="16" xfId="0" applyFont="1" applyBorder="1" applyAlignment="1">
      <alignment horizontal="center" vertical="center" wrapText="1"/>
    </xf>
    <xf numFmtId="0" fontId="0" fillId="0" borderId="16" xfId="0" applyBorder="1" applyAlignment="1">
      <alignment horizontal="center" vertical="center" wrapText="1"/>
    </xf>
    <xf numFmtId="0" fontId="7" fillId="0" borderId="0" xfId="0" applyFont="1" applyAlignment="1">
      <alignment horizontal="center" vertical="center" wrapText="1"/>
    </xf>
    <xf numFmtId="0" fontId="1" fillId="0" borderId="19" xfId="0" applyFont="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 xfId="0" applyBorder="1" applyAlignment="1">
      <alignment vertical="center" wrapText="1"/>
    </xf>
    <xf numFmtId="0" fontId="1" fillId="0" borderId="14" xfId="0" applyFont="1" applyBorder="1" applyAlignment="1">
      <alignment vertical="center" wrapText="1"/>
    </xf>
    <xf numFmtId="0" fontId="1" fillId="0" borderId="23" xfId="0" applyFont="1" applyBorder="1" applyAlignment="1">
      <alignment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0" fillId="0" borderId="18" xfId="0" applyBorder="1" applyAlignment="1">
      <alignment vertical="center" wrapText="1"/>
    </xf>
    <xf numFmtId="0" fontId="1" fillId="0" borderId="30" xfId="0" applyFont="1" applyBorder="1" applyAlignment="1">
      <alignment vertical="center" wrapText="1"/>
    </xf>
    <xf numFmtId="0" fontId="1" fillId="2" borderId="3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8" xfId="0" applyFill="1" applyBorder="1" applyAlignment="1">
      <alignment horizontal="center" vertical="center" wrapText="1"/>
    </xf>
    <xf numFmtId="0" fontId="1" fillId="0" borderId="18" xfId="0" applyFont="1" applyBorder="1" applyAlignment="1">
      <alignment horizontal="center" vertical="center" wrapText="1"/>
    </xf>
    <xf numFmtId="0" fontId="0" fillId="0" borderId="18" xfId="0" applyBorder="1" applyAlignment="1">
      <alignment horizontal="center" vertical="center" wrapText="1"/>
    </xf>
    <xf numFmtId="0" fontId="0" fillId="0" borderId="32" xfId="0" applyBorder="1" applyAlignment="1">
      <alignment horizontal="center" vertical="center" wrapText="1"/>
    </xf>
    <xf numFmtId="0" fontId="0" fillId="0" borderId="32" xfId="0" applyBorder="1" applyAlignment="1">
      <alignmen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8" fillId="0" borderId="0" xfId="0" applyFont="1" applyAlignment="1">
      <alignment horizontal="center" vertical="center" wrapText="1"/>
    </xf>
    <xf numFmtId="0" fontId="1" fillId="0" borderId="0" xfId="0" applyFont="1" applyAlignment="1">
      <alignment wrapText="1"/>
    </xf>
    <xf numFmtId="0" fontId="0" fillId="0" borderId="9" xfId="0" applyBorder="1" applyAlignment="1">
      <alignment horizontal="left" vertical="center" wrapText="1"/>
    </xf>
    <xf numFmtId="0" fontId="0" fillId="0" borderId="4" xfId="0" applyBorder="1" applyAlignment="1">
      <alignment horizontal="left" vertical="center" wrapText="1"/>
    </xf>
    <xf numFmtId="0" fontId="0" fillId="0" borderId="33" xfId="0" applyBorder="1" applyAlignment="1">
      <alignment horizontal="center" vertical="center" wrapText="1"/>
    </xf>
    <xf numFmtId="0" fontId="1" fillId="0" borderId="34" xfId="0" applyFont="1" applyBorder="1" applyAlignment="1">
      <alignment horizontal="center" vertical="center" wrapText="1"/>
    </xf>
    <xf numFmtId="0" fontId="0" fillId="0" borderId="38" xfId="0" applyBorder="1" applyAlignment="1">
      <alignment horizontal="center" vertical="center" wrapText="1"/>
    </xf>
    <xf numFmtId="0" fontId="1" fillId="0" borderId="39" xfId="0" applyFont="1" applyBorder="1" applyAlignment="1">
      <alignment vertical="center" wrapText="1"/>
    </xf>
    <xf numFmtId="0" fontId="0" fillId="0" borderId="3" xfId="0" applyBorder="1" applyAlignment="1">
      <alignment horizontal="left" vertical="center"/>
    </xf>
    <xf numFmtId="0" fontId="0" fillId="0" borderId="17" xfId="0" applyBorder="1" applyAlignment="1">
      <alignment horizontal="left" vertical="center" wrapText="1"/>
    </xf>
    <xf numFmtId="0" fontId="9" fillId="0" borderId="0" xfId="0" applyFont="1" applyAlignment="1">
      <alignment wrapText="1"/>
    </xf>
    <xf numFmtId="0" fontId="6" fillId="0" borderId="0" xfId="0" applyFont="1" applyAlignment="1">
      <alignment wrapText="1"/>
    </xf>
    <xf numFmtId="0" fontId="0" fillId="0" borderId="36" xfId="0" applyBorder="1" applyAlignment="1">
      <alignment horizontal="center" vertical="center" wrapText="1"/>
    </xf>
    <xf numFmtId="0" fontId="6" fillId="0" borderId="7" xfId="0" applyFont="1" applyBorder="1" applyAlignment="1">
      <alignment vertical="center" wrapText="1"/>
    </xf>
    <xf numFmtId="0" fontId="6" fillId="0" borderId="2" xfId="0" applyFont="1" applyBorder="1" applyAlignment="1">
      <alignment vertical="center" wrapText="1"/>
    </xf>
    <xf numFmtId="0" fontId="1" fillId="0" borderId="36" xfId="0" applyFont="1" applyBorder="1" applyAlignment="1">
      <alignment horizontal="center" vertical="center" wrapText="1"/>
    </xf>
    <xf numFmtId="0" fontId="1" fillId="2" borderId="14" xfId="0" applyFont="1" applyFill="1" applyBorder="1" applyAlignment="1">
      <alignment horizontal="center" vertical="center" wrapText="1"/>
    </xf>
    <xf numFmtId="0" fontId="1" fillId="0" borderId="41" xfId="0" applyFont="1" applyBorder="1" applyAlignment="1">
      <alignment vertical="center" wrapText="1"/>
    </xf>
    <xf numFmtId="0" fontId="10" fillId="0" borderId="7" xfId="0" applyFont="1" applyBorder="1" applyAlignment="1">
      <alignment vertical="center" wrapText="1"/>
    </xf>
    <xf numFmtId="0" fontId="10" fillId="0" borderId="2" xfId="0" applyFont="1" applyBorder="1" applyAlignment="1">
      <alignment vertical="center" wrapText="1"/>
    </xf>
    <xf numFmtId="0" fontId="1" fillId="0" borderId="24" xfId="0" applyFont="1" applyBorder="1" applyAlignment="1">
      <alignment horizontal="center" vertical="center" wrapText="1"/>
    </xf>
    <xf numFmtId="0" fontId="1" fillId="2" borderId="25" xfId="0" applyFont="1" applyFill="1" applyBorder="1" applyAlignment="1">
      <alignment horizontal="center" vertical="center" wrapText="1"/>
    </xf>
    <xf numFmtId="0" fontId="1" fillId="0" borderId="40" xfId="0" applyFont="1" applyBorder="1" applyAlignment="1">
      <alignment horizontal="center" vertical="center" wrapText="1"/>
    </xf>
    <xf numFmtId="0" fontId="10" fillId="0" borderId="30" xfId="0" applyFont="1" applyBorder="1" applyAlignment="1">
      <alignment vertical="center" wrapText="1"/>
    </xf>
    <xf numFmtId="0" fontId="0" fillId="2" borderId="31"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1" xfId="0" applyFill="1" applyBorder="1" applyAlignment="1">
      <alignment horizontal="center" vertical="center" wrapText="1"/>
    </xf>
    <xf numFmtId="0" fontId="0" fillId="0" borderId="43" xfId="0" applyBorder="1" applyAlignment="1">
      <alignment horizontal="center" vertical="center" wrapText="1"/>
    </xf>
    <xf numFmtId="0" fontId="6" fillId="0" borderId="30" xfId="0" applyFont="1" applyBorder="1" applyAlignment="1">
      <alignment vertical="center" wrapText="1"/>
    </xf>
    <xf numFmtId="0" fontId="13" fillId="0" borderId="0" xfId="0" applyFont="1" applyAlignment="1">
      <alignment wrapText="1"/>
    </xf>
    <xf numFmtId="0" fontId="11" fillId="0" borderId="0" xfId="1" applyAlignment="1">
      <alignment wrapText="1"/>
    </xf>
    <xf numFmtId="0" fontId="11" fillId="0" borderId="0" xfId="1"/>
    <xf numFmtId="164" fontId="0" fillId="0" borderId="0" xfId="0" quotePrefix="1" applyNumberFormat="1"/>
    <xf numFmtId="0" fontId="1" fillId="0" borderId="26" xfId="0" applyFont="1" applyBorder="1" applyAlignment="1">
      <alignment horizontal="left" vertical="center" wrapText="1"/>
    </xf>
    <xf numFmtId="0" fontId="1" fillId="0" borderId="10" xfId="0" applyFont="1" applyBorder="1" applyAlignment="1">
      <alignment horizontal="left" vertical="center" wrapText="1"/>
    </xf>
    <xf numFmtId="0" fontId="0" fillId="0" borderId="35" xfId="0" applyBorder="1" applyAlignment="1">
      <alignment horizontal="center" vertical="center" wrapText="1"/>
    </xf>
    <xf numFmtId="0" fontId="0" fillId="0" borderId="37" xfId="0" applyBorder="1" applyAlignment="1">
      <alignment horizontal="center" vertical="center" wrapText="1"/>
    </xf>
    <xf numFmtId="0" fontId="1" fillId="0" borderId="2" xfId="0" applyFont="1" applyBorder="1" applyAlignment="1">
      <alignment horizontal="left" vertical="center" wrapText="1"/>
    </xf>
    <xf numFmtId="0" fontId="0" fillId="0" borderId="26" xfId="0" applyBorder="1" applyAlignment="1">
      <alignment horizontal="left" vertical="center" wrapText="1"/>
    </xf>
    <xf numFmtId="0" fontId="0" fillId="0" borderId="22" xfId="0" applyBorder="1" applyAlignment="1">
      <alignment horizontal="left" vertical="center" wrapText="1"/>
    </xf>
    <xf numFmtId="0" fontId="0" fillId="0" borderId="10" xfId="0" applyBorder="1" applyAlignment="1">
      <alignment horizontal="left" vertical="center" wrapText="1"/>
    </xf>
    <xf numFmtId="0" fontId="0" fillId="0" borderId="36" xfId="0" applyBorder="1" applyAlignment="1">
      <alignment horizontal="center" vertical="center" wrapText="1"/>
    </xf>
    <xf numFmtId="0" fontId="0" fillId="0" borderId="23" xfId="0" applyBorder="1" applyAlignment="1">
      <alignment horizontal="left" vertical="center" wrapText="1"/>
    </xf>
    <xf numFmtId="0" fontId="0" fillId="0" borderId="18" xfId="0" applyBorder="1" applyAlignment="1">
      <alignment horizontal="left" vertical="center" wrapText="1"/>
    </xf>
    <xf numFmtId="0" fontId="0" fillId="0" borderId="9" xfId="0" applyBorder="1" applyAlignment="1">
      <alignment horizontal="left" vertical="center" wrapText="1"/>
    </xf>
    <xf numFmtId="0" fontId="0" fillId="0" borderId="17" xfId="0" applyBorder="1" applyAlignment="1">
      <alignment horizontal="left" vertical="center" wrapText="1"/>
    </xf>
    <xf numFmtId="0" fontId="1" fillId="0" borderId="24" xfId="0" applyFont="1" applyBorder="1" applyAlignment="1">
      <alignment horizontal="left" vertical="center" wrapText="1"/>
    </xf>
    <xf numFmtId="0" fontId="1" fillId="0" borderId="16" xfId="0" applyFont="1" applyBorder="1" applyAlignment="1">
      <alignment horizontal="left" vertical="center" wrapText="1"/>
    </xf>
    <xf numFmtId="0" fontId="1" fillId="0" borderId="11" xfId="0" applyFont="1" applyBorder="1" applyAlignment="1">
      <alignment horizontal="left" vertical="center" wrapText="1"/>
    </xf>
    <xf numFmtId="0" fontId="1" fillId="0" borderId="28" xfId="0" applyFont="1" applyBorder="1" applyAlignment="1">
      <alignment horizontal="left" vertical="center" wrapText="1"/>
    </xf>
    <xf numFmtId="0" fontId="0" fillId="0" borderId="24" xfId="0" applyBorder="1" applyAlignment="1">
      <alignment horizontal="center" vertical="center"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1" fillId="0" borderId="42" xfId="0" applyFont="1" applyBorder="1" applyAlignment="1">
      <alignment horizontal="center" vertical="center" wrapText="1"/>
    </xf>
    <xf numFmtId="0" fontId="1" fillId="0" borderId="22" xfId="0" applyFont="1" applyBorder="1" applyAlignment="1">
      <alignment horizontal="center" vertical="center" wrapText="1"/>
    </xf>
    <xf numFmtId="0" fontId="0" fillId="0" borderId="29" xfId="0" applyBorder="1" applyAlignment="1">
      <alignment horizontal="center" vertical="center" wrapText="1"/>
    </xf>
    <xf numFmtId="0" fontId="1" fillId="0" borderId="27" xfId="0" applyFont="1" applyBorder="1" applyAlignment="1">
      <alignment horizontal="center" vertical="center" wrapText="1"/>
    </xf>
    <xf numFmtId="0" fontId="12" fillId="0" borderId="42" xfId="0" applyFont="1" applyBorder="1" applyAlignment="1">
      <alignment horizontal="left" vertical="center" wrapText="1"/>
    </xf>
    <xf numFmtId="0" fontId="12" fillId="0" borderId="22" xfId="0" applyFont="1" applyBorder="1" applyAlignment="1">
      <alignment horizontal="left" vertical="center" wrapText="1"/>
    </xf>
    <xf numFmtId="0" fontId="12" fillId="0" borderId="27" xfId="0" applyFont="1" applyBorder="1" applyAlignment="1">
      <alignment horizontal="left" vertical="center" wrapText="1"/>
    </xf>
    <xf numFmtId="0" fontId="12" fillId="0" borderId="42"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Compétences'!$A$5:$A$13</c15:sqref>
                  </c15:fullRef>
                </c:ext>
              </c:extLst>
              <c:f>('Axe Compétences'!$A$5,'Axe Compétences'!$A$11,'Axe Compétences'!$A$13)</c:f>
              <c:strCache>
                <c:ptCount val="3"/>
                <c:pt idx="0">
                  <c:v>Excellence Technique/Communauté de pratiques</c:v>
                </c:pt>
                <c:pt idx="1">
                  <c:v>Faire agile</c:v>
                </c:pt>
                <c:pt idx="2">
                  <c:v>Gestion humaine des compétences</c:v>
                </c:pt>
              </c:strCache>
            </c:strRef>
          </c:cat>
          <c:val>
            <c:numRef>
              <c:extLst>
                <c:ext xmlns:c15="http://schemas.microsoft.com/office/drawing/2012/chart" uri="{02D57815-91ED-43cb-92C2-25804820EDAC}">
                  <c15:fullRef>
                    <c15:sqref>'Axe Compétences'!$C$5:$C$13</c15:sqref>
                  </c15:fullRef>
                </c:ext>
              </c:extLst>
              <c:f>('Axe Compétences'!$C$5,'Axe Compétences'!$C$11,'Axe Compétences'!$C$13)</c:f>
              <c:numCache>
                <c:formatCode>General</c:formatCode>
                <c:ptCount val="3"/>
                <c:pt idx="0">
                  <c:v>0.41666666666666669</c:v>
                </c:pt>
                <c:pt idx="1">
                  <c:v>0</c:v>
                </c:pt>
                <c:pt idx="2">
                  <c:v>0</c:v>
                </c:pt>
              </c:numCache>
            </c:numRef>
          </c:val>
          <c:extLst>
            <c:ext xmlns:c16="http://schemas.microsoft.com/office/drawing/2014/chart" uri="{C3380CC4-5D6E-409C-BE32-E72D297353CC}">
              <c16:uniqueId val="{00000000-3823-44A2-A405-4DA17A7D9431}"/>
            </c:ext>
          </c:extLst>
        </c:ser>
        <c:dLbls>
          <c:showLegendKey val="0"/>
          <c:showVal val="0"/>
          <c:showCatName val="0"/>
          <c:showSerName val="0"/>
          <c:showPercent val="0"/>
          <c:showBubbleSize val="0"/>
        </c:dLbls>
        <c:axId val="456475960"/>
        <c:axId val="456474392"/>
      </c:radarChart>
      <c:catAx>
        <c:axId val="456475960"/>
        <c:scaling>
          <c:orientation val="minMax"/>
        </c:scaling>
        <c:delete val="0"/>
        <c:axPos val="b"/>
        <c:majorGridlines/>
        <c:numFmt formatCode="General" sourceLinked="0"/>
        <c:majorTickMark val="out"/>
        <c:minorTickMark val="none"/>
        <c:tickLblPos val="nextTo"/>
        <c:crossAx val="456474392"/>
        <c:crosses val="autoZero"/>
        <c:auto val="1"/>
        <c:lblAlgn val="ctr"/>
        <c:lblOffset val="100"/>
        <c:noMultiLvlLbl val="0"/>
      </c:catAx>
      <c:valAx>
        <c:axId val="456474392"/>
        <c:scaling>
          <c:orientation val="minMax"/>
          <c:max val="2"/>
        </c:scaling>
        <c:delete val="1"/>
        <c:axPos val="l"/>
        <c:majorGridlines/>
        <c:numFmt formatCode="General" sourceLinked="1"/>
        <c:majorTickMark val="cross"/>
        <c:minorTickMark val="none"/>
        <c:tickLblPos val="nextTo"/>
        <c:crossAx val="456475960"/>
        <c:crosses val="autoZero"/>
        <c:crossBetween val="between"/>
        <c:majorUnit val="0.5"/>
      </c:valAx>
    </c:plotArea>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Réactivité'!$A$5:$A$15</c15:sqref>
                  </c15:fullRef>
                </c:ext>
              </c:extLst>
              <c:f>('Axe Réactivité'!$A$5,'Axe Réactivité'!$A$8,'Axe Réactivité'!$A$12,'Axe Réactivité'!$A$15)</c:f>
              <c:strCache>
                <c:ptCount val="4"/>
                <c:pt idx="0">
                  <c:v>Vélocité de réponse</c:v>
                </c:pt>
                <c:pt idx="1">
                  <c:v>Environnements souples</c:v>
                </c:pt>
                <c:pt idx="2">
                  <c:v>Défi environnemental</c:v>
                </c:pt>
                <c:pt idx="3">
                  <c:v>Veille et benchmark</c:v>
                </c:pt>
              </c:strCache>
            </c:strRef>
          </c:cat>
          <c:val>
            <c:numRef>
              <c:extLst>
                <c:ext xmlns:c15="http://schemas.microsoft.com/office/drawing/2012/chart" uri="{02D57815-91ED-43cb-92C2-25804820EDAC}">
                  <c15:fullRef>
                    <c15:sqref>'Axe Réactivité'!$C$5:$C$15</c15:sqref>
                  </c15:fullRef>
                </c:ext>
              </c:extLst>
              <c:f>('Axe Réactivité'!$C$5,'Axe Réactivité'!$C$8,'Axe Réactivité'!$C$12,'Axe Réactivité'!$C$15)</c:f>
              <c:numCache>
                <c:formatCode>General</c:formatCode>
                <c:ptCount val="4"/>
                <c:pt idx="0">
                  <c:v>0</c:v>
                </c:pt>
                <c:pt idx="1">
                  <c:v>0.5</c:v>
                </c:pt>
                <c:pt idx="2">
                  <c:v>0.66666666666666663</c:v>
                </c:pt>
                <c:pt idx="3">
                  <c:v>0</c:v>
                </c:pt>
              </c:numCache>
            </c:numRef>
          </c:val>
          <c:extLst>
            <c:ext xmlns:c16="http://schemas.microsoft.com/office/drawing/2014/chart" uri="{C3380CC4-5D6E-409C-BE32-E72D297353CC}">
              <c16:uniqueId val="{00000000-7736-46A6-92EC-2471011BEF44}"/>
            </c:ext>
          </c:extLst>
        </c:ser>
        <c:dLbls>
          <c:showLegendKey val="0"/>
          <c:showVal val="0"/>
          <c:showCatName val="0"/>
          <c:showSerName val="0"/>
          <c:showPercent val="0"/>
          <c:showBubbleSize val="0"/>
        </c:dLbls>
        <c:axId val="456475176"/>
        <c:axId val="456475568"/>
      </c:radarChart>
      <c:catAx>
        <c:axId val="456475176"/>
        <c:scaling>
          <c:orientation val="minMax"/>
        </c:scaling>
        <c:delete val="0"/>
        <c:axPos val="b"/>
        <c:majorGridlines/>
        <c:numFmt formatCode="General" sourceLinked="0"/>
        <c:majorTickMark val="out"/>
        <c:minorTickMark val="none"/>
        <c:tickLblPos val="nextTo"/>
        <c:crossAx val="456475568"/>
        <c:crosses val="autoZero"/>
        <c:auto val="1"/>
        <c:lblAlgn val="ctr"/>
        <c:lblOffset val="100"/>
        <c:noMultiLvlLbl val="0"/>
      </c:catAx>
      <c:valAx>
        <c:axId val="456475568"/>
        <c:scaling>
          <c:orientation val="minMax"/>
          <c:max val="2"/>
        </c:scaling>
        <c:delete val="1"/>
        <c:axPos val="l"/>
        <c:majorGridlines/>
        <c:numFmt formatCode="General" sourceLinked="1"/>
        <c:majorTickMark val="cross"/>
        <c:minorTickMark val="none"/>
        <c:tickLblPos val="nextTo"/>
        <c:crossAx val="456475176"/>
        <c:crosses val="autoZero"/>
        <c:crossBetween val="between"/>
        <c:majorUnit val="0.5"/>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Numérique'!$A$5:$A$24</c15:sqref>
                  </c15:fullRef>
                </c:ext>
              </c:extLst>
              <c:f>('Axe Numérique'!$A$5,'Axe Numérique'!$A$12,'Axe Numérique'!$A$18)</c:f>
              <c:strCache>
                <c:ptCount val="3"/>
                <c:pt idx="0">
                  <c:v>Business model</c:v>
                </c:pt>
                <c:pt idx="1">
                  <c:v>Relation client</c:v>
                </c:pt>
                <c:pt idx="2">
                  <c:v>Management</c:v>
                </c:pt>
              </c:strCache>
            </c:strRef>
          </c:cat>
          <c:val>
            <c:numRef>
              <c:extLst>
                <c:ext xmlns:c15="http://schemas.microsoft.com/office/drawing/2012/chart" uri="{02D57815-91ED-43cb-92C2-25804820EDAC}">
                  <c15:fullRef>
                    <c15:sqref>'Axe Numérique'!$C$5:$C$24</c15:sqref>
                  </c15:fullRef>
                </c:ext>
              </c:extLst>
              <c:f>('Axe Numérique'!$C$5,'Axe Numérique'!$C$12,'Axe Numérique'!$C$18)</c:f>
              <c:numCache>
                <c:formatCode>General</c:formatCode>
                <c:ptCount val="3"/>
                <c:pt idx="0">
                  <c:v>1.2857142857142858</c:v>
                </c:pt>
                <c:pt idx="1">
                  <c:v>1.1666666666666667</c:v>
                </c:pt>
                <c:pt idx="2">
                  <c:v>1</c:v>
                </c:pt>
              </c:numCache>
            </c:numRef>
          </c:val>
          <c:extLst>
            <c:ext xmlns:c16="http://schemas.microsoft.com/office/drawing/2014/chart" uri="{C3380CC4-5D6E-409C-BE32-E72D297353CC}">
              <c16:uniqueId val="{00000000-6DCA-492A-B00E-398EC049CDF3}"/>
            </c:ext>
          </c:extLst>
        </c:ser>
        <c:dLbls>
          <c:showLegendKey val="0"/>
          <c:showVal val="0"/>
          <c:showCatName val="0"/>
          <c:showSerName val="0"/>
          <c:showPercent val="0"/>
          <c:showBubbleSize val="0"/>
        </c:dLbls>
        <c:axId val="456475176"/>
        <c:axId val="456475568"/>
      </c:radarChart>
      <c:catAx>
        <c:axId val="456475176"/>
        <c:scaling>
          <c:orientation val="minMax"/>
        </c:scaling>
        <c:delete val="0"/>
        <c:axPos val="b"/>
        <c:majorGridlines/>
        <c:numFmt formatCode="General" sourceLinked="0"/>
        <c:majorTickMark val="out"/>
        <c:minorTickMark val="none"/>
        <c:tickLblPos val="nextTo"/>
        <c:crossAx val="456475568"/>
        <c:crosses val="autoZero"/>
        <c:auto val="1"/>
        <c:lblAlgn val="ctr"/>
        <c:lblOffset val="100"/>
        <c:noMultiLvlLbl val="0"/>
      </c:catAx>
      <c:valAx>
        <c:axId val="456475568"/>
        <c:scaling>
          <c:orientation val="minMax"/>
          <c:max val="2"/>
        </c:scaling>
        <c:delete val="0"/>
        <c:axPos val="l"/>
        <c:majorGridlines/>
        <c:numFmt formatCode="General" sourceLinked="1"/>
        <c:majorTickMark val="cross"/>
        <c:minorTickMark val="none"/>
        <c:tickLblPos val="nextTo"/>
        <c:crossAx val="456475176"/>
        <c:crosses val="autoZero"/>
        <c:crossBetween val="between"/>
        <c:majorUnit val="0.5"/>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Score</a:t>
            </a:r>
          </a:p>
        </c:rich>
      </c:tx>
      <c:overlay val="0"/>
    </c:title>
    <c:autoTitleDeleted val="0"/>
    <c:plotArea>
      <c:layout/>
      <c:radarChart>
        <c:radarStyle val="filled"/>
        <c:varyColors val="0"/>
        <c:ser>
          <c:idx val="0"/>
          <c:order val="0"/>
          <c:tx>
            <c:strRef>
              <c:f>Synthèse!$B$5</c:f>
              <c:strCache>
                <c:ptCount val="1"/>
              </c:strCache>
            </c:strRef>
          </c:tx>
          <c:cat>
            <c:strRef>
              <c:f>Synthèse!$A$6:$A$8</c:f>
              <c:strCache>
                <c:ptCount val="3"/>
                <c:pt idx="0">
                  <c:v>Axe Réactivité</c:v>
                </c:pt>
                <c:pt idx="1">
                  <c:v>Axe Compétences</c:v>
                </c:pt>
                <c:pt idx="2">
                  <c:v>Axe Numérique</c:v>
                </c:pt>
              </c:strCache>
            </c:strRef>
          </c:cat>
          <c:val>
            <c:numRef>
              <c:f>Synthèse!$B$6:$B$8</c:f>
              <c:numCache>
                <c:formatCode>0.0</c:formatCode>
                <c:ptCount val="3"/>
                <c:pt idx="0">
                  <c:v>0.72916666666666652</c:v>
                </c:pt>
                <c:pt idx="1">
                  <c:v>0.34722222222222221</c:v>
                </c:pt>
                <c:pt idx="2">
                  <c:v>2.8769841269841274</c:v>
                </c:pt>
              </c:numCache>
            </c:numRef>
          </c:val>
          <c:extLst>
            <c:ext xmlns:c16="http://schemas.microsoft.com/office/drawing/2014/chart" uri="{C3380CC4-5D6E-409C-BE32-E72D297353CC}">
              <c16:uniqueId val="{00000000-B67E-4003-B8E8-7A769B349082}"/>
            </c:ext>
          </c:extLst>
        </c:ser>
        <c:dLbls>
          <c:showLegendKey val="0"/>
          <c:showVal val="0"/>
          <c:showCatName val="0"/>
          <c:showSerName val="0"/>
          <c:showPercent val="0"/>
          <c:showBubbleSize val="0"/>
        </c:dLbls>
        <c:axId val="456480272"/>
        <c:axId val="456478704"/>
      </c:radarChart>
      <c:catAx>
        <c:axId val="456480272"/>
        <c:scaling>
          <c:orientation val="minMax"/>
        </c:scaling>
        <c:delete val="0"/>
        <c:axPos val="b"/>
        <c:majorGridlines/>
        <c:numFmt formatCode="General" sourceLinked="0"/>
        <c:majorTickMark val="out"/>
        <c:minorTickMark val="none"/>
        <c:tickLblPos val="nextTo"/>
        <c:crossAx val="456478704"/>
        <c:crosses val="autoZero"/>
        <c:auto val="1"/>
        <c:lblAlgn val="ctr"/>
        <c:lblOffset val="100"/>
        <c:noMultiLvlLbl val="0"/>
      </c:catAx>
      <c:valAx>
        <c:axId val="456478704"/>
        <c:scaling>
          <c:orientation val="minMax"/>
        </c:scaling>
        <c:delete val="1"/>
        <c:axPos val="l"/>
        <c:majorGridlines/>
        <c:numFmt formatCode="0.0" sourceLinked="1"/>
        <c:majorTickMark val="cross"/>
        <c:minorTickMark val="none"/>
        <c:tickLblPos val="nextTo"/>
        <c:crossAx val="456480272"/>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3840480</xdr:colOff>
      <xdr:row>0</xdr:row>
      <xdr:rowOff>144780</xdr:rowOff>
    </xdr:from>
    <xdr:to>
      <xdr:col>1</xdr:col>
      <xdr:colOff>2496</xdr:colOff>
      <xdr:row>0</xdr:row>
      <xdr:rowOff>693420</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40480" y="144780"/>
          <a:ext cx="1783080"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1846730</xdr:colOff>
      <xdr:row>13</xdr:row>
      <xdr:rowOff>57286</xdr:rowOff>
    </xdr:from>
    <xdr:to>
      <xdr:col>1</xdr:col>
      <xdr:colOff>5410200</xdr:colOff>
      <xdr:row>36</xdr:row>
      <xdr:rowOff>51162</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1783080</xdr:colOff>
      <xdr:row>2</xdr:row>
      <xdr:rowOff>136264</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1074963</xdr:colOff>
      <xdr:row>16</xdr:row>
      <xdr:rowOff>104771</xdr:rowOff>
    </xdr:from>
    <xdr:to>
      <xdr:col>5</xdr:col>
      <xdr:colOff>114300</xdr:colOff>
      <xdr:row>34</xdr:row>
      <xdr:rowOff>99060</xdr:rowOff>
    </xdr:to>
    <xdr:graphicFrame macro="">
      <xdr:nvGraphicFramePr>
        <xdr:cNvPr id="3" name="Graphique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1905</xdr:colOff>
      <xdr:row>2</xdr:row>
      <xdr:rowOff>137160</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1661703</xdr:colOff>
      <xdr:row>30</xdr:row>
      <xdr:rowOff>112391</xdr:rowOff>
    </xdr:from>
    <xdr:to>
      <xdr:col>5</xdr:col>
      <xdr:colOff>701040</xdr:colOff>
      <xdr:row>48</xdr:row>
      <xdr:rowOff>106680</xdr:rowOff>
    </xdr:to>
    <xdr:graphicFrame macro="">
      <xdr:nvGraphicFramePr>
        <xdr:cNvPr id="2" name="Graphique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0</xdr:rowOff>
    </xdr:from>
    <xdr:ext cx="1783080" cy="548640"/>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178348</xdr:colOff>
      <xdr:row>1</xdr:row>
      <xdr:rowOff>94593</xdr:rowOff>
    </xdr:from>
    <xdr:to>
      <xdr:col>8</xdr:col>
      <xdr:colOff>42043</xdr:colOff>
      <xdr:row>13</xdr:row>
      <xdr:rowOff>0</xdr:rowOff>
    </xdr:to>
    <xdr:graphicFrame macro="">
      <xdr:nvGraphicFramePr>
        <xdr:cNvPr id="3" name="Graphique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194441</xdr:colOff>
      <xdr:row>1</xdr:row>
      <xdr:rowOff>126124</xdr:rowOff>
    </xdr:from>
    <xdr:to>
      <xdr:col>4</xdr:col>
      <xdr:colOff>476907</xdr:colOff>
      <xdr:row>3</xdr:row>
      <xdr:rowOff>89338</xdr:rowOff>
    </xdr:to>
    <xdr:pic>
      <xdr:nvPicPr>
        <xdr:cNvPr id="4" name="Imag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91103" y="357352"/>
          <a:ext cx="1075997" cy="3310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783080" cy="548640"/>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rganisation-performante.com/vuca-en-francais-mais-que-signifie-donc-ce-terme/" TargetMode="External"/><Relationship Id="rId2" Type="http://schemas.openxmlformats.org/officeDocument/2006/relationships/hyperlink" Target="https://www.cigref.fr/wp/wp-content/uploads/2015/11/CIGREF-2015-Agilite-dans-l-entreprise-Modele-de-Maturite.pdf" TargetMode="External"/><Relationship Id="rId1" Type="http://schemas.openxmlformats.org/officeDocument/2006/relationships/hyperlink" Target="https://blog.myagilepartner.fr/index.php/2017/10/05/l-origine-de-l-agilite-bien-avant-le-manifeste-agile/"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fabrique-exportation.fr/que-sait-on-aujourdhui-de-limpact-de-linnovation-et-de-lintegration-des-tic-sur-les-performances-a-lexport-des-pm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sheetPr>
  <dimension ref="A1:A24"/>
  <sheetViews>
    <sheetView showGridLines="0" zoomScale="120" zoomScaleNormal="120" workbookViewId="0">
      <selection activeCell="A12" sqref="A12"/>
    </sheetView>
  </sheetViews>
  <sheetFormatPr baseColWidth="10" defaultRowHeight="15" x14ac:dyDescent="0.25"/>
  <cols>
    <col min="1" max="1" width="83.42578125" customWidth="1"/>
  </cols>
  <sheetData>
    <row r="1" spans="1:1" ht="65.45" customHeight="1" x14ac:dyDescent="0.25"/>
    <row r="2" spans="1:1" ht="94.5" customHeight="1" x14ac:dyDescent="0.25">
      <c r="A2" s="36" t="s">
        <v>91</v>
      </c>
    </row>
    <row r="3" spans="1:1" x14ac:dyDescent="0.25">
      <c r="A3" s="27"/>
    </row>
    <row r="4" spans="1:1" ht="135" customHeight="1" x14ac:dyDescent="0.25">
      <c r="A4" s="27" t="s">
        <v>267</v>
      </c>
    </row>
    <row r="5" spans="1:1" ht="18.600000000000001" customHeight="1" x14ac:dyDescent="0.25">
      <c r="A5" s="27"/>
    </row>
    <row r="6" spans="1:1" ht="75" x14ac:dyDescent="0.25">
      <c r="A6" s="27" t="s">
        <v>92</v>
      </c>
    </row>
    <row r="7" spans="1:1" x14ac:dyDescent="0.25">
      <c r="A7" s="27"/>
    </row>
    <row r="8" spans="1:1" ht="30" x14ac:dyDescent="0.25">
      <c r="A8" s="27" t="s">
        <v>93</v>
      </c>
    </row>
    <row r="10" spans="1:1" ht="30" x14ac:dyDescent="0.25">
      <c r="A10" s="27" t="s">
        <v>19</v>
      </c>
    </row>
    <row r="12" spans="1:1" ht="30" x14ac:dyDescent="0.25">
      <c r="A12" s="58" t="s">
        <v>94</v>
      </c>
    </row>
    <row r="14" spans="1:1" ht="30" x14ac:dyDescent="0.25">
      <c r="A14" s="27" t="s">
        <v>20</v>
      </c>
    </row>
    <row r="16" spans="1:1" s="31" customFormat="1" ht="75" x14ac:dyDescent="0.25">
      <c r="A16" s="68" t="s">
        <v>264</v>
      </c>
    </row>
    <row r="19" spans="1:1" x14ac:dyDescent="0.25">
      <c r="A19" s="67"/>
    </row>
    <row r="20" spans="1:1" x14ac:dyDescent="0.25">
      <c r="A20" s="86" t="s">
        <v>256</v>
      </c>
    </row>
    <row r="21" spans="1:1" ht="30" x14ac:dyDescent="0.25">
      <c r="A21" s="87" t="s">
        <v>258</v>
      </c>
    </row>
    <row r="22" spans="1:1" ht="30" x14ac:dyDescent="0.25">
      <c r="A22" s="87" t="s">
        <v>257</v>
      </c>
    </row>
    <row r="23" spans="1:1" x14ac:dyDescent="0.25">
      <c r="A23" s="88" t="s">
        <v>262</v>
      </c>
    </row>
    <row r="24" spans="1:1" x14ac:dyDescent="0.25">
      <c r="A24" s="88" t="s">
        <v>263</v>
      </c>
    </row>
  </sheetData>
  <hyperlinks>
    <hyperlink ref="A21" r:id="rId1" xr:uid="{00000000-0004-0000-0000-000000000000}"/>
    <hyperlink ref="A22" r:id="rId2" xr:uid="{00000000-0004-0000-0000-000001000000}"/>
    <hyperlink ref="A23" r:id="rId3" xr:uid="{00000000-0004-0000-0000-000002000000}"/>
    <hyperlink ref="A24" r:id="rId4" xr:uid="{00000000-0004-0000-0000-000003000000}"/>
  </hyperlinks>
  <pageMargins left="0.7" right="0.7" top="0.75" bottom="0.75"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K28"/>
  <sheetViews>
    <sheetView showGridLines="0" topLeftCell="A8" zoomScale="80" zoomScaleNormal="80" workbookViewId="0">
      <selection activeCell="I13" sqref="I13"/>
    </sheetView>
  </sheetViews>
  <sheetFormatPr baseColWidth="10" defaultColWidth="11.42578125" defaultRowHeight="15" x14ac:dyDescent="0.25"/>
  <cols>
    <col min="1" max="1" width="28.42578125" style="4" customWidth="1"/>
    <col min="2" max="2" width="97.42578125" style="4" bestFit="1" customWidth="1"/>
    <col min="3" max="3" width="0.42578125" style="1" customWidth="1"/>
    <col min="4" max="4" width="6.28515625" style="1" customWidth="1"/>
    <col min="5" max="5" width="3.28515625" customWidth="1"/>
    <col min="6" max="6" width="19.28515625" style="1" customWidth="1"/>
    <col min="7" max="7" width="18.5703125" style="1" customWidth="1"/>
    <col min="8" max="8" width="22.5703125" style="1" customWidth="1"/>
    <col min="9" max="9" width="26.85546875" style="1" customWidth="1"/>
    <col min="10" max="10" width="2.28515625" style="1" customWidth="1"/>
    <col min="11" max="11" width="80.140625" style="4" customWidth="1"/>
    <col min="12" max="16384" width="11.42578125" style="4"/>
  </cols>
  <sheetData>
    <row r="1" spans="1:11" ht="18.75" x14ac:dyDescent="0.25">
      <c r="A1" s="3"/>
      <c r="B1" s="3" t="s">
        <v>23</v>
      </c>
      <c r="K1" s="3"/>
    </row>
    <row r="2" spans="1:11" x14ac:dyDescent="0.25">
      <c r="C2" s="2"/>
      <c r="D2" s="2"/>
    </row>
    <row r="3" spans="1:11" ht="15.75" thickBot="1" x14ac:dyDescent="0.3"/>
    <row r="4" spans="1:11" s="5" customFormat="1" ht="75.75" thickBot="1" x14ac:dyDescent="0.3">
      <c r="A4" s="46" t="s">
        <v>57</v>
      </c>
      <c r="B4" s="64" t="s">
        <v>18</v>
      </c>
      <c r="C4" s="62" t="s">
        <v>0</v>
      </c>
      <c r="D4" s="47" t="s">
        <v>0</v>
      </c>
      <c r="F4" s="43" t="s">
        <v>24</v>
      </c>
      <c r="G4" s="43" t="s">
        <v>25</v>
      </c>
      <c r="H4" s="44" t="s">
        <v>26</v>
      </c>
      <c r="I4" s="37" t="s">
        <v>27</v>
      </c>
      <c r="J4" s="51"/>
      <c r="K4" s="42" t="s">
        <v>2</v>
      </c>
    </row>
    <row r="5" spans="1:11" s="5" customFormat="1" ht="106.9" customHeight="1" x14ac:dyDescent="0.25">
      <c r="A5" s="94" t="s">
        <v>58</v>
      </c>
      <c r="B5" s="17" t="s">
        <v>80</v>
      </c>
      <c r="C5" s="92">
        <f>(D5+D6+D7+D8+D9+D10)/6</f>
        <v>0.41666666666666669</v>
      </c>
      <c r="D5" s="48">
        <v>0</v>
      </c>
      <c r="F5" s="21" t="s">
        <v>63</v>
      </c>
      <c r="G5" s="21" t="s">
        <v>62</v>
      </c>
      <c r="H5" s="22" t="s">
        <v>61</v>
      </c>
      <c r="I5" s="38" t="s">
        <v>268</v>
      </c>
      <c r="J5" s="53"/>
      <c r="K5" s="95" t="s">
        <v>77</v>
      </c>
    </row>
    <row r="6" spans="1:11" s="5" customFormat="1" ht="59.45" customHeight="1" x14ac:dyDescent="0.25">
      <c r="A6" s="94"/>
      <c r="B6" s="65" t="s">
        <v>81</v>
      </c>
      <c r="C6" s="98"/>
      <c r="D6" s="48">
        <v>0</v>
      </c>
      <c r="F6" s="21" t="s">
        <v>60</v>
      </c>
      <c r="G6" s="21" t="s">
        <v>59</v>
      </c>
      <c r="H6" s="22" t="s">
        <v>8</v>
      </c>
      <c r="I6" s="39" t="s">
        <v>269</v>
      </c>
      <c r="J6" s="53"/>
      <c r="K6" s="96"/>
    </row>
    <row r="7" spans="1:11" s="5" customFormat="1" ht="58.9" customHeight="1" x14ac:dyDescent="0.25">
      <c r="A7" s="94"/>
      <c r="B7" s="65" t="s">
        <v>28</v>
      </c>
      <c r="C7" s="98"/>
      <c r="D7" s="48">
        <v>0.5</v>
      </c>
      <c r="F7" s="21" t="s">
        <v>65</v>
      </c>
      <c r="G7" s="21" t="s">
        <v>66</v>
      </c>
      <c r="H7" s="22" t="s">
        <v>64</v>
      </c>
      <c r="I7" s="39" t="s">
        <v>270</v>
      </c>
      <c r="J7" s="53"/>
      <c r="K7" s="96"/>
    </row>
    <row r="8" spans="1:11" s="5" customFormat="1" ht="48.6" customHeight="1" x14ac:dyDescent="0.25">
      <c r="A8" s="94"/>
      <c r="B8" s="65" t="s">
        <v>56</v>
      </c>
      <c r="C8" s="98"/>
      <c r="D8" s="48">
        <v>1</v>
      </c>
      <c r="F8" s="21" t="s">
        <v>67</v>
      </c>
      <c r="G8" s="21" t="s">
        <v>59</v>
      </c>
      <c r="H8" s="22" t="s">
        <v>64</v>
      </c>
      <c r="I8" s="39"/>
      <c r="J8" s="53"/>
      <c r="K8" s="96"/>
    </row>
    <row r="9" spans="1:11" s="5" customFormat="1" ht="32.450000000000003" customHeight="1" x14ac:dyDescent="0.25">
      <c r="A9" s="94"/>
      <c r="B9" s="65" t="s">
        <v>82</v>
      </c>
      <c r="C9" s="98"/>
      <c r="D9" s="48">
        <v>1</v>
      </c>
      <c r="F9" s="21" t="s">
        <v>31</v>
      </c>
      <c r="G9" s="21" t="s">
        <v>68</v>
      </c>
      <c r="H9" s="22" t="s">
        <v>13</v>
      </c>
      <c r="I9" s="39"/>
      <c r="J9" s="53"/>
      <c r="K9" s="96"/>
    </row>
    <row r="10" spans="1:11" ht="32.450000000000003" customHeight="1" x14ac:dyDescent="0.25">
      <c r="A10" s="94"/>
      <c r="B10" s="17" t="s">
        <v>9</v>
      </c>
      <c r="C10" s="93"/>
      <c r="D10" s="48">
        <v>0</v>
      </c>
      <c r="F10" s="21" t="s">
        <v>11</v>
      </c>
      <c r="G10" s="21" t="s">
        <v>10</v>
      </c>
      <c r="H10" s="22" t="s">
        <v>8</v>
      </c>
      <c r="I10" s="7" t="s">
        <v>271</v>
      </c>
      <c r="J10" s="54"/>
      <c r="K10" s="97"/>
    </row>
    <row r="11" spans="1:11" ht="90" x14ac:dyDescent="0.25">
      <c r="A11" s="90" t="s">
        <v>3</v>
      </c>
      <c r="B11" s="59" t="s">
        <v>4</v>
      </c>
      <c r="C11" s="92">
        <f>(D11+D12)/2</f>
        <v>0</v>
      </c>
      <c r="D11" s="49">
        <v>0</v>
      </c>
      <c r="F11" s="21" t="s">
        <v>7</v>
      </c>
      <c r="G11" s="21" t="s">
        <v>6</v>
      </c>
      <c r="H11" s="21" t="s">
        <v>5</v>
      </c>
      <c r="I11" s="7" t="s">
        <v>271</v>
      </c>
      <c r="J11" s="53"/>
      <c r="K11" s="40" t="s">
        <v>78</v>
      </c>
    </row>
    <row r="12" spans="1:11" ht="204.6" customHeight="1" x14ac:dyDescent="0.25">
      <c r="A12" s="91"/>
      <c r="B12" s="17" t="s">
        <v>12</v>
      </c>
      <c r="C12" s="93"/>
      <c r="D12" s="48">
        <v>0</v>
      </c>
      <c r="F12" s="21" t="s">
        <v>11</v>
      </c>
      <c r="G12" s="21" t="s">
        <v>14</v>
      </c>
      <c r="H12" s="22" t="s">
        <v>13</v>
      </c>
      <c r="I12" s="7" t="s">
        <v>271</v>
      </c>
      <c r="J12" s="45"/>
      <c r="K12" s="17" t="s">
        <v>83</v>
      </c>
    </row>
    <row r="13" spans="1:11" ht="195.75" thickBot="1" x14ac:dyDescent="0.3">
      <c r="A13" s="55" t="s">
        <v>16</v>
      </c>
      <c r="B13" s="60" t="s">
        <v>15</v>
      </c>
      <c r="C13" s="63">
        <f>D13</f>
        <v>0</v>
      </c>
      <c r="D13" s="50">
        <v>0</v>
      </c>
      <c r="F13" s="23" t="s">
        <v>11</v>
      </c>
      <c r="G13" s="21" t="s">
        <v>1</v>
      </c>
      <c r="H13" s="22" t="s">
        <v>13</v>
      </c>
      <c r="I13" s="7"/>
      <c r="J13" s="45"/>
      <c r="K13" s="7" t="s">
        <v>84</v>
      </c>
    </row>
    <row r="14" spans="1:11" x14ac:dyDescent="0.25">
      <c r="C14" s="57">
        <f>AVERAGE(C5:C13)*2.5</f>
        <v>0.34722222222222221</v>
      </c>
    </row>
    <row r="15" spans="1:11" s="1" customFormat="1" x14ac:dyDescent="0.25">
      <c r="A15" s="5"/>
      <c r="B15" s="5"/>
      <c r="K15" s="5"/>
    </row>
    <row r="18" spans="1:11" s="1" customFormat="1" x14ac:dyDescent="0.25">
      <c r="A18" s="30"/>
      <c r="B18" s="5"/>
      <c r="C18" s="31"/>
      <c r="D18" s="31"/>
      <c r="K18" s="5"/>
    </row>
    <row r="19" spans="1:11" x14ac:dyDescent="0.25">
      <c r="A19" s="32"/>
      <c r="C19" s="31"/>
      <c r="D19" s="31"/>
    </row>
    <row r="20" spans="1:11" x14ac:dyDescent="0.25">
      <c r="A20" s="32"/>
      <c r="C20" s="31"/>
      <c r="D20" s="31"/>
    </row>
    <row r="21" spans="1:11" x14ac:dyDescent="0.25">
      <c r="A21" s="32"/>
      <c r="C21" s="31"/>
      <c r="D21" s="31"/>
    </row>
    <row r="22" spans="1:11" x14ac:dyDescent="0.25">
      <c r="A22" s="32"/>
      <c r="C22" s="31"/>
      <c r="D22" s="31"/>
    </row>
    <row r="23" spans="1:11" s="1" customFormat="1" x14ac:dyDescent="0.25">
      <c r="A23" s="32"/>
      <c r="B23" s="5"/>
      <c r="C23" s="31"/>
      <c r="D23" s="31"/>
      <c r="K23" s="5"/>
    </row>
    <row r="28" spans="1:11" s="1" customFormat="1" x14ac:dyDescent="0.25">
      <c r="A28" s="5"/>
      <c r="B28" s="5"/>
      <c r="K28" s="5"/>
    </row>
  </sheetData>
  <protectedRanges>
    <protectedRange sqref="D10:D13" name="Plage1"/>
  </protectedRanges>
  <mergeCells count="5">
    <mergeCell ref="A11:A12"/>
    <mergeCell ref="C11:C12"/>
    <mergeCell ref="A5:A10"/>
    <mergeCell ref="K5:K10"/>
    <mergeCell ref="C5:C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K30"/>
  <sheetViews>
    <sheetView showGridLines="0" tabSelected="1" zoomScale="80" zoomScaleNormal="80" workbookViewId="0">
      <selection activeCell="D12" sqref="D12"/>
    </sheetView>
  </sheetViews>
  <sheetFormatPr baseColWidth="10" defaultColWidth="11.42578125" defaultRowHeight="15" x14ac:dyDescent="0.25"/>
  <cols>
    <col min="1" max="1" width="26.42578125" style="4" customWidth="1"/>
    <col min="2" max="2" width="64.7109375" style="4" customWidth="1"/>
    <col min="3" max="3" width="0.28515625" style="1" customWidth="1"/>
    <col min="4" max="5" width="6.28515625" style="1" customWidth="1"/>
    <col min="6" max="6" width="29.28515625" style="1" customWidth="1"/>
    <col min="7" max="7" width="26.85546875" style="1" customWidth="1"/>
    <col min="8" max="8" width="22.5703125" style="1" customWidth="1"/>
    <col min="9" max="9" width="26.85546875" style="1" customWidth="1"/>
    <col min="10" max="10" width="2.85546875" style="1" customWidth="1"/>
    <col min="11" max="11" width="79.85546875" style="4" customWidth="1"/>
    <col min="12" max="16384" width="11.42578125" style="4"/>
  </cols>
  <sheetData>
    <row r="1" spans="1:11" ht="18.75" x14ac:dyDescent="0.25">
      <c r="A1" s="3"/>
      <c r="B1" s="3" t="s">
        <v>21</v>
      </c>
      <c r="K1" s="3"/>
    </row>
    <row r="2" spans="1:11" x14ac:dyDescent="0.25">
      <c r="C2" s="2"/>
      <c r="D2" s="2"/>
      <c r="E2" s="2"/>
    </row>
    <row r="3" spans="1:11" ht="15.75" thickBot="1" x14ac:dyDescent="0.3"/>
    <row r="4" spans="1:11" s="5" customFormat="1" ht="75.75" thickBot="1" x14ac:dyDescent="0.3">
      <c r="A4" s="41" t="s">
        <v>57</v>
      </c>
      <c r="B4" s="18" t="s">
        <v>18</v>
      </c>
      <c r="C4" s="9" t="s">
        <v>0</v>
      </c>
      <c r="D4" s="24" t="s">
        <v>0</v>
      </c>
      <c r="E4" s="34"/>
      <c r="F4" s="19" t="s">
        <v>24</v>
      </c>
      <c r="G4" s="19" t="s">
        <v>25</v>
      </c>
      <c r="H4" s="20" t="s">
        <v>26</v>
      </c>
      <c r="I4" s="37" t="s">
        <v>27</v>
      </c>
      <c r="J4" s="51"/>
      <c r="K4" s="8" t="s">
        <v>2</v>
      </c>
    </row>
    <row r="5" spans="1:11" ht="90" customHeight="1" x14ac:dyDescent="0.25">
      <c r="A5" s="103" t="s">
        <v>29</v>
      </c>
      <c r="B5" s="40" t="s">
        <v>79</v>
      </c>
      <c r="C5" s="107">
        <f>(D5+D6+D7)/3</f>
        <v>0</v>
      </c>
      <c r="D5" s="10">
        <v>0</v>
      </c>
      <c r="E5" s="35"/>
      <c r="F5" s="21" t="s">
        <v>260</v>
      </c>
      <c r="G5" s="21" t="s">
        <v>32</v>
      </c>
      <c r="H5" s="22" t="s">
        <v>33</v>
      </c>
      <c r="I5" s="38"/>
      <c r="J5" s="52"/>
      <c r="K5" s="99" t="s">
        <v>261</v>
      </c>
    </row>
    <row r="6" spans="1:11" ht="45" x14ac:dyDescent="0.25">
      <c r="A6" s="104"/>
      <c r="B6" s="40" t="s">
        <v>30</v>
      </c>
      <c r="C6" s="108"/>
      <c r="D6" s="10">
        <v>0</v>
      </c>
      <c r="E6" s="35"/>
      <c r="F6" s="21" t="s">
        <v>85</v>
      </c>
      <c r="G6" s="21" t="s">
        <v>34</v>
      </c>
      <c r="H6" s="22" t="s">
        <v>86</v>
      </c>
      <c r="I6" s="39"/>
      <c r="J6" s="52"/>
      <c r="K6" s="100"/>
    </row>
    <row r="7" spans="1:11" ht="37.9" customHeight="1" x14ac:dyDescent="0.25">
      <c r="A7" s="105"/>
      <c r="B7" s="40" t="s">
        <v>259</v>
      </c>
      <c r="C7" s="109"/>
      <c r="D7" s="10">
        <v>0</v>
      </c>
      <c r="E7" s="35"/>
      <c r="F7" s="21" t="s">
        <v>74</v>
      </c>
      <c r="G7" s="21" t="s">
        <v>75</v>
      </c>
      <c r="H7" s="22" t="s">
        <v>71</v>
      </c>
      <c r="I7" s="39"/>
      <c r="J7" s="52"/>
      <c r="K7" s="101"/>
    </row>
    <row r="8" spans="1:11" ht="60" x14ac:dyDescent="0.25">
      <c r="A8" s="106" t="s">
        <v>22</v>
      </c>
      <c r="B8" s="40" t="s">
        <v>42</v>
      </c>
      <c r="C8" s="110">
        <f>(D8+D9+D10+D11)/4</f>
        <v>0.5</v>
      </c>
      <c r="D8" s="10">
        <v>1</v>
      </c>
      <c r="E8" s="35"/>
      <c r="F8" s="21" t="s">
        <v>43</v>
      </c>
      <c r="G8" s="21" t="s">
        <v>44</v>
      </c>
      <c r="H8" s="22" t="s">
        <v>87</v>
      </c>
      <c r="I8" s="39"/>
      <c r="J8" s="52"/>
      <c r="K8" s="102" t="s">
        <v>90</v>
      </c>
    </row>
    <row r="9" spans="1:11" ht="60" x14ac:dyDescent="0.25">
      <c r="A9" s="104"/>
      <c r="B9" s="40" t="s">
        <v>70</v>
      </c>
      <c r="C9" s="108"/>
      <c r="D9" s="10">
        <v>1</v>
      </c>
      <c r="E9" s="35"/>
      <c r="F9" s="21" t="s">
        <v>88</v>
      </c>
      <c r="G9" s="21" t="s">
        <v>72</v>
      </c>
      <c r="H9" s="22" t="s">
        <v>71</v>
      </c>
      <c r="I9" s="39"/>
      <c r="J9" s="52"/>
      <c r="K9" s="100"/>
    </row>
    <row r="10" spans="1:11" ht="181.15" customHeight="1" x14ac:dyDescent="0.25">
      <c r="A10" s="104"/>
      <c r="B10" s="40" t="s">
        <v>36</v>
      </c>
      <c r="C10" s="108"/>
      <c r="D10" s="10">
        <v>0</v>
      </c>
      <c r="E10" s="35"/>
      <c r="F10" s="21" t="s">
        <v>89</v>
      </c>
      <c r="G10" s="21" t="s">
        <v>40</v>
      </c>
      <c r="H10" s="22" t="s">
        <v>41</v>
      </c>
      <c r="I10" s="39"/>
      <c r="J10" s="52"/>
      <c r="K10" s="100"/>
    </row>
    <row r="11" spans="1:11" ht="60" x14ac:dyDescent="0.25">
      <c r="A11" s="105"/>
      <c r="B11" s="40" t="s">
        <v>35</v>
      </c>
      <c r="C11" s="109"/>
      <c r="D11" s="10">
        <v>0</v>
      </c>
      <c r="E11" s="35"/>
      <c r="F11" s="21" t="s">
        <v>37</v>
      </c>
      <c r="G11" s="21" t="s">
        <v>39</v>
      </c>
      <c r="H11" s="22" t="s">
        <v>38</v>
      </c>
      <c r="I11" s="39"/>
      <c r="J11" s="52"/>
      <c r="K11" s="101"/>
    </row>
    <row r="12" spans="1:11" ht="30" x14ac:dyDescent="0.25">
      <c r="A12" s="106" t="s">
        <v>45</v>
      </c>
      <c r="B12" s="40" t="s">
        <v>46</v>
      </c>
      <c r="C12" s="110">
        <f>(D12+D13+D14)/3</f>
        <v>0.66666666666666663</v>
      </c>
      <c r="D12" s="10">
        <v>1</v>
      </c>
      <c r="E12" s="35"/>
      <c r="F12" s="21" t="s">
        <v>47</v>
      </c>
      <c r="G12" s="21" t="s">
        <v>48</v>
      </c>
      <c r="H12" s="22" t="s">
        <v>49</v>
      </c>
      <c r="I12" s="39"/>
      <c r="J12" s="52"/>
      <c r="K12" s="102" t="s">
        <v>69</v>
      </c>
    </row>
    <row r="13" spans="1:11" ht="30" x14ac:dyDescent="0.25">
      <c r="A13" s="104"/>
      <c r="B13" s="40" t="s">
        <v>50</v>
      </c>
      <c r="C13" s="108"/>
      <c r="D13" s="10">
        <v>1</v>
      </c>
      <c r="E13" s="35"/>
      <c r="F13" s="21" t="s">
        <v>47</v>
      </c>
      <c r="G13" s="21" t="s">
        <v>48</v>
      </c>
      <c r="H13" s="22" t="s">
        <v>49</v>
      </c>
      <c r="I13" s="39"/>
      <c r="J13" s="52"/>
      <c r="K13" s="100"/>
    </row>
    <row r="14" spans="1:11" ht="30" x14ac:dyDescent="0.25">
      <c r="A14" s="105"/>
      <c r="B14" s="40" t="s">
        <v>51</v>
      </c>
      <c r="C14" s="109"/>
      <c r="D14" s="10">
        <v>0</v>
      </c>
      <c r="E14" s="35"/>
      <c r="F14" s="21" t="s">
        <v>47</v>
      </c>
      <c r="G14" s="21" t="s">
        <v>48</v>
      </c>
      <c r="H14" s="22" t="s">
        <v>49</v>
      </c>
      <c r="I14" s="7"/>
      <c r="J14" s="45"/>
      <c r="K14" s="101"/>
    </row>
    <row r="15" spans="1:11" ht="60" x14ac:dyDescent="0.25">
      <c r="A15" s="56" t="s">
        <v>52</v>
      </c>
      <c r="B15" s="40" t="s">
        <v>73</v>
      </c>
      <c r="C15" s="6">
        <f>D15</f>
        <v>0</v>
      </c>
      <c r="D15" s="10">
        <v>0</v>
      </c>
      <c r="E15" s="35"/>
      <c r="F15" s="21" t="s">
        <v>55</v>
      </c>
      <c r="G15" s="21" t="s">
        <v>54</v>
      </c>
      <c r="H15" s="22" t="s">
        <v>53</v>
      </c>
      <c r="I15" s="7"/>
      <c r="J15" s="45"/>
      <c r="K15" s="17" t="s">
        <v>76</v>
      </c>
    </row>
    <row r="16" spans="1:11" x14ac:dyDescent="0.25">
      <c r="C16" s="57">
        <f>AVERAGE(C5:C15)*2.5</f>
        <v>0.72916666666666652</v>
      </c>
    </row>
    <row r="17" spans="1:11" x14ac:dyDescent="0.25">
      <c r="A17" s="5"/>
      <c r="B17" s="5"/>
    </row>
    <row r="20" spans="1:11" x14ac:dyDescent="0.25">
      <c r="A20" s="5"/>
      <c r="B20" s="5"/>
    </row>
    <row r="21" spans="1:11" x14ac:dyDescent="0.25">
      <c r="A21" s="30"/>
      <c r="C21" s="31"/>
      <c r="D21" s="31"/>
      <c r="E21" s="31"/>
    </row>
    <row r="22" spans="1:11" x14ac:dyDescent="0.25">
      <c r="A22" s="32"/>
      <c r="C22" s="31"/>
      <c r="D22" s="31"/>
      <c r="E22" s="31"/>
    </row>
    <row r="23" spans="1:11" x14ac:dyDescent="0.25">
      <c r="A23" s="32"/>
      <c r="C23" s="31"/>
      <c r="D23" s="31"/>
      <c r="E23" s="31"/>
    </row>
    <row r="24" spans="1:11" x14ac:dyDescent="0.25">
      <c r="A24" s="32"/>
      <c r="C24" s="31"/>
      <c r="D24" s="31"/>
      <c r="E24" s="31"/>
    </row>
    <row r="25" spans="1:11" x14ac:dyDescent="0.25">
      <c r="A25" s="32"/>
      <c r="B25" s="5"/>
      <c r="C25" s="31"/>
      <c r="D25" s="31"/>
      <c r="E25" s="31"/>
    </row>
    <row r="26" spans="1:11" x14ac:dyDescent="0.25">
      <c r="A26" s="32"/>
      <c r="C26" s="31"/>
      <c r="D26" s="31"/>
      <c r="E26" s="31"/>
    </row>
    <row r="30" spans="1:11" x14ac:dyDescent="0.25">
      <c r="A30" s="5"/>
      <c r="B30" s="5"/>
      <c r="K30" s="5"/>
    </row>
  </sheetData>
  <protectedRanges>
    <protectedRange sqref="D5:E15" name="Plage1"/>
  </protectedRanges>
  <mergeCells count="9">
    <mergeCell ref="K5:K7"/>
    <mergeCell ref="K8:K11"/>
    <mergeCell ref="K12:K14"/>
    <mergeCell ref="A5:A7"/>
    <mergeCell ref="A8:A11"/>
    <mergeCell ref="A12:A14"/>
    <mergeCell ref="C5:C7"/>
    <mergeCell ref="C8:C11"/>
    <mergeCell ref="C12:C1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J25"/>
  <sheetViews>
    <sheetView showGridLines="0" topLeftCell="A13" zoomScale="90" zoomScaleNormal="90" workbookViewId="0">
      <selection activeCell="J21" sqref="J21:J24"/>
    </sheetView>
  </sheetViews>
  <sheetFormatPr baseColWidth="10" defaultColWidth="11.42578125" defaultRowHeight="15" x14ac:dyDescent="0.25"/>
  <cols>
    <col min="1" max="1" width="26.42578125" style="4" customWidth="1"/>
    <col min="2" max="2" width="63.42578125" style="4" customWidth="1"/>
    <col min="3" max="3" width="0.28515625" style="1" customWidth="1"/>
    <col min="4" max="5" width="6.28515625" style="1" customWidth="1"/>
    <col min="6" max="6" width="29.28515625" style="1" customWidth="1"/>
    <col min="7" max="7" width="29.7109375" style="1" customWidth="1"/>
    <col min="8" max="8" width="22.5703125" style="1" customWidth="1"/>
    <col min="9" max="9" width="2.85546875" style="1" customWidth="1"/>
    <col min="10" max="10" width="79.85546875" style="4" customWidth="1"/>
    <col min="11" max="16384" width="11.42578125" style="4"/>
  </cols>
  <sheetData>
    <row r="1" spans="1:10" ht="18.75" x14ac:dyDescent="0.25">
      <c r="A1" s="3"/>
      <c r="B1" s="3" t="s">
        <v>255</v>
      </c>
      <c r="J1" s="3"/>
    </row>
    <row r="2" spans="1:10" x14ac:dyDescent="0.25">
      <c r="C2" s="2"/>
      <c r="D2" s="2"/>
      <c r="E2" s="2"/>
    </row>
    <row r="3" spans="1:10" ht="15.75" thickBot="1" x14ac:dyDescent="0.3"/>
    <row r="4" spans="1:10" s="5" customFormat="1" ht="75.75" thickBot="1" x14ac:dyDescent="0.3">
      <c r="A4" s="8" t="s">
        <v>57</v>
      </c>
      <c r="B4" s="74" t="s">
        <v>18</v>
      </c>
      <c r="C4" s="9" t="s">
        <v>0</v>
      </c>
      <c r="D4" s="73" t="s">
        <v>0</v>
      </c>
      <c r="E4" s="72"/>
      <c r="F4" s="19" t="s">
        <v>24</v>
      </c>
      <c r="G4" s="19" t="s">
        <v>25</v>
      </c>
      <c r="H4" s="20" t="s">
        <v>26</v>
      </c>
      <c r="I4" s="51"/>
      <c r="J4" s="8" t="s">
        <v>181</v>
      </c>
    </row>
    <row r="5" spans="1:10" ht="30" x14ac:dyDescent="0.25">
      <c r="A5" s="111" t="s">
        <v>101</v>
      </c>
      <c r="B5" s="40" t="s">
        <v>180</v>
      </c>
      <c r="C5" s="107">
        <f>(D5+D6+D7+D8+D9+D10+D11)/7</f>
        <v>1.2857142857142858</v>
      </c>
      <c r="D5" s="48">
        <v>2</v>
      </c>
      <c r="E5" s="69"/>
      <c r="F5" s="21" t="s">
        <v>179</v>
      </c>
      <c r="G5" s="21" t="s">
        <v>178</v>
      </c>
      <c r="H5" s="22" t="s">
        <v>177</v>
      </c>
      <c r="I5" s="52"/>
      <c r="J5" s="99"/>
    </row>
    <row r="6" spans="1:10" ht="30" x14ac:dyDescent="0.25">
      <c r="A6" s="112"/>
      <c r="B6" s="40" t="s">
        <v>176</v>
      </c>
      <c r="C6" s="108"/>
      <c r="D6" s="48">
        <v>2</v>
      </c>
      <c r="E6" s="69"/>
      <c r="F6" s="21" t="s">
        <v>175</v>
      </c>
      <c r="G6" s="21" t="s">
        <v>174</v>
      </c>
      <c r="H6" s="22" t="s">
        <v>173</v>
      </c>
      <c r="I6" s="52"/>
      <c r="J6" s="100"/>
    </row>
    <row r="7" spans="1:10" ht="72.599999999999994" customHeight="1" x14ac:dyDescent="0.25">
      <c r="A7" s="112"/>
      <c r="B7" s="40" t="s">
        <v>172</v>
      </c>
      <c r="C7" s="108"/>
      <c r="D7" s="48">
        <v>1</v>
      </c>
      <c r="E7" s="69"/>
      <c r="F7" s="21" t="s">
        <v>171</v>
      </c>
      <c r="G7" s="21" t="s">
        <v>170</v>
      </c>
      <c r="H7" s="22" t="s">
        <v>169</v>
      </c>
      <c r="I7" s="52"/>
      <c r="J7" s="101"/>
    </row>
    <row r="8" spans="1:10" ht="75" x14ac:dyDescent="0.25">
      <c r="A8" s="112"/>
      <c r="B8" s="40" t="s">
        <v>168</v>
      </c>
      <c r="C8" s="108"/>
      <c r="D8" s="48">
        <v>2</v>
      </c>
      <c r="E8" s="69"/>
      <c r="F8" s="21" t="s">
        <v>167</v>
      </c>
      <c r="G8" s="21" t="s">
        <v>166</v>
      </c>
      <c r="H8" s="22" t="s">
        <v>165</v>
      </c>
      <c r="I8" s="52"/>
      <c r="J8" s="102"/>
    </row>
    <row r="9" spans="1:10" ht="30" x14ac:dyDescent="0.25">
      <c r="A9" s="112"/>
      <c r="B9" s="40" t="s">
        <v>164</v>
      </c>
      <c r="C9" s="108"/>
      <c r="D9" s="48">
        <v>1</v>
      </c>
      <c r="E9" s="69"/>
      <c r="F9" s="21" t="s">
        <v>163</v>
      </c>
      <c r="G9" s="21" t="s">
        <v>162</v>
      </c>
      <c r="H9" s="22" t="s">
        <v>161</v>
      </c>
      <c r="I9" s="52"/>
      <c r="J9" s="100"/>
    </row>
    <row r="10" spans="1:10" ht="60" x14ac:dyDescent="0.25">
      <c r="A10" s="112"/>
      <c r="B10" s="40" t="s">
        <v>160</v>
      </c>
      <c r="C10" s="108"/>
      <c r="D10" s="48">
        <v>0</v>
      </c>
      <c r="E10" s="69"/>
      <c r="F10" s="21" t="s">
        <v>159</v>
      </c>
      <c r="G10" s="21" t="s">
        <v>158</v>
      </c>
      <c r="H10" s="22" t="s">
        <v>157</v>
      </c>
      <c r="I10" s="52"/>
      <c r="J10" s="100"/>
    </row>
    <row r="11" spans="1:10" ht="75.75" thickBot="1" x14ac:dyDescent="0.3">
      <c r="A11" s="112"/>
      <c r="B11" s="40" t="s">
        <v>156</v>
      </c>
      <c r="C11" s="113"/>
      <c r="D11" s="48">
        <v>1</v>
      </c>
      <c r="E11" s="69"/>
      <c r="F11" s="21" t="s">
        <v>155</v>
      </c>
      <c r="G11" s="21" t="s">
        <v>154</v>
      </c>
      <c r="H11" s="22" t="s">
        <v>153</v>
      </c>
      <c r="I11" s="52"/>
      <c r="J11" s="101"/>
    </row>
    <row r="12" spans="1:10" ht="60" x14ac:dyDescent="0.25">
      <c r="A12" s="111" t="s">
        <v>100</v>
      </c>
      <c r="B12" s="40" t="s">
        <v>152</v>
      </c>
      <c r="C12" s="107">
        <f>(D12+D13+D14+D15+D16+D17)/6</f>
        <v>1.1666666666666667</v>
      </c>
      <c r="D12" s="48">
        <v>2</v>
      </c>
      <c r="E12" s="69"/>
      <c r="F12" s="21" t="s">
        <v>151</v>
      </c>
      <c r="G12" s="21" t="s">
        <v>150</v>
      </c>
      <c r="H12" s="22" t="s">
        <v>149</v>
      </c>
      <c r="I12" s="52"/>
      <c r="J12" s="99" t="s">
        <v>272</v>
      </c>
    </row>
    <row r="13" spans="1:10" ht="75" x14ac:dyDescent="0.25">
      <c r="A13" s="112"/>
      <c r="B13" s="40" t="s">
        <v>148</v>
      </c>
      <c r="C13" s="108"/>
      <c r="D13" s="48">
        <v>2</v>
      </c>
      <c r="E13" s="69"/>
      <c r="F13" s="21" t="s">
        <v>147</v>
      </c>
      <c r="G13" s="21" t="s">
        <v>146</v>
      </c>
      <c r="H13" s="22" t="s">
        <v>145</v>
      </c>
      <c r="I13" s="52"/>
      <c r="J13" s="100"/>
    </row>
    <row r="14" spans="1:10" ht="60" x14ac:dyDescent="0.25">
      <c r="A14" s="112"/>
      <c r="B14" s="40" t="s">
        <v>144</v>
      </c>
      <c r="C14" s="108"/>
      <c r="D14" s="48">
        <v>1</v>
      </c>
      <c r="E14" s="69"/>
      <c r="F14" s="21" t="s">
        <v>11</v>
      </c>
      <c r="G14" s="21" t="s">
        <v>143</v>
      </c>
      <c r="H14" s="22" t="s">
        <v>142</v>
      </c>
      <c r="I14" s="52"/>
      <c r="J14" s="101"/>
    </row>
    <row r="15" spans="1:10" ht="30" x14ac:dyDescent="0.25">
      <c r="A15" s="112"/>
      <c r="B15" s="40" t="s">
        <v>141</v>
      </c>
      <c r="C15" s="108"/>
      <c r="D15" s="48">
        <v>0</v>
      </c>
      <c r="E15" s="69"/>
      <c r="F15" s="21" t="s">
        <v>140</v>
      </c>
      <c r="G15" s="21" t="s">
        <v>139</v>
      </c>
      <c r="H15" s="22" t="s">
        <v>138</v>
      </c>
      <c r="I15" s="52"/>
      <c r="J15" s="102" t="s">
        <v>273</v>
      </c>
    </row>
    <row r="16" spans="1:10" ht="105" x14ac:dyDescent="0.25">
      <c r="A16" s="112"/>
      <c r="B16" s="40" t="s">
        <v>137</v>
      </c>
      <c r="C16" s="108"/>
      <c r="D16" s="48">
        <v>1</v>
      </c>
      <c r="E16" s="69"/>
      <c r="F16" s="21" t="s">
        <v>136</v>
      </c>
      <c r="G16" s="21" t="s">
        <v>135</v>
      </c>
      <c r="H16" s="22" t="s">
        <v>134</v>
      </c>
      <c r="I16" s="52"/>
      <c r="J16" s="100"/>
    </row>
    <row r="17" spans="1:10" ht="75.75" thickBot="1" x14ac:dyDescent="0.3">
      <c r="A17" s="112"/>
      <c r="B17" s="40" t="s">
        <v>133</v>
      </c>
      <c r="C17" s="113"/>
      <c r="D17" s="48">
        <v>1</v>
      </c>
      <c r="E17" s="69"/>
      <c r="F17" s="21" t="s">
        <v>132</v>
      </c>
      <c r="G17" s="21" t="s">
        <v>131</v>
      </c>
      <c r="H17" s="22" t="s">
        <v>130</v>
      </c>
      <c r="I17" s="52"/>
      <c r="J17" s="100"/>
    </row>
    <row r="18" spans="1:10" ht="120" x14ac:dyDescent="0.25">
      <c r="A18" s="111" t="s">
        <v>99</v>
      </c>
      <c r="B18" s="71" t="s">
        <v>129</v>
      </c>
      <c r="C18" s="107">
        <f>(D18+D19+D20+D21+D22+D23+D24)/7</f>
        <v>1</v>
      </c>
      <c r="D18" s="48">
        <v>1</v>
      </c>
      <c r="E18" s="69"/>
      <c r="F18" s="21" t="s">
        <v>128</v>
      </c>
      <c r="G18" s="21" t="s">
        <v>127</v>
      </c>
      <c r="H18" s="22" t="s">
        <v>126</v>
      </c>
      <c r="I18" s="52"/>
      <c r="J18" s="99" t="s">
        <v>274</v>
      </c>
    </row>
    <row r="19" spans="1:10" ht="60" x14ac:dyDescent="0.25">
      <c r="A19" s="112"/>
      <c r="B19" s="71" t="s">
        <v>125</v>
      </c>
      <c r="C19" s="108"/>
      <c r="D19" s="48">
        <v>1</v>
      </c>
      <c r="E19" s="69"/>
      <c r="F19" s="21" t="s">
        <v>124</v>
      </c>
      <c r="G19" s="21" t="s">
        <v>123</v>
      </c>
      <c r="H19" s="22" t="s">
        <v>122</v>
      </c>
      <c r="I19" s="52"/>
      <c r="J19" s="100"/>
    </row>
    <row r="20" spans="1:10" ht="90" x14ac:dyDescent="0.25">
      <c r="A20" s="112"/>
      <c r="B20" s="71" t="s">
        <v>121</v>
      </c>
      <c r="C20" s="108"/>
      <c r="D20" s="48">
        <v>2</v>
      </c>
      <c r="E20" s="69"/>
      <c r="F20" s="21" t="s">
        <v>120</v>
      </c>
      <c r="G20" s="21" t="s">
        <v>119</v>
      </c>
      <c r="H20" s="22" t="s">
        <v>118</v>
      </c>
      <c r="I20" s="52"/>
      <c r="J20" s="101"/>
    </row>
    <row r="21" spans="1:10" ht="75" x14ac:dyDescent="0.25">
      <c r="A21" s="112"/>
      <c r="B21" s="71" t="s">
        <v>117</v>
      </c>
      <c r="C21" s="108"/>
      <c r="D21" s="48">
        <v>1</v>
      </c>
      <c r="E21" s="69"/>
      <c r="F21" s="21" t="s">
        <v>116</v>
      </c>
      <c r="G21" s="21" t="s">
        <v>115</v>
      </c>
      <c r="H21" s="22" t="s">
        <v>114</v>
      </c>
      <c r="I21" s="52"/>
      <c r="J21" s="102" t="s">
        <v>275</v>
      </c>
    </row>
    <row r="22" spans="1:10" ht="75" x14ac:dyDescent="0.25">
      <c r="A22" s="112"/>
      <c r="B22" s="71" t="s">
        <v>113</v>
      </c>
      <c r="C22" s="108"/>
      <c r="D22" s="48">
        <v>0</v>
      </c>
      <c r="E22" s="69"/>
      <c r="F22" s="21" t="s">
        <v>112</v>
      </c>
      <c r="G22" s="21" t="s">
        <v>111</v>
      </c>
      <c r="H22" s="22" t="s">
        <v>110</v>
      </c>
      <c r="I22" s="52"/>
      <c r="J22" s="100"/>
    </row>
    <row r="23" spans="1:10" ht="45" x14ac:dyDescent="0.25">
      <c r="A23" s="112"/>
      <c r="B23" s="71" t="s">
        <v>109</v>
      </c>
      <c r="C23" s="108"/>
      <c r="D23" s="48">
        <v>1</v>
      </c>
      <c r="E23" s="69"/>
      <c r="F23" s="21" t="s">
        <v>108</v>
      </c>
      <c r="G23" s="21" t="s">
        <v>107</v>
      </c>
      <c r="H23" s="22" t="s">
        <v>106</v>
      </c>
      <c r="I23" s="52"/>
      <c r="J23" s="100"/>
    </row>
    <row r="24" spans="1:10" ht="90.75" thickBot="1" x14ac:dyDescent="0.3">
      <c r="A24" s="114"/>
      <c r="B24" s="70" t="s">
        <v>105</v>
      </c>
      <c r="C24" s="113"/>
      <c r="D24" s="50">
        <v>1</v>
      </c>
      <c r="E24" s="69"/>
      <c r="F24" s="21" t="s">
        <v>104</v>
      </c>
      <c r="G24" s="21" t="s">
        <v>103</v>
      </c>
      <c r="H24" s="22" t="s">
        <v>102</v>
      </c>
      <c r="I24" s="52"/>
      <c r="J24" s="101"/>
    </row>
    <row r="25" spans="1:10" x14ac:dyDescent="0.25">
      <c r="C25" s="1">
        <f>AVERAGE(C5:C24)*2.5</f>
        <v>2.8769841269841274</v>
      </c>
    </row>
  </sheetData>
  <protectedRanges>
    <protectedRange sqref="D5:E11" name="Plage1"/>
    <protectedRange sqref="D12:E17" name="Plage1_1"/>
    <protectedRange sqref="D18:E24" name="Plage1_2"/>
  </protectedRanges>
  <mergeCells count="12">
    <mergeCell ref="A5:A11"/>
    <mergeCell ref="J5:J7"/>
    <mergeCell ref="J8:J11"/>
    <mergeCell ref="C5:C11"/>
    <mergeCell ref="A18:A24"/>
    <mergeCell ref="J18:J20"/>
    <mergeCell ref="J21:J24"/>
    <mergeCell ref="C18:C24"/>
    <mergeCell ref="J12:J14"/>
    <mergeCell ref="J15:J17"/>
    <mergeCell ref="A12:A17"/>
    <mergeCell ref="C12:C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L59"/>
  <sheetViews>
    <sheetView showGridLines="0" zoomScale="160" zoomScaleNormal="160" workbookViewId="0">
      <selection activeCell="C25" sqref="C25"/>
    </sheetView>
  </sheetViews>
  <sheetFormatPr baseColWidth="10" defaultRowHeight="15" x14ac:dyDescent="0.25"/>
  <cols>
    <col min="1" max="1" width="20.42578125" bestFit="1" customWidth="1"/>
    <col min="2" max="2" width="6.85546875" customWidth="1"/>
    <col min="3" max="3" width="2.7109375" bestFit="1" customWidth="1"/>
  </cols>
  <sheetData>
    <row r="1" spans="1:12" ht="18.75" x14ac:dyDescent="0.3">
      <c r="A1" s="11" t="s">
        <v>17</v>
      </c>
    </row>
    <row r="2" spans="1:12" x14ac:dyDescent="0.25">
      <c r="A2" s="12"/>
    </row>
    <row r="3" spans="1:12" x14ac:dyDescent="0.25">
      <c r="A3" s="12"/>
    </row>
    <row r="4" spans="1:12" x14ac:dyDescent="0.25">
      <c r="A4" s="12"/>
    </row>
    <row r="5" spans="1:12" x14ac:dyDescent="0.25">
      <c r="B5" s="14"/>
      <c r="C5" s="14"/>
      <c r="E5" s="13"/>
      <c r="F5" s="30"/>
      <c r="G5" s="31"/>
      <c r="H5" s="31"/>
      <c r="I5" s="31"/>
      <c r="J5" s="31"/>
      <c r="K5" s="31"/>
    </row>
    <row r="6" spans="1:12" x14ac:dyDescent="0.25">
      <c r="A6" s="12" t="s">
        <v>21</v>
      </c>
      <c r="B6" s="16">
        <f>'Axe Réactivité'!C16</f>
        <v>0.72916666666666652</v>
      </c>
      <c r="C6" s="89" t="s">
        <v>265</v>
      </c>
      <c r="E6" s="15"/>
      <c r="F6" s="32"/>
      <c r="G6" s="31"/>
      <c r="H6" s="31"/>
      <c r="I6" s="31"/>
      <c r="J6" s="31"/>
      <c r="K6" s="31"/>
    </row>
    <row r="7" spans="1:12" x14ac:dyDescent="0.25">
      <c r="A7" s="12" t="s">
        <v>23</v>
      </c>
      <c r="B7" s="16">
        <f>'Axe Compétences'!C14</f>
        <v>0.34722222222222221</v>
      </c>
      <c r="C7" s="89" t="s">
        <v>265</v>
      </c>
      <c r="E7" s="15"/>
      <c r="F7" s="32"/>
      <c r="G7" s="31"/>
      <c r="H7" s="31"/>
      <c r="I7" s="31"/>
      <c r="J7" s="31"/>
      <c r="K7" s="31"/>
      <c r="L7" s="29"/>
    </row>
    <row r="8" spans="1:12" x14ac:dyDescent="0.25">
      <c r="A8" s="12" t="s">
        <v>255</v>
      </c>
      <c r="B8" s="16">
        <f>'Axe Numérique'!C25</f>
        <v>2.8769841269841274</v>
      </c>
      <c r="C8" s="89" t="s">
        <v>265</v>
      </c>
      <c r="E8" s="15"/>
      <c r="F8" s="33"/>
      <c r="G8" s="31"/>
      <c r="H8" s="31"/>
      <c r="I8" s="31"/>
      <c r="J8" s="31"/>
      <c r="K8" s="31"/>
      <c r="L8" s="28"/>
    </row>
    <row r="9" spans="1:12" x14ac:dyDescent="0.25">
      <c r="F9" s="30"/>
      <c r="G9" s="31"/>
      <c r="H9" s="31"/>
      <c r="I9" s="31"/>
      <c r="J9" s="31"/>
      <c r="K9" s="31"/>
      <c r="L9" s="29"/>
    </row>
    <row r="10" spans="1:12" x14ac:dyDescent="0.25">
      <c r="F10" s="32"/>
      <c r="G10" s="31"/>
      <c r="H10" s="31"/>
      <c r="I10" s="31"/>
      <c r="J10" s="31"/>
      <c r="K10" s="31"/>
      <c r="L10" s="29"/>
    </row>
    <row r="11" spans="1:12" x14ac:dyDescent="0.25">
      <c r="F11" s="32"/>
      <c r="G11" s="31"/>
      <c r="H11" s="31"/>
      <c r="I11" s="31"/>
      <c r="J11" s="31"/>
      <c r="K11" s="31"/>
      <c r="L11" s="29"/>
    </row>
    <row r="12" spans="1:12" x14ac:dyDescent="0.25">
      <c r="F12" s="32"/>
      <c r="G12" s="31"/>
      <c r="H12" s="31"/>
      <c r="I12" s="31"/>
      <c r="J12" s="31"/>
      <c r="K12" s="31"/>
      <c r="L12" s="28"/>
    </row>
    <row r="13" spans="1:12" x14ac:dyDescent="0.25">
      <c r="F13" s="32"/>
      <c r="G13" s="31"/>
      <c r="H13" s="31"/>
      <c r="I13" s="31"/>
      <c r="J13" s="31"/>
      <c r="K13" s="31"/>
      <c r="L13" s="29"/>
    </row>
    <row r="14" spans="1:12" x14ac:dyDescent="0.25">
      <c r="F14" s="32"/>
      <c r="G14" s="31"/>
      <c r="H14" s="31"/>
      <c r="I14" s="31"/>
      <c r="J14" s="31"/>
      <c r="K14" s="31"/>
      <c r="L14" s="29"/>
    </row>
    <row r="15" spans="1:12" x14ac:dyDescent="0.25">
      <c r="F15" s="32"/>
      <c r="G15" s="31"/>
      <c r="H15" s="31"/>
      <c r="I15" s="31"/>
      <c r="J15" s="31"/>
      <c r="K15" s="31"/>
      <c r="L15" s="29"/>
    </row>
    <row r="16" spans="1:12" x14ac:dyDescent="0.25">
      <c r="F16" s="32"/>
      <c r="G16" s="31"/>
      <c r="H16" s="31"/>
      <c r="I16" s="31"/>
      <c r="J16" s="31"/>
      <c r="K16" s="31"/>
      <c r="L16" s="29"/>
    </row>
    <row r="17" spans="6:12" x14ac:dyDescent="0.25">
      <c r="F17" s="32"/>
      <c r="G17" s="31"/>
      <c r="H17" s="31"/>
      <c r="I17" s="31"/>
      <c r="J17" s="31"/>
      <c r="K17" s="31"/>
      <c r="L17" s="29"/>
    </row>
    <row r="18" spans="6:12" x14ac:dyDescent="0.25">
      <c r="F18" s="32"/>
      <c r="G18" s="31"/>
      <c r="H18" s="31"/>
      <c r="I18" s="31"/>
      <c r="J18" s="31"/>
      <c r="K18" s="31"/>
      <c r="L18" s="28"/>
    </row>
    <row r="19" spans="6:12" x14ac:dyDescent="0.25">
      <c r="F19" s="32"/>
      <c r="G19" s="31"/>
      <c r="H19" s="31"/>
      <c r="I19" s="31"/>
      <c r="J19" s="31"/>
      <c r="K19" s="31"/>
      <c r="L19" s="29"/>
    </row>
    <row r="20" spans="6:12" x14ac:dyDescent="0.25">
      <c r="F20" s="30"/>
      <c r="G20" s="31"/>
      <c r="H20" s="31"/>
      <c r="I20" s="31"/>
      <c r="J20" s="31"/>
      <c r="K20" s="31"/>
      <c r="L20" s="29"/>
    </row>
    <row r="21" spans="6:12" x14ac:dyDescent="0.25">
      <c r="F21" s="32"/>
      <c r="G21" s="31"/>
      <c r="H21" s="31"/>
      <c r="I21" s="31"/>
      <c r="J21" s="31"/>
      <c r="K21" s="31"/>
      <c r="L21" s="29"/>
    </row>
    <row r="22" spans="6:12" x14ac:dyDescent="0.25">
      <c r="F22" s="32"/>
      <c r="G22" s="31"/>
      <c r="H22" s="31"/>
      <c r="I22" s="31"/>
      <c r="J22" s="31"/>
      <c r="K22" s="31"/>
      <c r="L22" s="29"/>
    </row>
    <row r="23" spans="6:12" x14ac:dyDescent="0.25">
      <c r="F23" s="32"/>
      <c r="G23" s="31"/>
      <c r="H23" s="31"/>
      <c r="I23" s="31"/>
      <c r="J23" s="31"/>
      <c r="K23" s="31"/>
    </row>
    <row r="24" spans="6:12" x14ac:dyDescent="0.25">
      <c r="F24" s="32"/>
      <c r="G24" s="31"/>
      <c r="H24" s="31"/>
      <c r="I24" s="31"/>
      <c r="J24" s="31"/>
      <c r="K24" s="31"/>
    </row>
    <row r="25" spans="6:12" x14ac:dyDescent="0.25">
      <c r="F25" s="32"/>
      <c r="G25" s="31"/>
      <c r="H25" s="31"/>
      <c r="I25" s="31"/>
      <c r="J25" s="31"/>
      <c r="K25" s="31"/>
    </row>
    <row r="26" spans="6:12" x14ac:dyDescent="0.25">
      <c r="F26" s="32"/>
      <c r="G26" s="31"/>
      <c r="H26" s="31"/>
      <c r="I26" s="31"/>
      <c r="J26" s="31"/>
      <c r="K26" s="31"/>
    </row>
    <row r="27" spans="6:12" x14ac:dyDescent="0.25">
      <c r="F27" s="30"/>
      <c r="G27" s="31"/>
      <c r="H27" s="31"/>
      <c r="I27" s="31"/>
      <c r="J27" s="31"/>
      <c r="K27" s="31"/>
    </row>
    <row r="28" spans="6:12" x14ac:dyDescent="0.25">
      <c r="F28" s="32"/>
      <c r="G28" s="31"/>
      <c r="H28" s="31"/>
      <c r="I28" s="31"/>
      <c r="J28" s="31"/>
      <c r="K28" s="31"/>
    </row>
    <row r="29" spans="6:12" x14ac:dyDescent="0.25">
      <c r="F29" s="32"/>
      <c r="G29" s="31"/>
      <c r="H29" s="31"/>
      <c r="I29" s="31"/>
      <c r="J29" s="31"/>
      <c r="K29" s="31"/>
    </row>
    <row r="30" spans="6:12" x14ac:dyDescent="0.25">
      <c r="F30" s="32"/>
      <c r="G30" s="31"/>
      <c r="H30" s="31"/>
      <c r="I30" s="31"/>
      <c r="J30" s="31"/>
      <c r="K30" s="31"/>
    </row>
    <row r="31" spans="6:12" x14ac:dyDescent="0.25">
      <c r="F31" s="32"/>
      <c r="G31" s="31"/>
      <c r="H31" s="31"/>
      <c r="I31" s="31"/>
      <c r="J31" s="31"/>
      <c r="K31" s="31"/>
    </row>
    <row r="32" spans="6:12" x14ac:dyDescent="0.25">
      <c r="F32" s="32"/>
      <c r="G32" s="31"/>
      <c r="H32" s="31"/>
      <c r="I32" s="31"/>
      <c r="J32" s="31"/>
      <c r="K32" s="31"/>
    </row>
    <row r="33" spans="6:11" x14ac:dyDescent="0.25">
      <c r="F33" s="30"/>
      <c r="G33" s="31"/>
      <c r="H33" s="31"/>
      <c r="I33" s="31"/>
      <c r="J33" s="31"/>
      <c r="K33" s="31"/>
    </row>
    <row r="34" spans="6:11" x14ac:dyDescent="0.25">
      <c r="F34" s="30"/>
      <c r="G34" s="31"/>
      <c r="H34" s="31"/>
      <c r="I34" s="31"/>
      <c r="J34" s="31"/>
      <c r="K34" s="31"/>
    </row>
    <row r="35" spans="6:11" x14ac:dyDescent="0.25">
      <c r="F35" s="32"/>
      <c r="G35" s="31"/>
      <c r="H35" s="31"/>
      <c r="I35" s="31"/>
      <c r="J35" s="31"/>
      <c r="K35" s="31"/>
    </row>
    <row r="36" spans="6:11" x14ac:dyDescent="0.25">
      <c r="F36" s="32"/>
      <c r="G36" s="31"/>
      <c r="H36" s="31"/>
      <c r="I36" s="31"/>
      <c r="J36" s="31"/>
      <c r="K36" s="31"/>
    </row>
    <row r="37" spans="6:11" x14ac:dyDescent="0.25">
      <c r="F37" s="32"/>
      <c r="G37" s="31"/>
      <c r="H37" s="31"/>
      <c r="I37" s="31"/>
      <c r="J37" s="31"/>
      <c r="K37" s="31"/>
    </row>
    <row r="38" spans="6:11" x14ac:dyDescent="0.25">
      <c r="F38" s="32"/>
      <c r="G38" s="31"/>
      <c r="H38" s="31"/>
      <c r="I38" s="31"/>
      <c r="J38" s="31"/>
      <c r="K38" s="31"/>
    </row>
    <row r="39" spans="6:11" x14ac:dyDescent="0.25">
      <c r="F39" s="32"/>
      <c r="G39" s="31"/>
      <c r="H39" s="31"/>
      <c r="I39" s="31"/>
      <c r="J39" s="31"/>
      <c r="K39" s="31"/>
    </row>
    <row r="40" spans="6:11" x14ac:dyDescent="0.25">
      <c r="F40" s="31"/>
      <c r="G40" s="31"/>
      <c r="H40" s="31"/>
      <c r="I40" s="31"/>
      <c r="J40" s="31"/>
      <c r="K40" s="31"/>
    </row>
    <row r="59" ht="13.9" customHeight="1" x14ac:dyDescent="0.25"/>
  </sheetData>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A1:K30"/>
  <sheetViews>
    <sheetView showGridLines="0" topLeftCell="A20" zoomScale="80" zoomScaleNormal="80" workbookViewId="0">
      <selection activeCell="H36" sqref="H36"/>
    </sheetView>
  </sheetViews>
  <sheetFormatPr baseColWidth="10" defaultColWidth="11.42578125" defaultRowHeight="15" x14ac:dyDescent="0.25"/>
  <cols>
    <col min="1" max="1" width="26.42578125" style="4" customWidth="1"/>
    <col min="2" max="2" width="64.7109375" style="4" customWidth="1"/>
    <col min="3" max="3" width="0.28515625" style="1" customWidth="1"/>
    <col min="4" max="5" width="6.28515625" style="1" customWidth="1"/>
    <col min="6" max="6" width="29.28515625" style="1" customWidth="1"/>
    <col min="7" max="7" width="29.7109375" style="1" customWidth="1"/>
    <col min="8" max="8" width="22.5703125" style="1" customWidth="1"/>
    <col min="9" max="9" width="26.85546875" style="1" customWidth="1"/>
    <col min="10" max="10" width="2.85546875" style="1" customWidth="1"/>
    <col min="11" max="11" width="79.85546875" style="4" customWidth="1"/>
    <col min="12" max="16384" width="11.42578125" style="4"/>
  </cols>
  <sheetData>
    <row r="1" spans="1:11" ht="18.75" x14ac:dyDescent="0.25">
      <c r="A1" s="3"/>
      <c r="B1" s="3" t="s">
        <v>254</v>
      </c>
      <c r="K1" s="3"/>
    </row>
    <row r="2" spans="1:11" x14ac:dyDescent="0.25">
      <c r="C2" s="2"/>
      <c r="D2" s="2"/>
      <c r="E2" s="2"/>
    </row>
    <row r="3" spans="1:11" ht="15.75" thickBot="1" x14ac:dyDescent="0.3"/>
    <row r="4" spans="1:11" s="5" customFormat="1" ht="75.75" thickBot="1" x14ac:dyDescent="0.3">
      <c r="A4" s="42" t="s">
        <v>266</v>
      </c>
      <c r="B4" s="74" t="s">
        <v>18</v>
      </c>
      <c r="C4" s="77" t="s">
        <v>0</v>
      </c>
      <c r="D4" s="78" t="s">
        <v>0</v>
      </c>
      <c r="E4" s="72"/>
      <c r="F4" s="43" t="s">
        <v>24</v>
      </c>
      <c r="G4" s="43" t="s">
        <v>25</v>
      </c>
      <c r="H4" s="44" t="s">
        <v>26</v>
      </c>
      <c r="I4" s="79" t="s">
        <v>27</v>
      </c>
      <c r="J4" s="51"/>
      <c r="K4" s="42" t="s">
        <v>253</v>
      </c>
    </row>
    <row r="5" spans="1:11" ht="30.75" thickBot="1" x14ac:dyDescent="0.3">
      <c r="A5" s="111" t="s">
        <v>98</v>
      </c>
      <c r="B5" s="80" t="s">
        <v>252</v>
      </c>
      <c r="C5" s="107">
        <f>AVERAGE(D5:D8)*2.5</f>
        <v>0</v>
      </c>
      <c r="D5" s="81">
        <v>0</v>
      </c>
      <c r="E5" s="115">
        <f>C5</f>
        <v>0</v>
      </c>
      <c r="F5" s="82" t="s">
        <v>196</v>
      </c>
      <c r="G5" s="82" t="s">
        <v>195</v>
      </c>
      <c r="H5" s="83" t="s">
        <v>185</v>
      </c>
      <c r="I5" s="84" t="s">
        <v>276</v>
      </c>
      <c r="J5" s="52"/>
      <c r="K5" s="99"/>
    </row>
    <row r="6" spans="1:11" ht="30.75" thickBot="1" x14ac:dyDescent="0.3">
      <c r="A6" s="112"/>
      <c r="B6" s="76" t="s">
        <v>251</v>
      </c>
      <c r="C6" s="108"/>
      <c r="D6" s="48">
        <v>0</v>
      </c>
      <c r="E6" s="116"/>
      <c r="F6" s="21" t="s">
        <v>193</v>
      </c>
      <c r="G6" s="21" t="s">
        <v>192</v>
      </c>
      <c r="H6" s="22" t="s">
        <v>185</v>
      </c>
      <c r="I6" s="84" t="s">
        <v>276</v>
      </c>
      <c r="J6" s="52"/>
      <c r="K6" s="100"/>
    </row>
    <row r="7" spans="1:11" ht="72.599999999999994" customHeight="1" thickBot="1" x14ac:dyDescent="0.3">
      <c r="A7" s="112"/>
      <c r="B7" s="76" t="s">
        <v>206</v>
      </c>
      <c r="C7" s="108"/>
      <c r="D7" s="48">
        <v>0</v>
      </c>
      <c r="E7" s="116"/>
      <c r="F7" s="21" t="s">
        <v>205</v>
      </c>
      <c r="G7" s="21" t="s">
        <v>204</v>
      </c>
      <c r="H7" s="22" t="s">
        <v>185</v>
      </c>
      <c r="I7" s="84" t="s">
        <v>276</v>
      </c>
      <c r="J7" s="52"/>
      <c r="K7" s="101"/>
    </row>
    <row r="8" spans="1:11" ht="120.75" thickBot="1" x14ac:dyDescent="0.3">
      <c r="A8" s="114"/>
      <c r="B8" s="75" t="s">
        <v>250</v>
      </c>
      <c r="C8" s="113"/>
      <c r="D8" s="50">
        <v>0</v>
      </c>
      <c r="E8" s="117"/>
      <c r="F8" s="25" t="s">
        <v>202</v>
      </c>
      <c r="G8" s="25" t="s">
        <v>201</v>
      </c>
      <c r="H8" s="26" t="s">
        <v>185</v>
      </c>
      <c r="I8" s="84" t="s">
        <v>276</v>
      </c>
      <c r="J8" s="52"/>
      <c r="K8" s="60"/>
    </row>
    <row r="9" spans="1:11" ht="30" x14ac:dyDescent="0.25">
      <c r="A9" s="111" t="s">
        <v>249</v>
      </c>
      <c r="B9" s="85" t="s">
        <v>248</v>
      </c>
      <c r="C9" s="107">
        <f>AVERAGE(D9:D12)*2.5</f>
        <v>3.75</v>
      </c>
      <c r="D9" s="81">
        <v>2</v>
      </c>
      <c r="E9" s="115">
        <f>C9</f>
        <v>3.75</v>
      </c>
      <c r="F9" s="82" t="s">
        <v>247</v>
      </c>
      <c r="G9" s="82" t="s">
        <v>195</v>
      </c>
      <c r="H9" s="83" t="s">
        <v>185</v>
      </c>
      <c r="I9" s="84">
        <v>2</v>
      </c>
      <c r="J9" s="52"/>
      <c r="K9" s="100" t="s">
        <v>277</v>
      </c>
    </row>
    <row r="10" spans="1:11" ht="75" x14ac:dyDescent="0.25">
      <c r="A10" s="112"/>
      <c r="B10" s="71" t="s">
        <v>246</v>
      </c>
      <c r="C10" s="108"/>
      <c r="D10" s="48">
        <v>1</v>
      </c>
      <c r="E10" s="116"/>
      <c r="F10" s="21" t="s">
        <v>245</v>
      </c>
      <c r="G10" s="21" t="s">
        <v>230</v>
      </c>
      <c r="H10" s="22" t="s">
        <v>185</v>
      </c>
      <c r="I10" s="39">
        <v>1</v>
      </c>
      <c r="J10" s="52"/>
      <c r="K10" s="100"/>
    </row>
    <row r="11" spans="1:11" ht="75" x14ac:dyDescent="0.25">
      <c r="A11" s="112"/>
      <c r="B11" s="71" t="s">
        <v>244</v>
      </c>
      <c r="C11" s="108"/>
      <c r="D11" s="48">
        <v>1</v>
      </c>
      <c r="E11" s="116"/>
      <c r="F11" s="21" t="s">
        <v>243</v>
      </c>
      <c r="G11" s="21" t="s">
        <v>242</v>
      </c>
      <c r="H11" s="22" t="s">
        <v>241</v>
      </c>
      <c r="I11" s="39">
        <v>1</v>
      </c>
      <c r="J11" s="52"/>
      <c r="K11" s="101"/>
    </row>
    <row r="12" spans="1:11" ht="135.75" thickBot="1" x14ac:dyDescent="0.3">
      <c r="A12" s="114"/>
      <c r="B12" s="70" t="s">
        <v>240</v>
      </c>
      <c r="C12" s="113"/>
      <c r="D12" s="50">
        <v>2</v>
      </c>
      <c r="E12" s="117"/>
      <c r="F12" s="25" t="s">
        <v>239</v>
      </c>
      <c r="G12" s="25" t="s">
        <v>238</v>
      </c>
      <c r="H12" s="25" t="s">
        <v>237</v>
      </c>
      <c r="I12" s="61">
        <v>2</v>
      </c>
      <c r="J12" s="52"/>
      <c r="K12" s="66" t="s">
        <v>277</v>
      </c>
    </row>
    <row r="13" spans="1:11" ht="28.9" customHeight="1" x14ac:dyDescent="0.25">
      <c r="A13" s="111" t="s">
        <v>97</v>
      </c>
      <c r="B13" s="80" t="s">
        <v>236</v>
      </c>
      <c r="C13" s="107">
        <f>AVERAGE(D13:D17)*2.5</f>
        <v>2.5</v>
      </c>
      <c r="D13" s="81">
        <v>1</v>
      </c>
      <c r="E13" s="118">
        <f>C13</f>
        <v>2.5</v>
      </c>
      <c r="F13" s="82" t="s">
        <v>234</v>
      </c>
      <c r="G13" s="82" t="s">
        <v>233</v>
      </c>
      <c r="H13" s="83" t="s">
        <v>185</v>
      </c>
      <c r="I13" s="84">
        <v>1</v>
      </c>
      <c r="J13" s="52"/>
      <c r="K13" s="99" t="s">
        <v>277</v>
      </c>
    </row>
    <row r="14" spans="1:11" ht="45" x14ac:dyDescent="0.25">
      <c r="A14" s="112"/>
      <c r="B14" s="76" t="s">
        <v>235</v>
      </c>
      <c r="C14" s="108"/>
      <c r="D14" s="48">
        <v>1</v>
      </c>
      <c r="E14" s="119"/>
      <c r="F14" s="21" t="s">
        <v>234</v>
      </c>
      <c r="G14" s="21" t="s">
        <v>233</v>
      </c>
      <c r="H14" s="22" t="s">
        <v>185</v>
      </c>
      <c r="I14" s="39">
        <v>1</v>
      </c>
      <c r="J14" s="52"/>
      <c r="K14" s="100"/>
    </row>
    <row r="15" spans="1:11" ht="75" x14ac:dyDescent="0.25">
      <c r="A15" s="112"/>
      <c r="B15" s="76" t="s">
        <v>232</v>
      </c>
      <c r="C15" s="108"/>
      <c r="D15" s="48">
        <v>2</v>
      </c>
      <c r="E15" s="119"/>
      <c r="F15" s="21" t="s">
        <v>231</v>
      </c>
      <c r="G15" s="21" t="s">
        <v>230</v>
      </c>
      <c r="H15" s="22" t="s">
        <v>185</v>
      </c>
      <c r="I15" s="39">
        <v>2</v>
      </c>
      <c r="J15" s="52"/>
      <c r="K15" s="101"/>
    </row>
    <row r="16" spans="1:11" ht="75" x14ac:dyDescent="0.25">
      <c r="A16" s="112"/>
      <c r="B16" s="76" t="s">
        <v>229</v>
      </c>
      <c r="C16" s="108"/>
      <c r="D16" s="48">
        <v>1</v>
      </c>
      <c r="E16" s="119"/>
      <c r="F16" s="21" t="s">
        <v>228</v>
      </c>
      <c r="G16" s="21" t="s">
        <v>227</v>
      </c>
      <c r="H16" s="22" t="s">
        <v>185</v>
      </c>
      <c r="I16" s="39">
        <v>1</v>
      </c>
      <c r="J16" s="52"/>
      <c r="K16" s="102" t="s">
        <v>277</v>
      </c>
    </row>
    <row r="17" spans="1:11" ht="75.75" thickBot="1" x14ac:dyDescent="0.3">
      <c r="A17" s="114"/>
      <c r="B17" s="75" t="s">
        <v>226</v>
      </c>
      <c r="C17" s="113"/>
      <c r="D17" s="50">
        <v>0</v>
      </c>
      <c r="E17" s="120"/>
      <c r="F17" s="25" t="s">
        <v>225</v>
      </c>
      <c r="G17" s="25" t="s">
        <v>224</v>
      </c>
      <c r="H17" s="26" t="s">
        <v>185</v>
      </c>
      <c r="I17" s="61">
        <v>0</v>
      </c>
      <c r="J17" s="52"/>
      <c r="K17" s="100"/>
    </row>
    <row r="18" spans="1:11" ht="75" x14ac:dyDescent="0.25">
      <c r="A18" s="111" t="s">
        <v>223</v>
      </c>
      <c r="B18" s="80" t="s">
        <v>222</v>
      </c>
      <c r="C18" s="107">
        <f>AVERAGE(D18:D21)*2.5</f>
        <v>3.125</v>
      </c>
      <c r="D18" s="81">
        <v>1</v>
      </c>
      <c r="E18" s="115">
        <f>C18</f>
        <v>3.125</v>
      </c>
      <c r="F18" s="82" t="s">
        <v>221</v>
      </c>
      <c r="G18" s="82" t="s">
        <v>220</v>
      </c>
      <c r="H18" s="83" t="s">
        <v>185</v>
      </c>
      <c r="I18" s="84">
        <v>1</v>
      </c>
      <c r="J18" s="52"/>
      <c r="K18" s="99" t="s">
        <v>277</v>
      </c>
    </row>
    <row r="19" spans="1:11" ht="120" x14ac:dyDescent="0.25">
      <c r="A19" s="112"/>
      <c r="B19" s="76" t="s">
        <v>219</v>
      </c>
      <c r="C19" s="108"/>
      <c r="D19" s="48">
        <v>2</v>
      </c>
      <c r="E19" s="116"/>
      <c r="F19" s="21" t="s">
        <v>218</v>
      </c>
      <c r="G19" s="21" t="s">
        <v>217</v>
      </c>
      <c r="H19" s="22" t="s">
        <v>185</v>
      </c>
      <c r="I19" s="39">
        <v>2</v>
      </c>
      <c r="J19" s="52"/>
      <c r="K19" s="100"/>
    </row>
    <row r="20" spans="1:11" ht="105" x14ac:dyDescent="0.25">
      <c r="A20" s="112"/>
      <c r="B20" s="76" t="s">
        <v>216</v>
      </c>
      <c r="C20" s="108"/>
      <c r="D20" s="48">
        <v>1</v>
      </c>
      <c r="E20" s="116"/>
      <c r="F20" s="21" t="s">
        <v>215</v>
      </c>
      <c r="G20" s="21" t="s">
        <v>214</v>
      </c>
      <c r="H20" s="22" t="s">
        <v>185</v>
      </c>
      <c r="I20" s="39">
        <v>1</v>
      </c>
      <c r="J20" s="52"/>
      <c r="K20" s="102" t="s">
        <v>277</v>
      </c>
    </row>
    <row r="21" spans="1:11" ht="120.75" thickBot="1" x14ac:dyDescent="0.3">
      <c r="A21" s="114"/>
      <c r="B21" s="75" t="s">
        <v>213</v>
      </c>
      <c r="C21" s="113"/>
      <c r="D21" s="50">
        <v>1</v>
      </c>
      <c r="E21" s="117"/>
      <c r="F21" s="25" t="s">
        <v>212</v>
      </c>
      <c r="G21" s="25" t="s">
        <v>211</v>
      </c>
      <c r="H21" s="25" t="s">
        <v>210</v>
      </c>
      <c r="I21" s="61">
        <v>1</v>
      </c>
      <c r="J21" s="52"/>
      <c r="K21" s="100"/>
    </row>
    <row r="22" spans="1:11" ht="45.75" thickBot="1" x14ac:dyDescent="0.3">
      <c r="A22" s="111" t="s">
        <v>96</v>
      </c>
      <c r="B22" s="80" t="s">
        <v>209</v>
      </c>
      <c r="C22" s="107">
        <f>AVERAGE(D22:D25)*2.5</f>
        <v>0</v>
      </c>
      <c r="D22" s="81">
        <v>0</v>
      </c>
      <c r="E22" s="115">
        <f>C22</f>
        <v>0</v>
      </c>
      <c r="F22" s="82" t="s">
        <v>208</v>
      </c>
      <c r="G22" s="82" t="s">
        <v>207</v>
      </c>
      <c r="H22" s="83" t="s">
        <v>185</v>
      </c>
      <c r="I22" s="84" t="s">
        <v>276</v>
      </c>
      <c r="J22" s="52"/>
      <c r="K22" s="99"/>
    </row>
    <row r="23" spans="1:11" ht="60.75" thickBot="1" x14ac:dyDescent="0.3">
      <c r="A23" s="112"/>
      <c r="B23" s="76" t="s">
        <v>206</v>
      </c>
      <c r="C23" s="108"/>
      <c r="D23" s="48">
        <v>0</v>
      </c>
      <c r="E23" s="116"/>
      <c r="F23" s="21" t="s">
        <v>205</v>
      </c>
      <c r="G23" s="21" t="s">
        <v>204</v>
      </c>
      <c r="H23" s="22" t="s">
        <v>185</v>
      </c>
      <c r="I23" s="84" t="s">
        <v>276</v>
      </c>
      <c r="J23" s="52"/>
      <c r="K23" s="100"/>
    </row>
    <row r="24" spans="1:11" ht="120.75" thickBot="1" x14ac:dyDescent="0.3">
      <c r="A24" s="112"/>
      <c r="B24" s="76" t="s">
        <v>203</v>
      </c>
      <c r="C24" s="108"/>
      <c r="D24" s="48">
        <v>0</v>
      </c>
      <c r="E24" s="116"/>
      <c r="F24" s="21" t="s">
        <v>202</v>
      </c>
      <c r="G24" s="21" t="s">
        <v>201</v>
      </c>
      <c r="H24" s="22" t="s">
        <v>185</v>
      </c>
      <c r="I24" s="84" t="s">
        <v>276</v>
      </c>
      <c r="J24" s="52"/>
      <c r="K24" s="101"/>
    </row>
    <row r="25" spans="1:11" ht="90.75" thickBot="1" x14ac:dyDescent="0.3">
      <c r="A25" s="114"/>
      <c r="B25" s="75" t="s">
        <v>200</v>
      </c>
      <c r="C25" s="113"/>
      <c r="D25" s="50">
        <v>0</v>
      </c>
      <c r="E25" s="117"/>
      <c r="F25" s="25" t="s">
        <v>199</v>
      </c>
      <c r="G25" s="25" t="s">
        <v>198</v>
      </c>
      <c r="H25" s="26" t="s">
        <v>185</v>
      </c>
      <c r="I25" s="84" t="s">
        <v>276</v>
      </c>
      <c r="J25" s="52"/>
      <c r="K25" s="66"/>
    </row>
    <row r="26" spans="1:11" ht="66" customHeight="1" thickBot="1" x14ac:dyDescent="0.3">
      <c r="A26" s="111" t="s">
        <v>95</v>
      </c>
      <c r="B26" s="80" t="s">
        <v>197</v>
      </c>
      <c r="C26" s="107">
        <f>AVERAGE(D26:D30)*2.5</f>
        <v>1.5</v>
      </c>
      <c r="D26" s="81">
        <v>0</v>
      </c>
      <c r="E26" s="118">
        <f>C26</f>
        <v>1.5</v>
      </c>
      <c r="F26" s="82" t="s">
        <v>196</v>
      </c>
      <c r="G26" s="82" t="s">
        <v>195</v>
      </c>
      <c r="H26" s="83" t="s">
        <v>185</v>
      </c>
      <c r="I26" s="84" t="s">
        <v>276</v>
      </c>
      <c r="J26" s="52"/>
      <c r="K26" s="99"/>
    </row>
    <row r="27" spans="1:11" ht="28.9" customHeight="1" thickBot="1" x14ac:dyDescent="0.3">
      <c r="A27" s="112"/>
      <c r="B27" s="76" t="s">
        <v>194</v>
      </c>
      <c r="C27" s="108"/>
      <c r="D27" s="48">
        <v>0</v>
      </c>
      <c r="E27" s="119"/>
      <c r="F27" s="21" t="s">
        <v>193</v>
      </c>
      <c r="G27" s="21" t="s">
        <v>192</v>
      </c>
      <c r="H27" s="22" t="s">
        <v>185</v>
      </c>
      <c r="I27" s="84" t="s">
        <v>276</v>
      </c>
      <c r="J27" s="52"/>
      <c r="K27" s="100"/>
    </row>
    <row r="28" spans="1:11" ht="75.75" thickBot="1" x14ac:dyDescent="0.3">
      <c r="A28" s="112"/>
      <c r="B28" s="76" t="s">
        <v>191</v>
      </c>
      <c r="C28" s="108"/>
      <c r="D28" s="48">
        <v>0</v>
      </c>
      <c r="E28" s="119"/>
      <c r="F28" s="21" t="s">
        <v>190</v>
      </c>
      <c r="G28" s="21" t="s">
        <v>189</v>
      </c>
      <c r="H28" s="22" t="s">
        <v>185</v>
      </c>
      <c r="I28" s="84" t="s">
        <v>276</v>
      </c>
      <c r="J28" s="52"/>
      <c r="K28" s="101"/>
    </row>
    <row r="29" spans="1:11" ht="90.75" thickBot="1" x14ac:dyDescent="0.3">
      <c r="A29" s="112"/>
      <c r="B29" s="76" t="s">
        <v>188</v>
      </c>
      <c r="C29" s="108"/>
      <c r="D29" s="48">
        <v>1</v>
      </c>
      <c r="E29" s="119"/>
      <c r="F29" s="21" t="s">
        <v>187</v>
      </c>
      <c r="G29" s="21" t="s">
        <v>186</v>
      </c>
      <c r="H29" s="22" t="s">
        <v>185</v>
      </c>
      <c r="I29" s="84"/>
      <c r="J29" s="52"/>
      <c r="K29" s="102"/>
    </row>
    <row r="30" spans="1:11" ht="75.75" thickBot="1" x14ac:dyDescent="0.3">
      <c r="A30" s="114"/>
      <c r="B30" s="75" t="s">
        <v>184</v>
      </c>
      <c r="C30" s="113"/>
      <c r="D30" s="50">
        <v>2</v>
      </c>
      <c r="E30" s="119"/>
      <c r="F30" s="25" t="s">
        <v>183</v>
      </c>
      <c r="G30" s="25" t="s">
        <v>182</v>
      </c>
      <c r="H30" s="26" t="s">
        <v>13</v>
      </c>
      <c r="I30" s="84"/>
      <c r="J30" s="52"/>
      <c r="K30" s="100"/>
    </row>
  </sheetData>
  <protectedRanges>
    <protectedRange sqref="D5:E8" name="Plage1"/>
    <protectedRange sqref="D9:E12" name="Plage1_1"/>
    <protectedRange sqref="D13:E17" name="Plage1_2"/>
    <protectedRange sqref="D18:E21" name="Plage1_3"/>
    <protectedRange sqref="D22:E25" name="Plage1_4"/>
    <protectedRange sqref="D26:E30" name="Plage1_5"/>
  </protectedRanges>
  <mergeCells count="27">
    <mergeCell ref="A22:A25"/>
    <mergeCell ref="K22:K24"/>
    <mergeCell ref="A26:A30"/>
    <mergeCell ref="K26:K28"/>
    <mergeCell ref="K29:K30"/>
    <mergeCell ref="C22:C25"/>
    <mergeCell ref="C26:C30"/>
    <mergeCell ref="E22:E25"/>
    <mergeCell ref="E26:E30"/>
    <mergeCell ref="A18:A21"/>
    <mergeCell ref="K18:K19"/>
    <mergeCell ref="K20:K21"/>
    <mergeCell ref="A9:A12"/>
    <mergeCell ref="K9:K11"/>
    <mergeCell ref="A13:A17"/>
    <mergeCell ref="C18:C21"/>
    <mergeCell ref="E18:E21"/>
    <mergeCell ref="A5:A8"/>
    <mergeCell ref="K5:K7"/>
    <mergeCell ref="C5:C8"/>
    <mergeCell ref="C9:C12"/>
    <mergeCell ref="C13:C17"/>
    <mergeCell ref="E5:E8"/>
    <mergeCell ref="K13:K15"/>
    <mergeCell ref="K16:K17"/>
    <mergeCell ref="E9:E12"/>
    <mergeCell ref="E13:E17"/>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7" id="{30DC366F-C820-451D-A1FA-AB23BB23CF66}">
            <x14:iconSet iconSet="5Boxes">
              <x14:cfvo type="percent">
                <xm:f>0</xm:f>
              </x14:cfvo>
              <x14:cfvo type="num">
                <xm:f>2</xm:f>
              </x14:cfvo>
              <x14:cfvo type="num">
                <xm:f>3</xm:f>
              </x14:cfvo>
              <x14:cfvo type="num">
                <xm:f>4</xm:f>
              </x14:cfvo>
              <x14:cfvo type="num">
                <xm:f>5</xm:f>
              </x14:cfvo>
            </x14:iconSet>
          </x14:cfRule>
          <xm:sqref>E5:E8</xm:sqref>
        </x14:conditionalFormatting>
        <x14:conditionalFormatting xmlns:xm="http://schemas.microsoft.com/office/excel/2006/main">
          <x14:cfRule type="iconSet" priority="6" id="{41960B09-9FC0-44FA-992E-D75337B4D1CA}">
            <x14:iconSet iconSet="5Boxes">
              <x14:cfvo type="percent">
                <xm:f>0</xm:f>
              </x14:cfvo>
              <x14:cfvo type="num">
                <xm:f>2</xm:f>
              </x14:cfvo>
              <x14:cfvo type="num">
                <xm:f>3</xm:f>
              </x14:cfvo>
              <x14:cfvo type="num">
                <xm:f>4</xm:f>
              </x14:cfvo>
              <x14:cfvo type="num">
                <xm:f>5</xm:f>
              </x14:cfvo>
            </x14:iconSet>
          </x14:cfRule>
          <xm:sqref>E9:E12</xm:sqref>
        </x14:conditionalFormatting>
        <x14:conditionalFormatting xmlns:xm="http://schemas.microsoft.com/office/excel/2006/main">
          <x14:cfRule type="iconSet" priority="5" id="{15B029BE-D869-41D4-A1B9-7A23299A065A}">
            <x14:iconSet iconSet="5Boxes">
              <x14:cfvo type="percent">
                <xm:f>0</xm:f>
              </x14:cfvo>
              <x14:cfvo type="num">
                <xm:f>2</xm:f>
              </x14:cfvo>
              <x14:cfvo type="num">
                <xm:f>3</xm:f>
              </x14:cfvo>
              <x14:cfvo type="num">
                <xm:f>4</xm:f>
              </x14:cfvo>
              <x14:cfvo type="num">
                <xm:f>5</xm:f>
              </x14:cfvo>
            </x14:iconSet>
          </x14:cfRule>
          <xm:sqref>E13</xm:sqref>
        </x14:conditionalFormatting>
        <x14:conditionalFormatting xmlns:xm="http://schemas.microsoft.com/office/excel/2006/main">
          <x14:cfRule type="iconSet" priority="4" id="{C207A011-0560-432F-BE37-8AD8B37AFAA8}">
            <x14:iconSet iconSet="5Boxes">
              <x14:cfvo type="percent">
                <xm:f>0</xm:f>
              </x14:cfvo>
              <x14:cfvo type="num">
                <xm:f>2</xm:f>
              </x14:cfvo>
              <x14:cfvo type="num">
                <xm:f>3</xm:f>
              </x14:cfvo>
              <x14:cfvo type="num">
                <xm:f>4</xm:f>
              </x14:cfvo>
              <x14:cfvo type="num">
                <xm:f>5</xm:f>
              </x14:cfvo>
            </x14:iconSet>
          </x14:cfRule>
          <xm:sqref>E18:E21</xm:sqref>
        </x14:conditionalFormatting>
        <x14:conditionalFormatting xmlns:xm="http://schemas.microsoft.com/office/excel/2006/main">
          <x14:cfRule type="iconSet" priority="3" id="{9E5927BC-5B6D-4F4A-BCB9-CFA159FF3AED}">
            <x14:iconSet iconSet="5Boxes">
              <x14:cfvo type="percent">
                <xm:f>0</xm:f>
              </x14:cfvo>
              <x14:cfvo type="num">
                <xm:f>2</xm:f>
              </x14:cfvo>
              <x14:cfvo type="num">
                <xm:f>3</xm:f>
              </x14:cfvo>
              <x14:cfvo type="num">
                <xm:f>4</xm:f>
              </x14:cfvo>
              <x14:cfvo type="num">
                <xm:f>5</xm:f>
              </x14:cfvo>
            </x14:iconSet>
          </x14:cfRule>
          <xm:sqref>E22:E25</xm:sqref>
        </x14:conditionalFormatting>
        <x14:conditionalFormatting xmlns:xm="http://schemas.microsoft.com/office/excel/2006/main">
          <x14:cfRule type="iconSet" priority="1" id="{07E0272F-F824-4CE7-A8A6-DDB507336C79}">
            <x14:iconSet iconSet="5Boxes">
              <x14:cfvo type="percent">
                <xm:f>0</xm:f>
              </x14:cfvo>
              <x14:cfvo type="num">
                <xm:f>2</xm:f>
              </x14:cfvo>
              <x14:cfvo type="num">
                <xm:f>3</xm:f>
              </x14:cfvo>
              <x14:cfvo type="num">
                <xm:f>4</xm:f>
              </x14:cfvo>
              <x14:cfvo type="num">
                <xm:f>5</xm:f>
              </x14:cfvo>
            </x14:iconSet>
          </x14:cfRule>
          <xm:sqref>E26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B7572060D60C4F9AF6CB0A57DFF41F" ma:contentTypeVersion="10" ma:contentTypeDescription="Crée un document." ma:contentTypeScope="" ma:versionID="a69b0281ee9fde83fa86d3bbaceb70f2">
  <xsd:schema xmlns:xsd="http://www.w3.org/2001/XMLSchema" xmlns:xs="http://www.w3.org/2001/XMLSchema" xmlns:p="http://schemas.microsoft.com/office/2006/metadata/properties" xmlns:ns2="51c331ff-3ec8-4f51-b7ac-0066b784db15" xmlns:ns3="71d6bda5-26ba-4a0f-96aa-609a39133116" targetNamespace="http://schemas.microsoft.com/office/2006/metadata/properties" ma:root="true" ma:fieldsID="e4056b7ccfe62b45121be8d759ac1609" ns2:_="" ns3:_="">
    <xsd:import namespace="51c331ff-3ec8-4f51-b7ac-0066b784db15"/>
    <xsd:import namespace="71d6bda5-26ba-4a0f-96aa-609a3913311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c331ff-3ec8-4f51-b7ac-0066b784db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aa141cfe-7933-482d-bbb8-97c86f16e511"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d6bda5-26ba-4a0f-96aa-609a391331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2a99c9-e767-4a97-9725-2e22b1cfc699}" ma:internalName="TaxCatchAll" ma:showField="CatchAllData" ma:web="71d6bda5-26ba-4a0f-96aa-609a391331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c331ff-3ec8-4f51-b7ac-0066b784db15">
      <Terms xmlns="http://schemas.microsoft.com/office/infopath/2007/PartnerControls"/>
    </lcf76f155ced4ddcb4097134ff3c332f>
    <TaxCatchAll xmlns="71d6bda5-26ba-4a0f-96aa-609a3913311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2B1070-180D-4DBC-BD26-D29142AE4AD8}"/>
</file>

<file path=customXml/itemProps2.xml><?xml version="1.0" encoding="utf-8"?>
<ds:datastoreItem xmlns:ds="http://schemas.openxmlformats.org/officeDocument/2006/customXml" ds:itemID="{91668B38-84C1-41ED-8554-773C55D9F99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C1FCDAE-C79F-4C9C-8DE2-A78CAC91F6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Mode d'emploi</vt:lpstr>
      <vt:lpstr>Axe Compétences</vt:lpstr>
      <vt:lpstr>Axe Réactivité</vt:lpstr>
      <vt:lpstr>Axe Numérique</vt:lpstr>
      <vt:lpstr>Synthèse</vt:lpstr>
      <vt:lpstr>Analyse numérique par métier</vt:lpstr>
    </vt:vector>
  </TitlesOfParts>
  <Manager>BOUTIN Matthieu</Manager>
  <Company>CIGREF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CIGREF - Outil de mesure de la maturité de l'agilité dans l'entreprise  - 2015</dc:title>
  <dc:subject>CIGREF - Rapport Groupe de travail 2014/2015</dc:subject>
  <dc:creator>BOUCHER Christophe</dc:creator>
  <cp:lastModifiedBy>Bastien Weil</cp:lastModifiedBy>
  <cp:lastPrinted>2021-01-10T16:25:14Z</cp:lastPrinted>
  <dcterms:created xsi:type="dcterms:W3CDTF">2015-06-10T12:51:06Z</dcterms:created>
  <dcterms:modified xsi:type="dcterms:W3CDTF">2023-04-16T09:06:41Z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0x0101005778B824C97007428CD88016D040DFFE</vt:lpwstr>
  </property>
</Properties>
</file>