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iffrage et planning" sheetId="1" r:id="rId4"/>
    <sheet state="visible" name="Registre traitements" sheetId="2" r:id="rId5"/>
    <sheet state="visible" name="Exemple traitement" sheetId="3" r:id="rId6"/>
    <sheet state="visible" name="Risques" sheetId="4" r:id="rId7"/>
  </sheets>
  <definedNames/>
  <calcPr/>
</workbook>
</file>

<file path=xl/sharedStrings.xml><?xml version="1.0" encoding="utf-8"?>
<sst xmlns="http://schemas.openxmlformats.org/spreadsheetml/2006/main" count="374" uniqueCount="306">
  <si>
    <t>En termes de personnel, il est recommandé, lorsqu'on utilise la méthode agile, d'avoir une équipe composée de 5 à 9 personnes.
Nous aurons besoins de développeurs (backend &amp; frontend), de datascientists et d'une personne consacrée à la gestion du projet.</t>
  </si>
  <si>
    <t>Equipe :</t>
  </si>
  <si>
    <t>Service / Profil</t>
  </si>
  <si>
    <t>Junior</t>
  </si>
  <si>
    <t>Expérimenté</t>
  </si>
  <si>
    <t>Total</t>
  </si>
  <si>
    <t>Développeurs backend</t>
  </si>
  <si>
    <t>Développeurs frontend</t>
  </si>
  <si>
    <t>Data-scientists</t>
  </si>
  <si>
    <t>Gestion de projet</t>
  </si>
  <si>
    <t>Total (ETP)</t>
  </si>
  <si>
    <t>Nb : 1 datascientist junior en interne et un expérimenté en sous-traitant.</t>
  </si>
  <si>
    <t>Estimations charge en jours et coûts :</t>
  </si>
  <si>
    <t>User stories (voir backlog)</t>
  </si>
  <si>
    <t>Charge en jours</t>
  </si>
  <si>
    <t>% junior</t>
  </si>
  <si>
    <t>% expérimenté</t>
  </si>
  <si>
    <t>% manager</t>
  </si>
  <si>
    <t>Coût financier</t>
  </si>
  <si>
    <t>Estimation coût journalier (€)/profil :</t>
  </si>
  <si>
    <t>Connexion via une adresse mail</t>
  </si>
  <si>
    <t>Prendre et/ou Importer et stocker des photos</t>
  </si>
  <si>
    <t>Suggestions à partir des photos</t>
  </si>
  <si>
    <t>Manager</t>
  </si>
  <si>
    <t>Gestion des données personnelles – RGPD</t>
  </si>
  <si>
    <t>Suppression automatique des données personnelles – RGPD</t>
  </si>
  <si>
    <t>Réaliser un achat sur l'application</t>
  </si>
  <si>
    <t>Laisser un avis sur la pertinence des propositions</t>
  </si>
  <si>
    <t xml:space="preserve">Outil de sélection de styles-marque-tendance </t>
  </si>
  <si>
    <t>Afficher vêtement proposé sur l'utilisateur</t>
  </si>
  <si>
    <t>Changer couleur ou style du vêtement proposé</t>
  </si>
  <si>
    <t>Référencement blog, sites, conseils influenceureuses</t>
  </si>
  <si>
    <t>TOTAL – coût développement initial</t>
  </si>
  <si>
    <t>En termes d'infrastructure nous utiliserons des services fournis par Microsoft Azure, nous avons besoin notamment de capacités de stockage et de calculs</t>
  </si>
  <si>
    <t>Coût infrastructure Azure (estimation via simulateur Azure) :</t>
  </si>
  <si>
    <t>Type de coût</t>
  </si>
  <si>
    <t>Montant (€)</t>
  </si>
  <si>
    <t>Informations</t>
  </si>
  <si>
    <t>Coût initiaux</t>
  </si>
  <si>
    <t>Entrainement modèle</t>
  </si>
  <si>
    <t>Stockage</t>
  </si>
  <si>
    <t>100To de stockage situés sur un serveur ouest européen</t>
  </si>
  <si>
    <t>Ordinateurs virtuels</t>
  </si>
  <si>
    <t>Sélection de  machines optimisées pour le calcul : 16 processeurs virtuels et 32 GO de RAM -&gt; 5 x 730 heures.</t>
  </si>
  <si>
    <t>Coût annuel de maintenance (est 15% coût initial)</t>
  </si>
  <si>
    <t>Coût annuel de l'infrastructure Azure en production</t>
  </si>
  <si>
    <t>Azure Machine Learning</t>
  </si>
  <si>
    <t>Stockage : Datalake</t>
  </si>
  <si>
    <t>Azure SQL Database</t>
  </si>
  <si>
    <t>Coût total développement :</t>
  </si>
  <si>
    <t>Coût total production :</t>
  </si>
  <si>
    <t>Estimation des gains</t>
  </si>
  <si>
    <t>Gains annuels (hausse des ventes liées à l'application)</t>
  </si>
  <si>
    <t>+2%/an avec diffusion de l'application</t>
  </si>
  <si>
    <t>Estimation de la rentabilité</t>
  </si>
  <si>
    <t>1e année : 6 mois de dev + test et lancement de l'appli</t>
  </si>
  <si>
    <t>Ensuite on compte sur diffusion de l'appli : croissance de 2%</t>
  </si>
  <si>
    <t>hypothèse : inflation à 2% également (répercutée sur prix)</t>
  </si>
  <si>
    <t>Année 1</t>
  </si>
  <si>
    <t>Année 2</t>
  </si>
  <si>
    <t>Année 3</t>
  </si>
  <si>
    <t>Année 4</t>
  </si>
  <si>
    <t>Année 5</t>
  </si>
  <si>
    <t>Année 6</t>
  </si>
  <si>
    <t>Année 7</t>
  </si>
  <si>
    <t>Année 8</t>
  </si>
  <si>
    <t>Année 9</t>
  </si>
  <si>
    <t>Année 10</t>
  </si>
  <si>
    <t>Gains annuels liés à la hausse des ventes (estimation marketing)</t>
  </si>
  <si>
    <t>Coûts de développement initiaux</t>
  </si>
  <si>
    <t>Coûts d'infrastructure initiaux</t>
  </si>
  <si>
    <t>Coûts annuels de maintenance</t>
  </si>
  <si>
    <t>Coûts d'infrastructure en production</t>
  </si>
  <si>
    <t>Résultat</t>
  </si>
  <si>
    <t>Gains cumulés</t>
  </si>
  <si>
    <t>Coûts cumulés</t>
  </si>
  <si>
    <t>Graphique évolution gains vs coûts :</t>
  </si>
  <si>
    <t>Calendrier des sprints</t>
  </si>
  <si>
    <t>Dev backend</t>
  </si>
  <si>
    <t>Dev Frontend</t>
  </si>
  <si>
    <t>Datascientist</t>
  </si>
  <si>
    <t>Sprint 1</t>
  </si>
  <si>
    <t>Sprint 2</t>
  </si>
  <si>
    <t>Sprint 3</t>
  </si>
  <si>
    <t>Sprint 4</t>
  </si>
  <si>
    <t>Sprint 5</t>
  </si>
  <si>
    <t xml:space="preserve">Sprint 6 </t>
  </si>
  <si>
    <t>Sprint 7</t>
  </si>
  <si>
    <t>Sprint 8</t>
  </si>
  <si>
    <t>Semaine 1                                Semaine 2</t>
  </si>
  <si>
    <t>Semaine 3                        Semaine 4</t>
  </si>
  <si>
    <t>Semaine 5                    Semaine 6</t>
  </si>
  <si>
    <t>Semaine 7              Semaine 8</t>
  </si>
  <si>
    <t>Semaine 9      Semaine 10</t>
  </si>
  <si>
    <t>Semaine 11           Semaine 12</t>
  </si>
  <si>
    <t>Semaine 13          Semaine 14</t>
  </si>
  <si>
    <t>Semaine 15     Semaine 16</t>
  </si>
  <si>
    <t>Fonctionnalités terminées ou bien avancées</t>
  </si>
  <si>
    <t>Compte utilisateur + espace/gestion photos</t>
  </si>
  <si>
    <t>algorithme de suggestion</t>
  </si>
  <si>
    <t>Traitements/suppression données RGPD</t>
  </si>
  <si>
    <t>système d'achat / prise en compte de l'avis</t>
  </si>
  <si>
    <t>Sélection style-marque-tendance
Prise en compte dans l'algorithme</t>
  </si>
  <si>
    <t>Travail sur l'affichage du vêtement suggéré sur photo utilisateur</t>
  </si>
  <si>
    <t>Outil de changement couleur ou syle du vêtement suggéré</t>
  </si>
  <si>
    <t>Outil permettant le suivi de site-blog-influenceurs de mode</t>
  </si>
  <si>
    <t>Recensement des éléments du projet en lien avec le traitement de données personnelles</t>
  </si>
  <si>
    <t>La CNIL définit une donné personnelle comme " toute information se rapportant à une personne physique identifiée ou identifiable."</t>
  </si>
  <si>
    <t>Il s'agit ici de lister l'ensemble des données personnelles nécessaire à l'application :</t>
  </si>
  <si>
    <t>Données personnelles</t>
  </si>
  <si>
    <t>Source</t>
  </si>
  <si>
    <t>Utilité</t>
  </si>
  <si>
    <t>Statut</t>
  </si>
  <si>
    <t>Adresse eMail</t>
  </si>
  <si>
    <t>Utilisateur</t>
  </si>
  <si>
    <t>Création d'un compte et accès aux services de l'application</t>
  </si>
  <si>
    <t>Nécessaire</t>
  </si>
  <si>
    <t>Photos usagers</t>
  </si>
  <si>
    <t>Element à partir duquel les recommandations seront effectuées</t>
  </si>
  <si>
    <t>Coordonnées postales</t>
  </si>
  <si>
    <t>Envoyer le ou les articles commandés</t>
  </si>
  <si>
    <t>Nécessaire si achat</t>
  </si>
  <si>
    <t>Coordonnées bancaires</t>
  </si>
  <si>
    <t>Acheter un ou plusieurs articles</t>
  </si>
  <si>
    <t>Goûts vestimentaires</t>
  </si>
  <si>
    <t>Affiner le profil client</t>
  </si>
  <si>
    <t>Utile mais pas nécessaire</t>
  </si>
  <si>
    <t>Age</t>
  </si>
  <si>
    <t>Genre</t>
  </si>
  <si>
    <t>Nom - Prénom</t>
  </si>
  <si>
    <t>Personnalisation de l'interface de l'application</t>
  </si>
  <si>
    <t>Pas nécessaire
Doute : Potentiellement nécessaire à l'achat ?</t>
  </si>
  <si>
    <t>REGISTRE DE TRAITEMENTS :</t>
  </si>
  <si>
    <t>i</t>
  </si>
  <si>
    <t>Identification du traitement</t>
  </si>
  <si>
    <t>Finalité du traitement</t>
  </si>
  <si>
    <t>Données sensibles ?</t>
  </si>
  <si>
    <t xml:space="preserve">Définition données sensibles - CNIL : </t>
  </si>
  <si>
    <t>Nom du traitement</t>
  </si>
  <si>
    <t>N° / RÉF</t>
  </si>
  <si>
    <t>Date de création de la fiche</t>
  </si>
  <si>
    <t>Dernière mise à jour de la fiche</t>
  </si>
  <si>
    <t>Oui/non</t>
  </si>
  <si>
    <t xml:space="preserve">Les données sensibles forment une catégorie particulière des données personnelles.
Ce sont des informations qui révèlent la prétendue 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t>
  </si>
  <si>
    <t>Création d'un compte utilisateur</t>
  </si>
  <si>
    <t>XX-001</t>
  </si>
  <si>
    <t>Permettre à l'utilisateur d'accéder à son compte personnel, que lui seul peut administrer et lui donnant accès à l'ensemble des services fournis par l'application.</t>
  </si>
  <si>
    <t>Non</t>
  </si>
  <si>
    <t>Utilisation d'une photo utilisateur pour suggérer un vêtement</t>
  </si>
  <si>
    <t>XX-002</t>
  </si>
  <si>
    <t>Pouvoir suggérer, à partir de la photo prise par l'utilisateur, un vêtement similaire ou en tout cas proche de ses goûts</t>
  </si>
  <si>
    <t>Oui</t>
  </si>
  <si>
    <t>Achat et livraison d'article(s)</t>
  </si>
  <si>
    <t>XX-003</t>
  </si>
  <si>
    <t>Permettre à l'utilisateur d'acheter les articles en renseignant ses coordonnées et informations de paiements</t>
  </si>
  <si>
    <t>Sélection de préférences clients</t>
  </si>
  <si>
    <t>XX-004</t>
  </si>
  <si>
    <t>Permettre à l'utilisateur d'affiner son profil par la sélection de choix de styles vestimentaires ou de certains sites et blogs de mode.
Ces informations étant prises en compte par l'algorithme de recommandation.</t>
  </si>
  <si>
    <t>Finalité d'un traitement :</t>
  </si>
  <si>
    <t>Outil de visualisation de l'article recommandé sur photo du client</t>
  </si>
  <si>
    <t>XX-005</t>
  </si>
  <si>
    <t>Permettre au client de visualiser l'article recommandé directement sur sa silhouette à partir de sa photo.
Cela ayant pour objectif de mieux faire son choix.</t>
  </si>
  <si>
    <t>La finalité du traitement est l’objectif principal de l’utilisation de données personnelles.
Les données sont collectées pour un but bien déterminé et légitime et ne sont pas traitées ultérieurement de façon incompatible avec cet objectif initial. Ce principe de finalité limite la manière dont le responsable de traitement peut utiliser ou réutiliser ces données dans le futur.</t>
  </si>
  <si>
    <t>Avis du client sur la recommandation</t>
  </si>
  <si>
    <t>XX-006</t>
  </si>
  <si>
    <t>Recueillir l'avis du client sur l'article suggéré afin d'améliorer l'effacité de l'algorithme de recommandation.</t>
  </si>
  <si>
    <t>Fiche de registre d'un traitement IA</t>
  </si>
  <si>
    <t>Description du traitement</t>
  </si>
  <si>
    <t>Date de création du traitement</t>
  </si>
  <si>
    <t>Mise à jour du traitement</t>
  </si>
  <si>
    <t>Acteurs</t>
  </si>
  <si>
    <t>Nom</t>
  </si>
  <si>
    <t>Adresse</t>
  </si>
  <si>
    <t>Code Postal</t>
  </si>
  <si>
    <t>Ville</t>
  </si>
  <si>
    <t>Pays</t>
  </si>
  <si>
    <t>Téléphone</t>
  </si>
  <si>
    <t>Adresse mél</t>
  </si>
  <si>
    <t>Responsable du traitement</t>
  </si>
  <si>
    <t>Louise DUPORT</t>
  </si>
  <si>
    <t>1 quai Voltaire</t>
  </si>
  <si>
    <t>Paris</t>
  </si>
  <si>
    <t>France</t>
  </si>
  <si>
    <t>01 xx xx xx xx</t>
  </si>
  <si>
    <t>lduport@fashioninsta.com</t>
  </si>
  <si>
    <t>Délégué à la protection des données</t>
  </si>
  <si>
    <t>Martin JEROME</t>
  </si>
  <si>
    <t>mjerome@fashioninsta.com</t>
  </si>
  <si>
    <t>Société du DPO (si celui-ci est externe)</t>
  </si>
  <si>
    <t>N/A</t>
  </si>
  <si>
    <t>Finalité(s) du traitement effectué</t>
  </si>
  <si>
    <t>Finalité principale</t>
  </si>
  <si>
    <t>Recommander un article vestimentaire correspondant aux goûts de l'utilisateur</t>
  </si>
  <si>
    <t>Sous-finalité 1</t>
  </si>
  <si>
    <t>Inciter à l'achat</t>
  </si>
  <si>
    <t>Sous-finalité 2</t>
  </si>
  <si>
    <t>Fidéliser les clients</t>
  </si>
  <si>
    <t>Sous-finalité 3</t>
  </si>
  <si>
    <t>Améliorer l'image de marque par l'innovation technique</t>
  </si>
  <si>
    <t>Données sensibles</t>
  </si>
  <si>
    <t>Description</t>
  </si>
  <si>
    <t>Durée de conservation</t>
  </si>
  <si>
    <t>Données révélant l'origine raciale ou ethnique</t>
  </si>
  <si>
    <t>Les photos transférées par l'utilisateur peuvent révéler l'origine raciale ou ethnique de ce dernier</t>
  </si>
  <si>
    <t>2 ans</t>
  </si>
  <si>
    <t>Données révélant les opinions politiques</t>
  </si>
  <si>
    <t>Les photos transférées par l'utilisateur peuvent révéler des opinions politiques</t>
  </si>
  <si>
    <t>Données révélant les convictions religieuses ou philosophiques</t>
  </si>
  <si>
    <t>Les photos transférées par l'utilisateur peuvent révéler des convictions religieuses</t>
  </si>
  <si>
    <t>Données révélant l'appartenance syndicale</t>
  </si>
  <si>
    <t xml:space="preserve">Les photos transférées par l'utilisateur peuvent révéler une appartenance syndicale (sans doute rare mais pas impossible)	</t>
  </si>
  <si>
    <t>Données génétiques</t>
  </si>
  <si>
    <t>Les photos transférées par l'utilisateur peuvent révéler des données génétiques</t>
  </si>
  <si>
    <t>Données biométriques aux fins d'identifier une personne physique de manière unique</t>
  </si>
  <si>
    <t>n/a</t>
  </si>
  <si>
    <t>Données concernant la santé</t>
  </si>
  <si>
    <t>Les photos transférées par l'utilisateur peuvent révéler des informations sur la santé</t>
  </si>
  <si>
    <t>Données concernant la vie sexuelle ou l'orientation sexuelle</t>
  </si>
  <si>
    <t>Les photos transférées par l'utilisateur peuvent révéler des informations sur l'orientation sexuelle</t>
  </si>
  <si>
    <t>Données relatives à des condamnations pénales ou infractions</t>
  </si>
  <si>
    <t>Catégories de données personnelles concernées</t>
  </si>
  <si>
    <t>État civil, identité, données d'identification, images…</t>
  </si>
  <si>
    <t>Photos de l'utilisateur portant des vêtements servant de base aux recommandations.</t>
  </si>
  <si>
    <t>Informations d'ordre économique et financier (revenus, situation financière, situation fiscale, etc.)</t>
  </si>
  <si>
    <t>Numéro de Sécurité Sociale (ou NIR)</t>
  </si>
  <si>
    <t>Catégories de personnes concernées</t>
  </si>
  <si>
    <t>Précisions</t>
  </si>
  <si>
    <t>Catégorie de personnes 1</t>
  </si>
  <si>
    <t>Prospects</t>
  </si>
  <si>
    <t>Clients</t>
  </si>
  <si>
    <t>Destinataires</t>
  </si>
  <si>
    <t>Type de destinataire</t>
  </si>
  <si>
    <t>Destinataire 1</t>
  </si>
  <si>
    <t>Algorithme effectuant la recommandation à partir de la photo</t>
  </si>
  <si>
    <t>La photo de l'utilisateur de l'application, une fois pré-traitée et adaptée au modèle, sert de base à la prédiction c.a.d à la recommandation d'un article correspondant aux goûts de ce dernier.</t>
  </si>
  <si>
    <t>Destinataire 2</t>
  </si>
  <si>
    <t>Base de données</t>
  </si>
  <si>
    <t>La photo de l'utilisateur de l'application est stockée dans une base de données et servira à l'entraînement du modèle utilisé</t>
  </si>
  <si>
    <t>Mesures de sécurité</t>
  </si>
  <si>
    <t>Type de mesure de sécurité</t>
  </si>
  <si>
    <t>Mesure de sécurité 1</t>
  </si>
  <si>
    <t xml:space="preserve">Prétraitement des images </t>
  </si>
  <si>
    <t>Réduction des risques d'identification des usagers et de données sensibles les concernant (floutages, renommages etc.)</t>
  </si>
  <si>
    <t>Mesure de sécurité 2</t>
  </si>
  <si>
    <t>Gestion stricte des accès à la base de données</t>
  </si>
  <si>
    <t>Utilisation des outils de sécurisation du système de stockage Azure</t>
  </si>
  <si>
    <t>Mesure de sécurité 3</t>
  </si>
  <si>
    <t>Contrôle d'accès des utilisateurs</t>
  </si>
  <si>
    <t>Transferts hors UE</t>
  </si>
  <si>
    <t>Destinataire</t>
  </si>
  <si>
    <t>Type de Garanties</t>
  </si>
  <si>
    <t>Liens vers la documentation</t>
  </si>
  <si>
    <t>Organisme destinataire 1</t>
  </si>
  <si>
    <t>Un risque, c’est un événement futur possible, identifiable et que l'on peut quantifier.</t>
  </si>
  <si>
    <t>L'occurence de cet évenement peut occasionner des coûts financiers, des dépassements de délais ou d'autres conséquences néfastes telle qu'une baisse de la qualité du bien ou service fournit.</t>
  </si>
  <si>
    <t>Il s'agit ici de lister les risques, de les quantifier en termes d'impact et de probabilité d'occurrence et de leur associer des mesures de prévention et de correction.</t>
  </si>
  <si>
    <t>Facteurs de risque</t>
  </si>
  <si>
    <t>Risque
(événement redouté)</t>
  </si>
  <si>
    <t>Conséquences
(en coût, délai, qualité, satisfaction client)</t>
  </si>
  <si>
    <t>Impact
(0 à3)</t>
  </si>
  <si>
    <t>Probabilité
(0 à 3)</t>
  </si>
  <si>
    <t>Criticité
(impact*prob)</t>
  </si>
  <si>
    <t>Actions de prévention
(pour éviter l'événement redouté)</t>
  </si>
  <si>
    <t>Action de correction
(si événement redouté avéré)</t>
  </si>
  <si>
    <t>Priorisation</t>
  </si>
  <si>
    <t>Etant donné que …</t>
  </si>
  <si>
    <t>Si …</t>
  </si>
  <si>
    <t>Alors …</t>
  </si>
  <si>
    <t>Les développeurs de l’application mobile travaillent en parallèle sur une autre application
urgente</t>
  </si>
  <si>
    <t>un problème advient durant le développement de cette autre application</t>
  </si>
  <si>
    <t>Cela impacterait le développement de notre application, on pourrait prendre du retard et/ou perdre en qualité ou en nombre de services proposés.</t>
  </si>
  <si>
    <t>Communication régulière avec les responsables du développement de l'autre application.
Adaptation/modification des sprints si besoin.</t>
  </si>
  <si>
    <t>Supprimer ou reporter certains services de l'application en fonction de la priorisation effectuée dans le backlog</t>
  </si>
  <si>
    <t>Le data scientist est junior et que les modèles sont développés par un sous-traitant</t>
  </si>
  <si>
    <t>Défaillance du sous-traitant
(erreur de jugement sur capacités ou erreur d'interprétation et communication par exemple)</t>
  </si>
  <si>
    <t>Les performances de l'algorithme de suggestion s'en trouverait dégradées et donc l'application elle-même rencontrerait moins de succès et risquerait même de ternir l'image de l'entreprise.</t>
  </si>
  <si>
    <t>Communication claire des attendus du projet avec le sous-traitant.
Garanties contractuelles en cas de "défaut" ou non conformité avec les attendus.</t>
  </si>
  <si>
    <t>Report du lancement de l'application
Préparation d'un plan de communication pour le marketing
Embauche d'un data scientist confirmé en interne.</t>
  </si>
  <si>
    <t>Les délais sont très courts car un concurrent planifie le même type d’application, il faut être
les premiers à proposer ces services</t>
  </si>
  <si>
    <t>Le concurrent sort le même type d'application avant nous</t>
  </si>
  <si>
    <t>On devrait revoir à la baisse les gains estimés par la sortie de l'application
Risque de perte de clients et de baisse de satisfaction sur notre marque.</t>
  </si>
  <si>
    <t>Etablissement d'un planning de sprints prenant en compte ces éléments tout en restant réalisable,
Possibilité de le modifier si des informations inquiétantes sur l'avancée du concurrent parviennent.
Possibilité de sortir l'application sans y avoir inclus tous les services.</t>
  </si>
  <si>
    <t>Etudier l'application concurrente et se démarquer par l'ajout d'une fonctionnalité innovante.
Y réfléchir pendant le développement de l'application et lors des réunions sprints.
Prévoir une campagne de marketing agressive pour retenir ou capter les clients.</t>
  </si>
  <si>
    <t>Les données de type image sont des données personnelles sensibles</t>
  </si>
  <si>
    <t>Fuite de données sensibles</t>
  </si>
  <si>
    <t>Amende
Dégradation de l'image de marque
Perte de clients</t>
  </si>
  <si>
    <t>Limiter la prise de photos aux vêtements seuls
Réduction des fonctionnalités (visualisation sur client)
Chiffrer les images
Sécuriser les accès au stockage et traitements Azure Cloud</t>
  </si>
  <si>
    <t>Notification à la CNIL
Notifiaction aux personnes concernées
Audit interne de sécurité</t>
  </si>
  <si>
    <t>La gestion des données personnelles et leur sécurité est un enjeu majeur, pour rassurer les
clients de poster leurs photos et leurs préférences</t>
  </si>
  <si>
    <t>Non conformité au RGPD</t>
  </si>
  <si>
    <t>Inclure le DPO comme partie prenante du projet dès son initialisation
Faire un point sur la réglementation RGPD et la conformité des traitements effectués à chaque sprint
Documenter et mettre à jour le registre des traitements à chaque sprint.</t>
  </si>
  <si>
    <t>Notification à la CNIL
Notifiaction aux personnes concernées
Formations internes aux réglementations RGPD</t>
  </si>
  <si>
    <t>Mauvaise qualité du jeu de données d'images initiales servant à l'entraînement du modèle</t>
  </si>
  <si>
    <t>Algorithme non performant
Recommandations peu fiables
Biais et discriminations potentielles</t>
  </si>
  <si>
    <t>Dégradation de l'image de marque
Perte de clients</t>
  </si>
  <si>
    <t>Vigilance quant à la sélection des images constituant la base sur laquelle le modèle sera entraîné.
Vérification constante des prédictions du modèles lors de la phase de test de l'application.
Application d'une régularisation et différents prétraitements de données afin de limiter les biais au maximum.</t>
  </si>
  <si>
    <t>Mise en maintenance de l'application le temps de réentrainer intégralement le modèle.
Campagne marketing pour limiter la déception et la perte de clients.</t>
  </si>
  <si>
    <t>Phase d'entraînement du modèle trop limitée</t>
  </si>
  <si>
    <t>Mauvaise appréciation de l'infrastructure cloud à mettre en place
Limitation de l'entraînement du modèle.</t>
  </si>
  <si>
    <t>Coûts supplémentaires engendrés par l'accroissement des capacités à mettre en place pour avoir un modèle suffisamment performant.</t>
  </si>
  <si>
    <t>Concertation et validation par des experts de l'architecture cloud mise en place
Suivre les coûts engendrés par cette infrastructure.</t>
  </si>
  <si>
    <t>Révision des prix de l'application pour prendre en compte la hausse des coûts.
Réflexion stratégique sur la politique commerciale à mettre en place suite à cette hausse de coûts.</t>
  </si>
  <si>
    <t>Matrice d'évaluation des risques :</t>
  </si>
  <si>
    <t>1. Fuite de données sensibles
2. Défaillance du sous-traitant
3. Non conformité RGPD
4. Biais/Discriminations algorithme
5. Infrastructure Cloud sous-estimée
6. Sortie de l'application concurrente
7. Sursollicitation équipes devs</t>
  </si>
  <si>
    <t>Probabilité</t>
  </si>
  <si>
    <t>Impact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</si>
</sst>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1">
    <font>
      <sz val="11.0"/>
      <color theme="1"/>
      <name val="Aptos Narrow"/>
      <scheme val="minor"/>
    </font>
    <font>
      <b/>
      <sz val="12.0"/>
      <color theme="1"/>
      <name val="Arial"/>
    </font>
    <font>
      <sz val="10.0"/>
      <color theme="1"/>
      <name val="Arial"/>
    </font>
    <font>
      <b/>
      <sz val="10.0"/>
      <color theme="1"/>
      <name val="Arial"/>
    </font>
    <font/>
    <font>
      <b/>
      <sz val="10.0"/>
      <color rgb="FF215E99"/>
      <name val="Arial"/>
    </font>
    <font>
      <sz val="10.0"/>
      <color rgb="FF215E99"/>
      <name val="Arial"/>
    </font>
    <font>
      <b/>
      <sz val="10.0"/>
      <color rgb="FFFF0000"/>
      <name val="Arial"/>
    </font>
    <font>
      <b/>
      <sz val="12.0"/>
      <color theme="1"/>
      <name val="Aptos Narrow"/>
      <scheme val="minor"/>
    </font>
    <font>
      <b/>
      <sz val="12.0"/>
      <color theme="1"/>
      <name val="Aptos Narrow"/>
    </font>
    <font>
      <sz val="11.0"/>
      <color theme="1"/>
      <name val="Aptos Narrow"/>
    </font>
    <font>
      <b/>
      <sz val="11.0"/>
      <color theme="1"/>
      <name val="Aptos Narrow"/>
    </font>
    <font>
      <color theme="1"/>
      <name val="Aptos Narrow"/>
      <scheme val="minor"/>
    </font>
    <font>
      <color rgb="FF0000FF"/>
      <name val="Aptos Narrow"/>
      <scheme val="minor"/>
    </font>
    <font>
      <color rgb="FFFF9900"/>
      <name val="Aptos Narrow"/>
      <scheme val="minor"/>
    </font>
    <font>
      <color rgb="FF9900FF"/>
      <name val="Aptos Narrow"/>
      <scheme val="minor"/>
    </font>
    <font>
      <sz val="11.0"/>
      <color theme="1"/>
      <name val="Arial"/>
    </font>
    <font>
      <color theme="1"/>
      <name val="Arial"/>
    </font>
    <font>
      <b/>
      <sz val="12.0"/>
      <color rgb="FF000000"/>
      <name val="Arial"/>
    </font>
    <font>
      <b/>
      <sz val="16.0"/>
      <color rgb="FF000000"/>
      <name val="Arial"/>
    </font>
    <font>
      <b/>
      <sz val="11.0"/>
      <color rgb="FFFFFFFF"/>
      <name val="Arial"/>
    </font>
    <font>
      <b/>
      <sz val="11.0"/>
      <color rgb="FF000000"/>
      <name val="Arial"/>
    </font>
    <font>
      <b/>
      <sz val="11.0"/>
      <color theme="9"/>
      <name val="Arial"/>
    </font>
    <font>
      <b/>
      <sz val="11.0"/>
      <color rgb="FFCC0000"/>
      <name val="Arial"/>
    </font>
    <font>
      <b/>
      <sz val="14.0"/>
      <color rgb="FFFFFFFF"/>
      <name val="Georgia"/>
    </font>
    <font>
      <sz val="8.0"/>
      <color theme="1"/>
      <name val="&quot;Calibri&quot;"/>
    </font>
    <font>
      <b/>
      <sz val="8.0"/>
      <color rgb="FF1F4E78"/>
      <name val="Georgia"/>
    </font>
    <font>
      <b/>
      <sz val="10.0"/>
      <color rgb="FFFFFFFF"/>
      <name val="Arial"/>
    </font>
    <font>
      <b/>
      <sz val="10.0"/>
      <color rgb="FF004A99"/>
      <name val="Arial"/>
    </font>
    <font>
      <b/>
      <sz val="10.0"/>
      <color rgb="FF1F4E78"/>
      <name val="Arial"/>
    </font>
    <font>
      <sz val="12.0"/>
      <color theme="1"/>
      <name val="Arial"/>
    </font>
  </fonts>
  <fills count="24">
    <fill>
      <patternFill patternType="none"/>
    </fill>
    <fill>
      <patternFill patternType="lightGray"/>
    </fill>
    <fill>
      <patternFill patternType="solid">
        <fgColor rgb="FFD9F2D0"/>
        <bgColor rgb="FFD9F2D0"/>
      </patternFill>
    </fill>
    <fill>
      <patternFill patternType="solid">
        <fgColor rgb="FFA6C9EB"/>
        <bgColor rgb="FFA6C9EB"/>
      </patternFill>
    </fill>
    <fill>
      <patternFill patternType="solid">
        <fgColor rgb="FF66CCFF"/>
        <bgColor rgb="FF66CCFF"/>
      </patternFill>
    </fill>
    <fill>
      <patternFill patternType="solid">
        <fgColor rgb="FFFF0000"/>
        <bgColor rgb="FFFF0000"/>
      </patternFill>
    </fill>
    <fill>
      <patternFill patternType="solid">
        <fgColor rgb="FFB3E5A1"/>
        <bgColor rgb="FFB3E5A1"/>
      </patternFill>
    </fill>
    <fill>
      <patternFill patternType="solid">
        <fgColor rgb="FFC9DAF8"/>
        <bgColor rgb="FFC9DAF8"/>
      </patternFill>
    </fill>
    <fill>
      <patternFill patternType="solid">
        <fgColor rgb="FFFFE599"/>
        <bgColor rgb="FFFFE599"/>
      </patternFill>
    </fill>
    <fill>
      <patternFill patternType="solid">
        <fgColor rgb="FFF6B26B"/>
        <bgColor rgb="FFF6B26B"/>
      </patternFill>
    </fill>
    <fill>
      <patternFill patternType="solid">
        <fgColor rgb="FFE06666"/>
        <bgColor rgb="FFE06666"/>
      </patternFill>
    </fill>
    <fill>
      <patternFill patternType="solid">
        <fgColor rgb="FF9900FF"/>
        <bgColor rgb="FF9900FF"/>
      </patternFill>
    </fill>
    <fill>
      <patternFill patternType="solid">
        <fgColor rgb="FF004A99"/>
        <bgColor rgb="FF004A99"/>
      </patternFill>
    </fill>
    <fill>
      <patternFill patternType="solid">
        <fgColor rgb="FF3B96EC"/>
        <bgColor rgb="FF3B96EC"/>
      </patternFill>
    </fill>
    <fill>
      <patternFill patternType="solid">
        <fgColor rgb="FFFFFFFF"/>
        <bgColor rgb="FFFFFFFF"/>
      </patternFill>
    </fill>
    <fill>
      <patternFill patternType="solid">
        <fgColor rgb="FF31859C"/>
        <bgColor rgb="FF31859C"/>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rgb="FF002060"/>
        <bgColor rgb="FF002060"/>
      </patternFill>
    </fill>
    <fill>
      <patternFill patternType="solid">
        <fgColor rgb="FF0070C0"/>
        <bgColor rgb="FF0070C0"/>
      </patternFill>
    </fill>
    <fill>
      <patternFill patternType="solid">
        <fgColor rgb="FFFFF2CC"/>
        <bgColor rgb="FFFFF2CC"/>
      </patternFill>
    </fill>
    <fill>
      <patternFill patternType="solid">
        <fgColor rgb="FFCC0000"/>
        <bgColor rgb="FFCC0000"/>
      </patternFill>
    </fill>
    <fill>
      <patternFill patternType="solid">
        <fgColor rgb="FF93C47D"/>
        <bgColor rgb="FF93C47D"/>
      </patternFill>
    </fill>
  </fills>
  <borders count="40">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style="thin">
        <color rgb="FF000000"/>
      </left>
      <right style="thin">
        <color rgb="FF000000"/>
      </righ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n">
        <color rgb="FF000000"/>
      </left>
      <top style="thin">
        <color rgb="FF000000"/>
      </top>
    </border>
    <border>
      <top style="thin">
        <color rgb="FF000000"/>
      </top>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right style="thin">
        <color rgb="FF000000"/>
      </right>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style="thin">
        <color rgb="FF000000"/>
      </left>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border>
    <border>
      <left style="thin">
        <color rgb="FFFFFFFF"/>
      </left>
      <top style="thin">
        <color rgb="FFFFFFFF"/>
      </top>
    </border>
    <border>
      <left style="thin">
        <color rgb="FFFFFFFF"/>
      </left>
      <right style="thin">
        <color rgb="FFFFFFFF"/>
      </right>
      <top style="thin">
        <color rgb="FFFFFFFF"/>
      </top>
    </border>
    <border>
      <top style="thin">
        <color rgb="FFFFFFFF"/>
      </top>
    </border>
    <border>
      <right style="thin">
        <color rgb="FFFFFFFF"/>
      </right>
      <top style="thin">
        <color rgb="FFFFFFFF"/>
      </top>
    </border>
    <border>
      <bottom style="thin">
        <color rgb="FFFFFFFF"/>
      </bottom>
    </border>
    <border>
      <left style="thin">
        <color rgb="FFFFFFFF"/>
      </left>
      <bottom style="thin">
        <color rgb="FFFFFFFF"/>
      </bottom>
    </border>
    <border>
      <left style="thin">
        <color rgb="FFFFFFFF"/>
      </left>
      <right style="thin">
        <color rgb="FFFFFFFF"/>
      </right>
      <top style="thin">
        <color rgb="FFFFFFFF"/>
      </top>
      <bottom style="thin">
        <color rgb="FFFFFFFF"/>
      </bottom>
    </border>
    <border>
      <right style="thin">
        <color rgb="FFFFFFFF"/>
      </right>
      <bottom style="thin">
        <color rgb="FFFFFFFF"/>
      </bottom>
    </border>
    <border>
      <left style="thin">
        <color rgb="FFE7E6E6"/>
      </left>
      <top style="thin">
        <color rgb="FFE7E6E6"/>
      </top>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0" fontId="2" numFmtId="0" xfId="0" applyFont="1"/>
    <xf borderId="1" fillId="0" fontId="1" numFmtId="0" xfId="0" applyBorder="1" applyFont="1"/>
    <xf borderId="2" fillId="2" fontId="2" numFmtId="0" xfId="0" applyBorder="1" applyFill="1" applyFont="1"/>
    <xf borderId="2" fillId="2" fontId="3" numFmtId="0" xfId="0" applyBorder="1" applyFont="1"/>
    <xf borderId="2" fillId="0" fontId="2" numFmtId="0" xfId="0" applyBorder="1" applyFont="1"/>
    <xf borderId="2" fillId="3" fontId="3" numFmtId="0" xfId="0" applyBorder="1" applyFill="1" applyFont="1"/>
    <xf borderId="2" fillId="4" fontId="2" numFmtId="0" xfId="0" applyBorder="1" applyFill="1" applyFont="1"/>
    <xf borderId="3" fillId="4" fontId="2" numFmtId="0" xfId="0" applyBorder="1" applyFont="1"/>
    <xf borderId="4" fillId="0" fontId="4" numFmtId="0" xfId="0" applyBorder="1" applyFont="1"/>
    <xf borderId="5" fillId="0" fontId="4" numFmtId="0" xfId="0" applyBorder="1" applyFont="1"/>
    <xf borderId="6" fillId="0" fontId="5" numFmtId="0" xfId="0" applyBorder="1" applyFont="1"/>
    <xf borderId="7" fillId="0" fontId="2" numFmtId="0" xfId="0" applyBorder="1" applyFont="1"/>
    <xf borderId="8" fillId="0" fontId="2" numFmtId="0" xfId="0" applyBorder="1" applyFont="1"/>
    <xf borderId="9" fillId="0" fontId="4" numFmtId="0" xfId="0" applyBorder="1" applyFont="1"/>
    <xf borderId="10" fillId="0" fontId="4" numFmtId="0" xfId="0" applyBorder="1" applyFont="1"/>
    <xf borderId="6" fillId="0" fontId="6" numFmtId="0" xfId="0" applyBorder="1" applyFont="1"/>
    <xf borderId="0" fillId="0" fontId="2" numFmtId="9" xfId="0" applyFont="1" applyNumberFormat="1"/>
    <xf borderId="8" fillId="0" fontId="2" numFmtId="0" xfId="0" applyAlignment="1" applyBorder="1" applyFont="1">
      <alignment horizontal="center"/>
    </xf>
    <xf borderId="11" fillId="0" fontId="6" numFmtId="0" xfId="0" applyBorder="1" applyFont="1"/>
    <xf borderId="11" fillId="0" fontId="6" numFmtId="0" xfId="0" applyAlignment="1" applyBorder="1" applyFont="1">
      <alignment readingOrder="0"/>
    </xf>
    <xf borderId="0" fillId="0" fontId="2" numFmtId="0" xfId="0" applyAlignment="1" applyFont="1">
      <alignment readingOrder="0"/>
    </xf>
    <xf borderId="0" fillId="0" fontId="2" numFmtId="9" xfId="0" applyAlignment="1" applyFont="1" applyNumberFormat="1">
      <alignment readingOrder="0"/>
    </xf>
    <xf borderId="12" fillId="0" fontId="6" numFmtId="0" xfId="0" applyBorder="1" applyFont="1"/>
    <xf borderId="13" fillId="0" fontId="7" numFmtId="0" xfId="0" applyBorder="1" applyFont="1"/>
    <xf borderId="2" fillId="0" fontId="3" numFmtId="0" xfId="0" applyBorder="1" applyFont="1"/>
    <xf borderId="10" fillId="0" fontId="7" numFmtId="0" xfId="0" applyBorder="1" applyFont="1"/>
    <xf borderId="0" fillId="0" fontId="8" numFmtId="0" xfId="0" applyFont="1"/>
    <xf borderId="14" fillId="0" fontId="9" numFmtId="0" xfId="0" applyBorder="1" applyFont="1"/>
    <xf borderId="15" fillId="0" fontId="4" numFmtId="0" xfId="0" applyBorder="1" applyFont="1"/>
    <xf borderId="2" fillId="0" fontId="10" numFmtId="0" xfId="0" applyBorder="1" applyFont="1"/>
    <xf borderId="16" fillId="0" fontId="10" numFmtId="0" xfId="0" applyBorder="1" applyFont="1"/>
    <xf borderId="17" fillId="0" fontId="4" numFmtId="0" xfId="0" applyBorder="1" applyFont="1"/>
    <xf borderId="7" fillId="0" fontId="4" numFmtId="0" xfId="0" applyBorder="1" applyFont="1"/>
    <xf borderId="8" fillId="0" fontId="11" numFmtId="0" xfId="0" applyBorder="1" applyFont="1"/>
    <xf borderId="8" fillId="0" fontId="10" numFmtId="0" xfId="0" applyBorder="1" applyFont="1"/>
    <xf borderId="9" fillId="0" fontId="10" numFmtId="0" xfId="0" applyBorder="1" applyFont="1"/>
    <xf borderId="10" fillId="0" fontId="10" numFmtId="0" xfId="0" applyBorder="1" applyFont="1"/>
    <xf borderId="13" fillId="0" fontId="10" numFmtId="0" xfId="0" applyBorder="1" applyFont="1"/>
    <xf borderId="18" fillId="0" fontId="4" numFmtId="0" xfId="0" applyBorder="1" applyFont="1"/>
    <xf borderId="19" fillId="0" fontId="4" numFmtId="0" xfId="0" applyBorder="1" applyFont="1"/>
    <xf borderId="2" fillId="0" fontId="11" numFmtId="1" xfId="0" applyBorder="1" applyFont="1" applyNumberFormat="1"/>
    <xf borderId="2" fillId="0" fontId="11" numFmtId="0" xfId="0" applyBorder="1" applyFont="1"/>
    <xf borderId="2" fillId="0" fontId="10" numFmtId="1" xfId="0" applyBorder="1" applyFont="1" applyNumberFormat="1"/>
    <xf borderId="1" fillId="0" fontId="9" numFmtId="0" xfId="0" applyBorder="1" applyFont="1"/>
    <xf borderId="0" fillId="0" fontId="12" numFmtId="0" xfId="0" applyFont="1"/>
    <xf borderId="20" fillId="0" fontId="9" numFmtId="0" xfId="0" applyBorder="1" applyFont="1"/>
    <xf borderId="6" fillId="0" fontId="10" numFmtId="0" xfId="0" applyBorder="1" applyFont="1"/>
    <xf borderId="7" fillId="0" fontId="10" numFmtId="9" xfId="0" applyBorder="1" applyFont="1" applyNumberFormat="1"/>
    <xf borderId="11" fillId="0" fontId="10" numFmtId="0" xfId="0" applyAlignment="1" applyBorder="1" applyFont="1">
      <alignment shrinkToFit="0" wrapText="1"/>
    </xf>
    <xf borderId="21" fillId="0" fontId="10" numFmtId="10" xfId="0" applyBorder="1" applyFont="1" applyNumberFormat="1"/>
    <xf borderId="12" fillId="0" fontId="10" numFmtId="0" xfId="0" applyBorder="1" applyFont="1"/>
    <xf borderId="19" fillId="0" fontId="10" numFmtId="10" xfId="0" applyBorder="1" applyFont="1" applyNumberFormat="1"/>
    <xf borderId="0" fillId="0" fontId="10" numFmtId="0" xfId="0" applyFont="1"/>
    <xf borderId="17" fillId="0" fontId="10" numFmtId="0" xfId="0" applyBorder="1" applyFont="1"/>
    <xf borderId="7" fillId="0" fontId="10" numFmtId="0" xfId="0" applyBorder="1" applyFont="1"/>
    <xf borderId="17" fillId="0" fontId="10" numFmtId="1" xfId="0" applyBorder="1" applyFont="1" applyNumberFormat="1"/>
    <xf borderId="7" fillId="0" fontId="10" numFmtId="1" xfId="0" applyBorder="1" applyFont="1" applyNumberFormat="1"/>
    <xf borderId="11" fillId="0" fontId="10" numFmtId="0" xfId="0" applyBorder="1" applyFont="1"/>
    <xf borderId="21" fillId="0" fontId="10" numFmtId="0" xfId="0" applyBorder="1" applyFont="1"/>
    <xf borderId="0" fillId="0" fontId="10" numFmtId="1" xfId="0" applyFont="1" applyNumberFormat="1"/>
    <xf borderId="21" fillId="0" fontId="10" numFmtId="1" xfId="0" applyBorder="1" applyFont="1" applyNumberFormat="1"/>
    <xf borderId="22" fillId="0" fontId="11" numFmtId="0" xfId="0" applyBorder="1" applyFont="1"/>
    <xf borderId="23" fillId="0" fontId="11" numFmtId="0" xfId="0" applyBorder="1" applyFont="1"/>
    <xf borderId="23" fillId="0" fontId="11" numFmtId="1" xfId="0" applyBorder="1" applyFont="1" applyNumberFormat="1"/>
    <xf borderId="24" fillId="0" fontId="11" numFmtId="1" xfId="0" applyBorder="1" applyFont="1" applyNumberFormat="1"/>
    <xf borderId="0" fillId="0" fontId="10" numFmtId="0" xfId="0" applyAlignment="1" applyFont="1">
      <alignment horizontal="right"/>
    </xf>
    <xf borderId="25" fillId="5" fontId="10" numFmtId="1" xfId="0" applyBorder="1" applyFill="1" applyFont="1" applyNumberFormat="1"/>
    <xf borderId="25" fillId="6" fontId="10" numFmtId="1" xfId="0" applyBorder="1" applyFill="1" applyFont="1" applyNumberFormat="1"/>
    <xf borderId="2" fillId="0" fontId="1" numFmtId="0" xfId="0" applyAlignment="1" applyBorder="1" applyFont="1">
      <alignment readingOrder="0"/>
    </xf>
    <xf borderId="0" fillId="0" fontId="13" numFmtId="0" xfId="0" applyFont="1"/>
    <xf borderId="0" fillId="0" fontId="14" numFmtId="0" xfId="0" applyFont="1"/>
    <xf borderId="0" fillId="0" fontId="15" numFmtId="0" xfId="0" applyFont="1"/>
    <xf borderId="2" fillId="0" fontId="12" numFmtId="0" xfId="0" applyBorder="1" applyFont="1"/>
    <xf borderId="8" fillId="0" fontId="10" numFmtId="0" xfId="0" applyAlignment="1" applyBorder="1" applyFont="1">
      <alignment horizontal="center"/>
    </xf>
    <xf borderId="8" fillId="0" fontId="10" numFmtId="0" xfId="0" applyAlignment="1" applyBorder="1" applyFont="1">
      <alignment horizontal="left"/>
    </xf>
    <xf borderId="8" fillId="0" fontId="16" numFmtId="0" xfId="0" applyAlignment="1" applyBorder="1" applyFont="1">
      <alignment readingOrder="0"/>
    </xf>
    <xf borderId="2" fillId="0" fontId="17" numFmtId="0" xfId="0" applyAlignment="1" applyBorder="1" applyFont="1">
      <alignment readingOrder="0"/>
    </xf>
    <xf borderId="2" fillId="7" fontId="17" numFmtId="0" xfId="0" applyAlignment="1" applyBorder="1" applyFill="1" applyFont="1">
      <alignment readingOrder="0"/>
    </xf>
    <xf borderId="2" fillId="6" fontId="18" numFmtId="0" xfId="0" applyBorder="1" applyFont="1"/>
    <xf borderId="16" fillId="0" fontId="10" numFmtId="0" xfId="0" applyAlignment="1" applyBorder="1" applyFont="1">
      <alignment horizontal="center"/>
    </xf>
    <xf borderId="26" fillId="0" fontId="4" numFmtId="0" xfId="0" applyBorder="1" applyFont="1"/>
    <xf borderId="21" fillId="0" fontId="4" numFmtId="0" xfId="0" applyBorder="1" applyFont="1"/>
    <xf borderId="2" fillId="6" fontId="18" numFmtId="0" xfId="0" applyAlignment="1" applyBorder="1" applyFont="1">
      <alignment readingOrder="0"/>
    </xf>
    <xf borderId="2" fillId="8" fontId="18" numFmtId="0" xfId="0" applyAlignment="1" applyBorder="1" applyFill="1" applyFont="1">
      <alignment readingOrder="0"/>
    </xf>
    <xf borderId="2" fillId="9" fontId="18" numFmtId="0" xfId="0" applyBorder="1" applyFill="1" applyFont="1"/>
    <xf borderId="13" fillId="0" fontId="4" numFmtId="0" xfId="0" applyBorder="1" applyFont="1"/>
    <xf borderId="2" fillId="7" fontId="1" numFmtId="0" xfId="0" applyAlignment="1" applyBorder="1" applyFont="1">
      <alignment readingOrder="0" shrinkToFit="0" vertical="center" wrapText="1"/>
    </xf>
    <xf borderId="8" fillId="6" fontId="1" numFmtId="0" xfId="0" applyAlignment="1" applyBorder="1" applyFont="1">
      <alignment readingOrder="0" shrinkToFit="0" vertical="center" wrapText="1"/>
    </xf>
    <xf borderId="8" fillId="8" fontId="1" numFmtId="0" xfId="0" applyAlignment="1" applyBorder="1" applyFont="1">
      <alignment readingOrder="0" shrinkToFit="0" vertical="center" wrapText="1"/>
    </xf>
    <xf borderId="8" fillId="9" fontId="1" numFmtId="0" xfId="0" applyAlignment="1" applyBorder="1" applyFont="1">
      <alignment readingOrder="0" shrinkToFit="0" vertical="center" wrapText="1"/>
    </xf>
    <xf borderId="2" fillId="7" fontId="12" numFmtId="0" xfId="0" applyBorder="1" applyFont="1"/>
    <xf borderId="0" fillId="0" fontId="1" numFmtId="0" xfId="0" applyAlignment="1" applyFont="1">
      <alignment readingOrder="0"/>
    </xf>
    <xf borderId="0" fillId="0" fontId="17" numFmtId="0" xfId="0" applyAlignment="1" applyFont="1">
      <alignment readingOrder="0"/>
    </xf>
    <xf borderId="1" fillId="7" fontId="17" numFmtId="0" xfId="0" applyAlignment="1" applyBorder="1" applyFont="1">
      <alignment readingOrder="0" shrinkToFit="0" wrapText="1"/>
    </xf>
    <xf borderId="0" fillId="0" fontId="17" numFmtId="0" xfId="0" applyAlignment="1" applyFont="1">
      <alignment readingOrder="0" shrinkToFit="0" wrapText="1"/>
    </xf>
    <xf borderId="12" fillId="0" fontId="17" numFmtId="0" xfId="0" applyAlignment="1" applyBorder="1" applyFont="1">
      <alignment readingOrder="0" shrinkToFit="0" wrapText="1"/>
    </xf>
    <xf borderId="12" fillId="6" fontId="18" numFmtId="0" xfId="0" applyAlignment="1" applyBorder="1" applyFont="1">
      <alignment readingOrder="0" shrinkToFit="0" wrapText="1"/>
    </xf>
    <xf borderId="2" fillId="0" fontId="17" numFmtId="0" xfId="0" applyAlignment="1" applyBorder="1" applyFont="1">
      <alignment readingOrder="0" shrinkToFit="0" wrapText="1"/>
    </xf>
    <xf borderId="2" fillId="6" fontId="18" numFmtId="0" xfId="0" applyAlignment="1" applyBorder="1" applyFont="1">
      <alignment readingOrder="0" shrinkToFit="0" wrapText="1"/>
    </xf>
    <xf borderId="2" fillId="8" fontId="18" numFmtId="0" xfId="0" applyAlignment="1" applyBorder="1" applyFont="1">
      <alignment readingOrder="0" shrinkToFit="0" wrapText="1"/>
    </xf>
    <xf borderId="2" fillId="10" fontId="18" numFmtId="0" xfId="0" applyAlignment="1" applyBorder="1" applyFill="1" applyFont="1">
      <alignment readingOrder="0" shrinkToFit="0" wrapText="1"/>
    </xf>
    <xf borderId="2" fillId="11" fontId="18" numFmtId="0" xfId="0" applyAlignment="1" applyBorder="1" applyFill="1" applyFont="1">
      <alignment readingOrder="0" shrinkToFit="0" wrapText="1"/>
    </xf>
    <xf borderId="0" fillId="7" fontId="19" numFmtId="0" xfId="0" applyAlignment="1" applyFont="1">
      <alignment readingOrder="0" vertical="center"/>
    </xf>
    <xf borderId="27" fillId="12" fontId="20" numFmtId="0" xfId="0" applyAlignment="1" applyBorder="1" applyFill="1" applyFont="1">
      <alignment horizontal="center" readingOrder="0" shrinkToFit="0" wrapText="1"/>
    </xf>
    <xf borderId="28" fillId="0" fontId="4" numFmtId="0" xfId="0" applyBorder="1" applyFont="1"/>
    <xf borderId="29" fillId="0" fontId="4" numFmtId="0" xfId="0" applyBorder="1" applyFont="1"/>
    <xf borderId="30" fillId="13" fontId="20" numFmtId="0" xfId="0" applyAlignment="1" applyBorder="1" applyFill="1" applyFont="1">
      <alignment horizontal="center" readingOrder="0" shrinkToFit="0" wrapText="1"/>
    </xf>
    <xf borderId="31" fillId="13" fontId="20" numFmtId="0" xfId="0" applyAlignment="1" applyBorder="1" applyFont="1">
      <alignment horizontal="center" readingOrder="0" shrinkToFit="0" wrapText="1"/>
    </xf>
    <xf borderId="32" fillId="13" fontId="20" numFmtId="0" xfId="0" applyAlignment="1" applyBorder="1" applyFont="1">
      <alignment horizontal="center" readingOrder="0" shrinkToFit="0" wrapText="1"/>
    </xf>
    <xf borderId="31" fillId="13" fontId="16" numFmtId="0" xfId="0" applyAlignment="1" applyBorder="1" applyFont="1">
      <alignment horizontal="left" shrinkToFit="0" wrapText="1"/>
    </xf>
    <xf borderId="33" fillId="0" fontId="4" numFmtId="0" xfId="0" applyBorder="1" applyFont="1"/>
    <xf borderId="34" fillId="0" fontId="4" numFmtId="0" xfId="0" applyBorder="1" applyFont="1"/>
    <xf borderId="0" fillId="0" fontId="17" numFmtId="0" xfId="0" applyAlignment="1" applyFont="1">
      <alignment readingOrder="0" shrinkToFit="0" vertical="top" wrapText="1"/>
    </xf>
    <xf borderId="2" fillId="14" fontId="21" numFmtId="0" xfId="0" applyAlignment="1" applyBorder="1" applyFill="1" applyFont="1">
      <alignment horizontal="center" readingOrder="0" shrinkToFit="0" wrapText="1"/>
    </xf>
    <xf borderId="2" fillId="14" fontId="21" numFmtId="164" xfId="0" applyAlignment="1" applyBorder="1" applyFont="1" applyNumberFormat="1">
      <alignment horizontal="center" readingOrder="0" shrinkToFit="0" wrapText="1"/>
    </xf>
    <xf borderId="8" fillId="14" fontId="21" numFmtId="0" xfId="0" applyAlignment="1" applyBorder="1" applyFont="1">
      <alignment horizontal="left" readingOrder="0" shrinkToFit="0" wrapText="1"/>
    </xf>
    <xf borderId="8" fillId="14" fontId="22" numFmtId="0" xfId="0" applyAlignment="1" applyBorder="1" applyFont="1">
      <alignment horizontal="center" readingOrder="0" shrinkToFit="0" vertical="center" wrapText="1"/>
    </xf>
    <xf borderId="8" fillId="14" fontId="23" numFmtId="0" xfId="0" applyAlignment="1" applyBorder="1" applyFont="1">
      <alignment horizontal="center" readingOrder="0" shrinkToFit="0" vertical="center" wrapText="1"/>
    </xf>
    <xf borderId="0" fillId="15" fontId="24" numFmtId="0" xfId="0" applyAlignment="1" applyFill="1" applyFont="1">
      <alignment horizontal="left" readingOrder="0" shrinkToFit="0" wrapText="1"/>
    </xf>
    <xf borderId="0" fillId="15" fontId="25" numFmtId="0" xfId="0" applyAlignment="1" applyFont="1">
      <alignment horizontal="left" vertical="top"/>
    </xf>
    <xf borderId="0" fillId="15" fontId="24" numFmtId="0" xfId="0" applyAlignment="1" applyFont="1">
      <alignment horizontal="left" readingOrder="0"/>
    </xf>
    <xf borderId="35" fillId="0" fontId="26" numFmtId="0" xfId="0" applyAlignment="1" applyBorder="1" applyFont="1">
      <alignment horizontal="left" readingOrder="0" shrinkToFit="0" wrapText="1"/>
    </xf>
    <xf borderId="35" fillId="0" fontId="4" numFmtId="0" xfId="0" applyBorder="1" applyFont="1"/>
    <xf borderId="27" fillId="12" fontId="27" numFmtId="0" xfId="0" applyAlignment="1" applyBorder="1" applyFont="1">
      <alignment horizontal="right" readingOrder="0" shrinkToFit="0" wrapText="1"/>
    </xf>
    <xf borderId="28" fillId="12" fontId="2" numFmtId="0" xfId="0" applyAlignment="1" applyBorder="1" applyFont="1">
      <alignment horizontal="left" vertical="top"/>
    </xf>
    <xf borderId="36" fillId="16" fontId="27" numFmtId="0" xfId="0" applyAlignment="1" applyBorder="1" applyFill="1" applyFont="1">
      <alignment horizontal="right" readingOrder="0" shrinkToFit="0" wrapText="1"/>
    </xf>
    <xf borderId="28" fillId="17" fontId="28" numFmtId="0" xfId="0" applyAlignment="1" applyBorder="1" applyFill="1" applyFont="1">
      <alignment horizontal="left" readingOrder="0"/>
    </xf>
    <xf borderId="27" fillId="16" fontId="27" numFmtId="0" xfId="0" applyAlignment="1" applyBorder="1" applyFont="1">
      <alignment horizontal="right" readingOrder="0" shrinkToFit="0" wrapText="1"/>
    </xf>
    <xf borderId="28" fillId="18" fontId="28" numFmtId="0" xfId="0" applyAlignment="1" applyBorder="1" applyFill="1" applyFont="1">
      <alignment horizontal="left" readingOrder="0"/>
    </xf>
    <xf borderId="28" fillId="17" fontId="28" numFmtId="164" xfId="0" applyAlignment="1" applyBorder="1" applyFont="1" applyNumberFormat="1">
      <alignment horizontal="left" readingOrder="0"/>
    </xf>
    <xf borderId="37" fillId="16" fontId="27" numFmtId="0" xfId="0" applyAlignment="1" applyBorder="1" applyFont="1">
      <alignment horizontal="right" readingOrder="0" shrinkToFit="0" wrapText="1"/>
    </xf>
    <xf borderId="27" fillId="18" fontId="28" numFmtId="164" xfId="0" applyAlignment="1" applyBorder="1" applyFont="1" applyNumberFormat="1">
      <alignment horizontal="left" readingOrder="0"/>
    </xf>
    <xf borderId="0" fillId="0" fontId="2" numFmtId="0" xfId="0" applyAlignment="1" applyFont="1">
      <alignment horizontal="right" shrinkToFit="0" wrapText="1"/>
    </xf>
    <xf borderId="0" fillId="0" fontId="2" numFmtId="0" xfId="0" applyAlignment="1" applyFont="1">
      <alignment horizontal="left" vertical="top"/>
    </xf>
    <xf borderId="27" fillId="12" fontId="27" numFmtId="0" xfId="0" applyAlignment="1" applyBorder="1" applyFont="1">
      <alignment horizontal="center" readingOrder="0"/>
    </xf>
    <xf borderId="28" fillId="17" fontId="28" numFmtId="0" xfId="0" applyAlignment="1" applyBorder="1" applyFont="1">
      <alignment horizontal="right" readingOrder="0"/>
    </xf>
    <xf borderId="0" fillId="16" fontId="27" numFmtId="0" xfId="0" applyAlignment="1" applyFont="1">
      <alignment horizontal="right" readingOrder="0" shrinkToFit="0" wrapText="1"/>
    </xf>
    <xf borderId="29" fillId="17" fontId="28" numFmtId="0" xfId="0" applyAlignment="1" applyBorder="1" applyFont="1">
      <alignment horizontal="left" readingOrder="0"/>
    </xf>
    <xf borderId="37" fillId="17" fontId="2" numFmtId="0" xfId="0" applyAlignment="1" applyBorder="1" applyFont="1">
      <alignment horizontal="left"/>
    </xf>
    <xf borderId="28" fillId="17" fontId="2" numFmtId="0" xfId="0" applyAlignment="1" applyBorder="1" applyFont="1">
      <alignment horizontal="left"/>
    </xf>
    <xf borderId="0" fillId="14" fontId="2" numFmtId="0" xfId="0" applyAlignment="1" applyFont="1">
      <alignment horizontal="right" shrinkToFit="0" wrapText="1"/>
    </xf>
    <xf borderId="0" fillId="14" fontId="2" numFmtId="0" xfId="0" applyAlignment="1" applyFont="1">
      <alignment horizontal="left" vertical="top"/>
    </xf>
    <xf borderId="0" fillId="12" fontId="27" numFmtId="0" xfId="0" applyAlignment="1" applyFont="1">
      <alignment horizontal="right" readingOrder="0" shrinkToFit="0" wrapText="1"/>
    </xf>
    <xf borderId="35" fillId="12" fontId="27" numFmtId="0" xfId="0" applyAlignment="1" applyBorder="1" applyFont="1">
      <alignment horizontal="center" readingOrder="0"/>
    </xf>
    <xf borderId="38" fillId="0" fontId="4" numFmtId="0" xfId="0" applyBorder="1" applyFont="1"/>
    <xf borderId="36" fillId="12" fontId="27" numFmtId="0" xfId="0" applyAlignment="1" applyBorder="1" applyFont="1">
      <alignment horizontal="center" readingOrder="0"/>
    </xf>
    <xf borderId="27" fillId="18" fontId="28" numFmtId="0" xfId="0" applyAlignment="1" applyBorder="1" applyFont="1">
      <alignment horizontal="left" readingOrder="0" shrinkToFit="0" wrapText="1"/>
    </xf>
    <xf borderId="27" fillId="18" fontId="28" numFmtId="0" xfId="0" applyAlignment="1" applyBorder="1" applyFont="1">
      <alignment horizontal="center" readingOrder="0"/>
    </xf>
    <xf borderId="27" fillId="17" fontId="28" numFmtId="0" xfId="0" applyAlignment="1" applyBorder="1" applyFont="1">
      <alignment horizontal="center" readingOrder="0"/>
    </xf>
    <xf borderId="27" fillId="17" fontId="28" numFmtId="0" xfId="0" applyAlignment="1" applyBorder="1" applyFont="1">
      <alignment horizontal="left" readingOrder="0" shrinkToFit="0" wrapText="1"/>
    </xf>
    <xf borderId="27" fillId="18" fontId="28" numFmtId="0" xfId="0" applyAlignment="1" applyBorder="1" applyFont="1">
      <alignment horizontal="left" readingOrder="0"/>
    </xf>
    <xf borderId="30" fillId="12" fontId="27" numFmtId="0" xfId="0" applyAlignment="1" applyBorder="1" applyFont="1">
      <alignment horizontal="center" readingOrder="0"/>
    </xf>
    <xf borderId="27" fillId="17" fontId="28" numFmtId="0" xfId="0" applyAlignment="1" applyBorder="1" applyFont="1">
      <alignment horizontal="left" readingOrder="0"/>
    </xf>
    <xf borderId="36" fillId="17" fontId="2" numFmtId="0" xfId="0" applyAlignment="1" applyBorder="1" applyFont="1">
      <alignment horizontal="left"/>
    </xf>
    <xf borderId="27" fillId="17" fontId="29" numFmtId="0" xfId="0" applyAlignment="1" applyBorder="1" applyFont="1">
      <alignment horizontal="left" readingOrder="0" shrinkToFit="0" wrapText="1"/>
    </xf>
    <xf borderId="27" fillId="18" fontId="29" numFmtId="0" xfId="0" applyAlignment="1" applyBorder="1" applyFont="1">
      <alignment horizontal="left" readingOrder="0" shrinkToFit="0" wrapText="1"/>
    </xf>
    <xf borderId="0" fillId="14" fontId="27" numFmtId="0" xfId="0" applyAlignment="1" applyFont="1">
      <alignment horizontal="right" readingOrder="0" shrinkToFit="0" wrapText="1"/>
    </xf>
    <xf borderId="27" fillId="14" fontId="28" numFmtId="0" xfId="0" applyAlignment="1" applyBorder="1" applyFont="1">
      <alignment horizontal="left" readingOrder="0"/>
    </xf>
    <xf borderId="27" fillId="14" fontId="29" numFmtId="0" xfId="0" applyAlignment="1" applyBorder="1" applyFont="1">
      <alignment horizontal="left" readingOrder="0"/>
    </xf>
    <xf borderId="36" fillId="18" fontId="28" numFmtId="0" xfId="0" applyAlignment="1" applyBorder="1" applyFont="1">
      <alignment horizontal="left" readingOrder="0" shrinkToFit="0" wrapText="1"/>
    </xf>
    <xf borderId="27" fillId="18" fontId="2" numFmtId="0" xfId="0" applyAlignment="1" applyBorder="1" applyFont="1">
      <alignment horizontal="left"/>
    </xf>
    <xf borderId="27" fillId="0" fontId="2" numFmtId="0" xfId="0" applyAlignment="1" applyBorder="1" applyFont="1">
      <alignment horizontal="left" vertical="top"/>
    </xf>
    <xf borderId="28" fillId="0" fontId="2" numFmtId="0" xfId="0" applyAlignment="1" applyBorder="1" applyFont="1">
      <alignment horizontal="left" vertical="top"/>
    </xf>
    <xf borderId="28" fillId="0" fontId="2" numFmtId="0" xfId="0" applyAlignment="1" applyBorder="1" applyFont="1">
      <alignment horizontal="center" vertical="top"/>
    </xf>
    <xf borderId="39" fillId="12" fontId="27" numFmtId="0" xfId="0" applyAlignment="1" applyBorder="1" applyFont="1">
      <alignment horizontal="right" readingOrder="0" shrinkToFit="0" wrapText="1"/>
    </xf>
    <xf borderId="37" fillId="12" fontId="27" numFmtId="0" xfId="0" applyAlignment="1" applyBorder="1" applyFont="1">
      <alignment horizontal="center" readingOrder="0"/>
    </xf>
    <xf borderId="29" fillId="18" fontId="28" numFmtId="0" xfId="0" applyAlignment="1" applyBorder="1" applyFont="1">
      <alignment horizontal="left" readingOrder="0"/>
    </xf>
    <xf borderId="0" fillId="0" fontId="12" numFmtId="0" xfId="0" applyAlignment="1" applyFont="1">
      <alignment shrinkToFit="0" wrapText="1"/>
    </xf>
    <xf borderId="2" fillId="19" fontId="20" numFmtId="0" xfId="0" applyAlignment="1" applyBorder="1" applyFill="1" applyFont="1">
      <alignment horizontal="center" readingOrder="0" vertical="top"/>
    </xf>
    <xf borderId="2" fillId="19" fontId="20" numFmtId="0" xfId="0" applyAlignment="1" applyBorder="1" applyFont="1">
      <alignment horizontal="center" readingOrder="0" shrinkToFit="0" vertical="top" wrapText="1"/>
    </xf>
    <xf borderId="2" fillId="20" fontId="20" numFmtId="0" xfId="0" applyAlignment="1" applyBorder="1" applyFill="1" applyFont="1">
      <alignment horizontal="center" readingOrder="0" vertical="top"/>
    </xf>
    <xf borderId="2" fillId="20" fontId="16" numFmtId="0" xfId="0" applyAlignment="1" applyBorder="1" applyFont="1">
      <alignment horizontal="center" vertical="top"/>
    </xf>
    <xf borderId="2" fillId="14" fontId="30" numFmtId="0" xfId="0" applyAlignment="1" applyBorder="1" applyFont="1">
      <alignment horizontal="left" readingOrder="0" shrinkToFit="0" vertical="top" wrapText="1"/>
    </xf>
    <xf borderId="2" fillId="14" fontId="30" numFmtId="0" xfId="0" applyAlignment="1" applyBorder="1" applyFont="1">
      <alignment horizontal="right" readingOrder="0" vertical="top"/>
    </xf>
    <xf borderId="2" fillId="14" fontId="30" numFmtId="0" xfId="0" applyAlignment="1" applyBorder="1" applyFont="1">
      <alignment horizontal="left" readingOrder="0" vertical="top"/>
    </xf>
    <xf borderId="0" fillId="0" fontId="17" numFmtId="0" xfId="0" applyAlignment="1" applyFont="1">
      <alignment horizontal="right" readingOrder="0" textRotation="90"/>
    </xf>
    <xf borderId="0" fillId="21" fontId="12" numFmtId="0" xfId="0" applyFill="1" applyFont="1"/>
    <xf borderId="0" fillId="9" fontId="12" numFmtId="0" xfId="0" applyFont="1"/>
    <xf borderId="0" fillId="22" fontId="12" numFmtId="0" xfId="0" applyFill="1" applyFont="1"/>
    <xf borderId="0" fillId="0" fontId="30" numFmtId="0" xfId="0" applyAlignment="1" applyFont="1">
      <alignment readingOrder="0" shrinkToFit="0" vertical="top" wrapText="1"/>
    </xf>
    <xf borderId="0" fillId="0" fontId="17" numFmtId="0" xfId="0" applyAlignment="1" applyFont="1">
      <alignment horizontal="right" readingOrder="0" textRotation="90" vertical="center"/>
    </xf>
    <xf borderId="0" fillId="23" fontId="12" numFmtId="0" xfId="0" applyFill="1" applyFont="1"/>
    <xf borderId="0" fillId="0" fontId="17" numFmtId="0" xfId="0" applyAlignment="1" applyFont="1">
      <alignment horizontal="left" readingOrder="0"/>
    </xf>
    <xf borderId="0" fillId="0" fontId="17"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Rentabilité de l'application</a:t>
            </a:r>
          </a:p>
        </c:rich>
      </c:tx>
      <c:overlay val="0"/>
    </c:title>
    <c:plotArea>
      <c:layout/>
      <c:lineChart>
        <c:ser>
          <c:idx val="0"/>
          <c:order val="0"/>
          <c:tx>
            <c:v>Gains cumulés</c:v>
          </c:tx>
          <c:spPr>
            <a:ln cmpd="sng" w="28575">
              <a:solidFill>
                <a:srgbClr val="4EA72E">
                  <a:alpha val="100000"/>
                </a:srgbClr>
              </a:solidFill>
              <a:prstDash val="solid"/>
            </a:ln>
          </c:spPr>
          <c:marker>
            <c:symbol val="none"/>
          </c:marker>
          <c:val>
            <c:numRef>
              <c:f>'Chiffrage et planning'!$B$69:$K$69</c:f>
              <c:numCache/>
            </c:numRef>
          </c:val>
          <c:smooth val="0"/>
        </c:ser>
        <c:ser>
          <c:idx val="1"/>
          <c:order val="1"/>
          <c:tx>
            <c:v>Coûts cumulés</c:v>
          </c:tx>
          <c:spPr>
            <a:ln cmpd="sng" w="28575">
              <a:solidFill>
                <a:srgbClr val="FF0000">
                  <a:alpha val="100000"/>
                </a:srgbClr>
              </a:solidFill>
              <a:prstDash val="solid"/>
            </a:ln>
          </c:spPr>
          <c:marker>
            <c:symbol val="none"/>
          </c:marker>
          <c:val>
            <c:numRef>
              <c:f>'Chiffrage et planning'!$B$70:$K$70</c:f>
              <c:numCache/>
            </c:numRef>
          </c:val>
          <c:smooth val="0"/>
        </c:ser>
        <c:axId val="648150130"/>
        <c:axId val="1356191836"/>
      </c:lineChart>
      <c:catAx>
        <c:axId val="648150130"/>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Années</a:t>
                </a:r>
              </a:p>
            </c:rich>
          </c:tx>
          <c:overlay val="0"/>
        </c:title>
        <c:numFmt formatCode="General" sourceLinked="1"/>
        <c:majorTickMark val="cross"/>
        <c:minorTickMark val="none"/>
        <c:spPr/>
        <c:txPr>
          <a:bodyPr/>
          <a:lstStyle/>
          <a:p>
            <a:pPr lvl="0">
              <a:defRPr b="0" i="0" sz="900">
                <a:solidFill>
                  <a:srgbClr val="000000"/>
                </a:solidFill>
                <a:latin typeface="Arial"/>
              </a:defRPr>
            </a:pPr>
          </a:p>
        </c:txPr>
        <c:crossAx val="1356191836"/>
      </c:catAx>
      <c:valAx>
        <c:axId val="1356191836"/>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Montant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48150130"/>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1866900</xdr:colOff>
      <xdr:row>74</xdr:row>
      <xdr:rowOff>104775</xdr:rowOff>
    </xdr:from>
    <xdr:ext cx="5534025" cy="2914650"/>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28575</xdr:colOff>
      <xdr:row>97</xdr:row>
      <xdr:rowOff>28575</xdr:rowOff>
    </xdr:from>
    <xdr:ext cx="904875" cy="276225"/>
    <xdr:sp>
      <xdr:nvSpPr>
        <xdr:cNvPr id="3" name="Shape 3"/>
        <xdr:cNvSpPr/>
      </xdr:nvSpPr>
      <xdr:spPr>
        <a:xfrm>
          <a:off x="830600" y="400275"/>
          <a:ext cx="1030800" cy="3903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700">
              <a:solidFill>
                <a:srgbClr val="FFFFFF"/>
              </a:solidFill>
            </a:rPr>
            <a:t>2 J</a:t>
          </a:r>
          <a:endParaRPr sz="1700">
            <a:solidFill>
              <a:srgbClr val="FFFFFF"/>
            </a:solidFill>
          </a:endParaRPr>
        </a:p>
      </xdr:txBody>
    </xdr:sp>
    <xdr:clientData fLocksWithSheet="0"/>
  </xdr:oneCellAnchor>
  <xdr:oneCellAnchor>
    <xdr:from>
      <xdr:col>1</xdr:col>
      <xdr:colOff>1057275</xdr:colOff>
      <xdr:row>97</xdr:row>
      <xdr:rowOff>304800</xdr:rowOff>
    </xdr:from>
    <xdr:ext cx="1676400" cy="371475"/>
    <xdr:sp>
      <xdr:nvSpPr>
        <xdr:cNvPr id="4" name="Shape 4"/>
        <xdr:cNvSpPr/>
      </xdr:nvSpPr>
      <xdr:spPr>
        <a:xfrm>
          <a:off x="580425" y="280200"/>
          <a:ext cx="1721100" cy="500400"/>
        </a:xfrm>
        <a:prstGeom prst="rect">
          <a:avLst/>
        </a:prstGeom>
        <a:solidFill>
          <a:srgbClr val="00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600">
              <a:solidFill>
                <a:srgbClr val="FFFFFF"/>
              </a:solidFill>
            </a:rPr>
            <a:t>8 J</a:t>
          </a:r>
          <a:endParaRPr sz="1600">
            <a:solidFill>
              <a:srgbClr val="FFFFFF"/>
            </a:solidFill>
          </a:endParaRPr>
        </a:p>
      </xdr:txBody>
    </xdr:sp>
    <xdr:clientData fLocksWithSheet="0"/>
  </xdr:oneCellAnchor>
  <xdr:oneCellAnchor>
    <xdr:from>
      <xdr:col>3</xdr:col>
      <xdr:colOff>28575</xdr:colOff>
      <xdr:row>98</xdr:row>
      <xdr:rowOff>295275</xdr:rowOff>
    </xdr:from>
    <xdr:ext cx="2743200" cy="371475"/>
    <xdr:sp>
      <xdr:nvSpPr>
        <xdr:cNvPr id="5" name="Shape 5"/>
        <xdr:cNvSpPr/>
      </xdr:nvSpPr>
      <xdr:spPr>
        <a:xfrm>
          <a:off x="740525" y="330225"/>
          <a:ext cx="2131500" cy="460200"/>
        </a:xfrm>
        <a:prstGeom prst="rect">
          <a:avLst/>
        </a:prstGeom>
        <a:solidFill>
          <a:srgbClr val="99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500">
              <a:solidFill>
                <a:srgbClr val="FFFFFF"/>
              </a:solidFill>
            </a:rPr>
            <a:t>13 J</a:t>
          </a:r>
          <a:endParaRPr sz="1500">
            <a:solidFill>
              <a:srgbClr val="FFFFFF"/>
            </a:solidFill>
          </a:endParaRPr>
        </a:p>
      </xdr:txBody>
    </xdr:sp>
    <xdr:clientData fLocksWithSheet="0"/>
  </xdr:oneCellAnchor>
  <xdr:oneCellAnchor>
    <xdr:from>
      <xdr:col>4</xdr:col>
      <xdr:colOff>723900</xdr:colOff>
      <xdr:row>98</xdr:row>
      <xdr:rowOff>352425</xdr:rowOff>
    </xdr:from>
    <xdr:ext cx="371475" cy="276225"/>
    <xdr:sp>
      <xdr:nvSpPr>
        <xdr:cNvPr id="6" name="Shape 6"/>
        <xdr:cNvSpPr/>
      </xdr:nvSpPr>
      <xdr:spPr>
        <a:xfrm>
          <a:off x="1180850" y="430300"/>
          <a:ext cx="470400" cy="280200"/>
        </a:xfrm>
        <a:prstGeom prst="rect">
          <a:avLst/>
        </a:prstGeom>
        <a:solidFill>
          <a:srgbClr val="00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5</xdr:col>
      <xdr:colOff>38100</xdr:colOff>
      <xdr:row>98</xdr:row>
      <xdr:rowOff>342900</xdr:rowOff>
    </xdr:from>
    <xdr:ext cx="314325" cy="276225"/>
    <xdr:sp>
      <xdr:nvSpPr>
        <xdr:cNvPr id="7" name="Shape 7"/>
        <xdr:cNvSpPr/>
      </xdr:nvSpPr>
      <xdr:spPr>
        <a:xfrm>
          <a:off x="1250900" y="500350"/>
          <a:ext cx="490500" cy="2901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5</xdr:col>
      <xdr:colOff>638175</xdr:colOff>
      <xdr:row>99</xdr:row>
      <xdr:rowOff>295275</xdr:rowOff>
    </xdr:from>
    <xdr:ext cx="1076325" cy="371475"/>
    <xdr:sp>
      <xdr:nvSpPr>
        <xdr:cNvPr id="8" name="Shape 8"/>
        <xdr:cNvSpPr/>
      </xdr:nvSpPr>
      <xdr:spPr>
        <a:xfrm>
          <a:off x="1210850" y="390275"/>
          <a:ext cx="1110900" cy="400200"/>
        </a:xfrm>
        <a:prstGeom prst="rect">
          <a:avLst/>
        </a:prstGeom>
        <a:solidFill>
          <a:srgbClr val="00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500">
              <a:solidFill>
                <a:srgbClr val="FFFFFF"/>
              </a:solidFill>
            </a:rPr>
            <a:t>5 J</a:t>
          </a:r>
          <a:endParaRPr sz="1500">
            <a:solidFill>
              <a:srgbClr val="FFFFFF"/>
            </a:solidFill>
          </a:endParaRPr>
        </a:p>
      </xdr:txBody>
    </xdr:sp>
    <xdr:clientData fLocksWithSheet="0"/>
  </xdr:oneCellAnchor>
  <xdr:oneCellAnchor>
    <xdr:from>
      <xdr:col>6</xdr:col>
      <xdr:colOff>304800</xdr:colOff>
      <xdr:row>100</xdr:row>
      <xdr:rowOff>342900</xdr:rowOff>
    </xdr:from>
    <xdr:ext cx="714375" cy="352425"/>
    <xdr:sp>
      <xdr:nvSpPr>
        <xdr:cNvPr id="9" name="Shape 9"/>
        <xdr:cNvSpPr/>
      </xdr:nvSpPr>
      <xdr:spPr>
        <a:xfrm>
          <a:off x="2061475" y="590425"/>
          <a:ext cx="690600" cy="330300"/>
        </a:xfrm>
        <a:prstGeom prst="rect">
          <a:avLst/>
        </a:prstGeom>
        <a:solidFill>
          <a:srgbClr val="00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500">
              <a:solidFill>
                <a:srgbClr val="FFFFFF"/>
              </a:solidFill>
            </a:rPr>
            <a:t>3 J</a:t>
          </a:r>
          <a:endParaRPr sz="1500">
            <a:solidFill>
              <a:srgbClr val="FFFFFF"/>
            </a:solidFill>
          </a:endParaRPr>
        </a:p>
      </xdr:txBody>
    </xdr:sp>
    <xdr:clientData fLocksWithSheet="0"/>
  </xdr:oneCellAnchor>
  <xdr:oneCellAnchor>
    <xdr:from>
      <xdr:col>5</xdr:col>
      <xdr:colOff>1181100</xdr:colOff>
      <xdr:row>99</xdr:row>
      <xdr:rowOff>342900</xdr:rowOff>
    </xdr:from>
    <xdr:ext cx="342900" cy="266700"/>
    <xdr:sp>
      <xdr:nvSpPr>
        <xdr:cNvPr id="10" name="Shape 10"/>
        <xdr:cNvSpPr/>
      </xdr:nvSpPr>
      <xdr:spPr>
        <a:xfrm>
          <a:off x="2241600" y="330225"/>
          <a:ext cx="320100" cy="2502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7</xdr:col>
      <xdr:colOff>180975</xdr:colOff>
      <xdr:row>101</xdr:row>
      <xdr:rowOff>314325</xdr:rowOff>
    </xdr:from>
    <xdr:ext cx="695325" cy="371475"/>
    <xdr:sp>
      <xdr:nvSpPr>
        <xdr:cNvPr id="11" name="Shape 11"/>
        <xdr:cNvSpPr/>
      </xdr:nvSpPr>
      <xdr:spPr>
        <a:xfrm>
          <a:off x="1611150" y="590425"/>
          <a:ext cx="740400" cy="350400"/>
        </a:xfrm>
        <a:prstGeom prst="rect">
          <a:avLst/>
        </a:prstGeom>
        <a:solidFill>
          <a:srgbClr val="00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500">
              <a:solidFill>
                <a:srgbClr val="FFFFFF"/>
              </a:solidFill>
            </a:rPr>
            <a:t>5 J</a:t>
          </a:r>
          <a:endParaRPr sz="1500">
            <a:solidFill>
              <a:srgbClr val="FFFFFF"/>
            </a:solidFill>
          </a:endParaRPr>
        </a:p>
      </xdr:txBody>
    </xdr:sp>
    <xdr:clientData fLocksWithSheet="0"/>
  </xdr:oneCellAnchor>
  <xdr:oneCellAnchor>
    <xdr:from>
      <xdr:col>7</xdr:col>
      <xdr:colOff>504825</xdr:colOff>
      <xdr:row>101</xdr:row>
      <xdr:rowOff>361950</xdr:rowOff>
    </xdr:from>
    <xdr:ext cx="314325" cy="276225"/>
    <xdr:sp>
      <xdr:nvSpPr>
        <xdr:cNvPr id="12" name="Shape 12"/>
        <xdr:cNvSpPr/>
      </xdr:nvSpPr>
      <xdr:spPr>
        <a:xfrm>
          <a:off x="1330950" y="520375"/>
          <a:ext cx="350400" cy="3102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7</xdr:col>
      <xdr:colOff>1009650</xdr:colOff>
      <xdr:row>102</xdr:row>
      <xdr:rowOff>381000</xdr:rowOff>
    </xdr:from>
    <xdr:ext cx="1562100" cy="352425"/>
    <xdr:sp>
      <xdr:nvSpPr>
        <xdr:cNvPr id="13" name="Shape 13"/>
        <xdr:cNvSpPr/>
      </xdr:nvSpPr>
      <xdr:spPr>
        <a:xfrm>
          <a:off x="1781275" y="300225"/>
          <a:ext cx="1361100" cy="480300"/>
        </a:xfrm>
        <a:prstGeom prst="rect">
          <a:avLst/>
        </a:prstGeom>
        <a:solidFill>
          <a:srgbClr val="99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500">
              <a:solidFill>
                <a:srgbClr val="FFFFFF"/>
              </a:solidFill>
            </a:rPr>
            <a:t>7 J</a:t>
          </a:r>
          <a:endParaRPr sz="1500">
            <a:solidFill>
              <a:srgbClr val="FFFFFF"/>
            </a:solidFill>
          </a:endParaRPr>
        </a:p>
      </xdr:txBody>
    </xdr:sp>
    <xdr:clientData fLocksWithSheet="0"/>
  </xdr:oneCellAnchor>
  <xdr:oneCellAnchor>
    <xdr:from>
      <xdr:col>8</xdr:col>
      <xdr:colOff>657225</xdr:colOff>
      <xdr:row>103</xdr:row>
      <xdr:rowOff>38100</xdr:rowOff>
    </xdr:from>
    <xdr:ext cx="238125" cy="276225"/>
    <xdr:sp>
      <xdr:nvSpPr>
        <xdr:cNvPr id="14" name="Shape 14"/>
        <xdr:cNvSpPr/>
      </xdr:nvSpPr>
      <xdr:spPr>
        <a:xfrm>
          <a:off x="2591850" y="360250"/>
          <a:ext cx="330300" cy="250200"/>
        </a:xfrm>
        <a:prstGeom prst="rect">
          <a:avLst/>
        </a:prstGeom>
        <a:solidFill>
          <a:srgbClr val="00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8</xdr:col>
      <xdr:colOff>971550</xdr:colOff>
      <xdr:row>103</xdr:row>
      <xdr:rowOff>47625</xdr:rowOff>
    </xdr:from>
    <xdr:ext cx="238125" cy="266700"/>
    <xdr:sp>
      <xdr:nvSpPr>
        <xdr:cNvPr id="15" name="Shape 15"/>
        <xdr:cNvSpPr/>
      </xdr:nvSpPr>
      <xdr:spPr>
        <a:xfrm>
          <a:off x="2922075" y="290200"/>
          <a:ext cx="220200" cy="2301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9</xdr:col>
      <xdr:colOff>542925</xdr:colOff>
      <xdr:row>103</xdr:row>
      <xdr:rowOff>381000</xdr:rowOff>
    </xdr:from>
    <xdr:ext cx="904875" cy="323850"/>
    <xdr:sp>
      <xdr:nvSpPr>
        <xdr:cNvPr id="16" name="Shape 16"/>
        <xdr:cNvSpPr/>
      </xdr:nvSpPr>
      <xdr:spPr>
        <a:xfrm>
          <a:off x="1661175" y="400275"/>
          <a:ext cx="1401000" cy="430200"/>
        </a:xfrm>
        <a:prstGeom prst="rect">
          <a:avLst/>
        </a:prstGeom>
        <a:solidFill>
          <a:srgbClr val="00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500">
              <a:solidFill>
                <a:srgbClr val="FFFFFF"/>
              </a:solidFill>
            </a:rPr>
            <a:t>5 J</a:t>
          </a:r>
          <a:endParaRPr sz="1500">
            <a:solidFill>
              <a:srgbClr val="FFFFFF"/>
            </a:solidFill>
          </a:endParaRPr>
        </a:p>
      </xdr:txBody>
    </xdr:sp>
    <xdr:clientData fLocksWithSheet="0"/>
  </xdr:oneCellAnchor>
  <xdr:oneCellAnchor>
    <xdr:from>
      <xdr:col>10</xdr:col>
      <xdr:colOff>38100</xdr:colOff>
      <xdr:row>104</xdr:row>
      <xdr:rowOff>38100</xdr:rowOff>
    </xdr:from>
    <xdr:ext cx="247650" cy="247650"/>
    <xdr:sp>
      <xdr:nvSpPr>
        <xdr:cNvPr id="17" name="Shape 17"/>
        <xdr:cNvSpPr/>
      </xdr:nvSpPr>
      <xdr:spPr>
        <a:xfrm>
          <a:off x="2181550" y="260175"/>
          <a:ext cx="230100" cy="2301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10</xdr:col>
      <xdr:colOff>285750</xdr:colOff>
      <xdr:row>104</xdr:row>
      <xdr:rowOff>38100</xdr:rowOff>
    </xdr:from>
    <xdr:ext cx="247650" cy="247650"/>
    <xdr:sp>
      <xdr:nvSpPr>
        <xdr:cNvPr id="18" name="Shape 18"/>
        <xdr:cNvSpPr/>
      </xdr:nvSpPr>
      <xdr:spPr>
        <a:xfrm>
          <a:off x="1941375" y="260175"/>
          <a:ext cx="220200" cy="200100"/>
        </a:xfrm>
        <a:prstGeom prst="rect">
          <a:avLst/>
        </a:prstGeom>
        <a:solidFill>
          <a:srgbClr val="99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10</xdr:col>
      <xdr:colOff>904875</xdr:colOff>
      <xdr:row>104</xdr:row>
      <xdr:rowOff>342900</xdr:rowOff>
    </xdr:from>
    <xdr:ext cx="1352550" cy="276225"/>
    <xdr:sp>
      <xdr:nvSpPr>
        <xdr:cNvPr id="19" name="Shape 19"/>
        <xdr:cNvSpPr/>
      </xdr:nvSpPr>
      <xdr:spPr>
        <a:xfrm>
          <a:off x="1671200" y="310225"/>
          <a:ext cx="1330800" cy="330300"/>
        </a:xfrm>
        <a:prstGeom prst="rect">
          <a:avLst/>
        </a:prstGeom>
        <a:solidFill>
          <a:srgbClr val="99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r">
            <a:spcBef>
              <a:spcPts val="0"/>
            </a:spcBef>
            <a:spcAft>
              <a:spcPts val="0"/>
            </a:spcAft>
            <a:buNone/>
          </a:pPr>
          <a:r>
            <a:rPr lang="en-US" sz="1500">
              <a:solidFill>
                <a:srgbClr val="FFFFFF"/>
              </a:solidFill>
            </a:rPr>
            <a:t>15 J</a:t>
          </a:r>
          <a:endParaRPr sz="1500">
            <a:solidFill>
              <a:srgbClr val="FFFFFF"/>
            </a:solidFill>
          </a:endParaRPr>
        </a:p>
      </xdr:txBody>
    </xdr:sp>
    <xdr:clientData fLocksWithSheet="0"/>
  </xdr:oneCellAnchor>
  <xdr:oneCellAnchor>
    <xdr:from>
      <xdr:col>10</xdr:col>
      <xdr:colOff>657225</xdr:colOff>
      <xdr:row>104</xdr:row>
      <xdr:rowOff>342900</xdr:rowOff>
    </xdr:from>
    <xdr:ext cx="247650" cy="276225"/>
    <xdr:sp>
      <xdr:nvSpPr>
        <xdr:cNvPr id="20" name="Shape 20"/>
        <xdr:cNvSpPr/>
      </xdr:nvSpPr>
      <xdr:spPr>
        <a:xfrm>
          <a:off x="2021425" y="470325"/>
          <a:ext cx="320400" cy="210300"/>
        </a:xfrm>
        <a:prstGeom prst="rect">
          <a:avLst/>
        </a:prstGeom>
        <a:solidFill>
          <a:srgbClr val="00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12</xdr:col>
      <xdr:colOff>276225</xdr:colOff>
      <xdr:row>104</xdr:row>
      <xdr:rowOff>342900</xdr:rowOff>
    </xdr:from>
    <xdr:ext cx="1076325" cy="276225"/>
    <xdr:sp>
      <xdr:nvSpPr>
        <xdr:cNvPr id="21" name="Shape 21"/>
        <xdr:cNvSpPr/>
      </xdr:nvSpPr>
      <xdr:spPr>
        <a:xfrm>
          <a:off x="2121500" y="620450"/>
          <a:ext cx="1230900" cy="2601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13</xdr:col>
      <xdr:colOff>485775</xdr:colOff>
      <xdr:row>105</xdr:row>
      <xdr:rowOff>371475</xdr:rowOff>
    </xdr:from>
    <xdr:ext cx="790575" cy="323850"/>
    <xdr:sp>
      <xdr:nvSpPr>
        <xdr:cNvPr id="22" name="Shape 22"/>
        <xdr:cNvSpPr/>
      </xdr:nvSpPr>
      <xdr:spPr>
        <a:xfrm>
          <a:off x="1541100" y="500350"/>
          <a:ext cx="970800" cy="300300"/>
        </a:xfrm>
        <a:prstGeom prst="rect">
          <a:avLst/>
        </a:prstGeom>
        <a:solidFill>
          <a:srgbClr val="00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r">
            <a:spcBef>
              <a:spcPts val="0"/>
            </a:spcBef>
            <a:spcAft>
              <a:spcPts val="0"/>
            </a:spcAft>
            <a:buNone/>
          </a:pPr>
          <a:r>
            <a:rPr lang="en-US" sz="1500">
              <a:solidFill>
                <a:srgbClr val="FFFFFF"/>
              </a:solidFill>
            </a:rPr>
            <a:t>7</a:t>
          </a:r>
          <a:endParaRPr sz="1500">
            <a:solidFill>
              <a:srgbClr val="FFFFFF"/>
            </a:solidFill>
          </a:endParaRPr>
        </a:p>
      </xdr:txBody>
    </xdr:sp>
    <xdr:clientData fLocksWithSheet="0"/>
  </xdr:oneCellAnchor>
  <xdr:oneCellAnchor>
    <xdr:from>
      <xdr:col>14</xdr:col>
      <xdr:colOff>266700</xdr:colOff>
      <xdr:row>105</xdr:row>
      <xdr:rowOff>371475</xdr:rowOff>
    </xdr:from>
    <xdr:ext cx="657225" cy="323850"/>
    <xdr:sp>
      <xdr:nvSpPr>
        <xdr:cNvPr id="23" name="Shape 23"/>
        <xdr:cNvSpPr/>
      </xdr:nvSpPr>
      <xdr:spPr>
        <a:xfrm>
          <a:off x="1851325" y="370275"/>
          <a:ext cx="1080900" cy="3303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500">
              <a:solidFill>
                <a:srgbClr val="FFFFFF"/>
              </a:solidFill>
            </a:rPr>
            <a:t>J</a:t>
          </a:r>
          <a:endParaRPr sz="1500">
            <a:solidFill>
              <a:srgbClr val="FFFFFF"/>
            </a:solidFill>
          </a:endParaRPr>
        </a:p>
      </xdr:txBody>
    </xdr:sp>
    <xdr:clientData fLocksWithSheet="0"/>
  </xdr:oneCellAnchor>
  <xdr:oneCellAnchor>
    <xdr:from>
      <xdr:col>14</xdr:col>
      <xdr:colOff>923925</xdr:colOff>
      <xdr:row>106</xdr:row>
      <xdr:rowOff>381000</xdr:rowOff>
    </xdr:from>
    <xdr:ext cx="466725" cy="304800"/>
    <xdr:sp>
      <xdr:nvSpPr>
        <xdr:cNvPr id="24" name="Shape 24"/>
        <xdr:cNvSpPr/>
      </xdr:nvSpPr>
      <xdr:spPr>
        <a:xfrm>
          <a:off x="2401700" y="360250"/>
          <a:ext cx="900600" cy="290100"/>
        </a:xfrm>
        <a:prstGeom prst="rect">
          <a:avLst/>
        </a:prstGeom>
        <a:solidFill>
          <a:srgbClr val="00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r">
            <a:spcBef>
              <a:spcPts val="0"/>
            </a:spcBef>
            <a:spcAft>
              <a:spcPts val="0"/>
            </a:spcAft>
            <a:buNone/>
          </a:pPr>
          <a:r>
            <a:rPr lang="en-US" sz="1500">
              <a:solidFill>
                <a:srgbClr val="FFFFFF"/>
              </a:solidFill>
            </a:rPr>
            <a:t>5</a:t>
          </a:r>
          <a:endParaRPr sz="1500">
            <a:solidFill>
              <a:srgbClr val="FFFFFF"/>
            </a:solidFill>
          </a:endParaRPr>
        </a:p>
      </xdr:txBody>
    </xdr:sp>
    <xdr:clientData fLocksWithSheet="0"/>
  </xdr:oneCellAnchor>
  <xdr:oneCellAnchor>
    <xdr:from>
      <xdr:col>15</xdr:col>
      <xdr:colOff>447675</xdr:colOff>
      <xdr:row>106</xdr:row>
      <xdr:rowOff>381000</xdr:rowOff>
    </xdr:from>
    <xdr:ext cx="314325" cy="304800"/>
    <xdr:sp>
      <xdr:nvSpPr>
        <xdr:cNvPr id="25" name="Shape 25"/>
        <xdr:cNvSpPr/>
      </xdr:nvSpPr>
      <xdr:spPr>
        <a:xfrm>
          <a:off x="1671200" y="350250"/>
          <a:ext cx="450300" cy="2403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500">
              <a:solidFill>
                <a:srgbClr val="FFFFFF"/>
              </a:solidFill>
            </a:rPr>
            <a:t>J</a:t>
          </a:r>
          <a:endParaRPr sz="1500">
            <a:solidFill>
              <a:srgbClr val="FFFFFF"/>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838200</xdr:colOff>
      <xdr:row>22</xdr:row>
      <xdr:rowOff>85725</xdr:rowOff>
    </xdr:from>
    <xdr:ext cx="304800" cy="295275"/>
    <xdr:sp>
      <xdr:nvSpPr>
        <xdr:cNvPr id="26" name="Shape 26"/>
        <xdr:cNvSpPr/>
      </xdr:nvSpPr>
      <xdr:spPr>
        <a:xfrm>
          <a:off x="2391700" y="360250"/>
          <a:ext cx="290100" cy="2802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1</a:t>
          </a:r>
          <a:endParaRPr sz="1400"/>
        </a:p>
      </xdr:txBody>
    </xdr:sp>
    <xdr:clientData fLocksWithSheet="0"/>
  </xdr:oneCellAnchor>
  <xdr:oneCellAnchor>
    <xdr:from>
      <xdr:col>4</xdr:col>
      <xdr:colOff>590550</xdr:colOff>
      <xdr:row>23</xdr:row>
      <xdr:rowOff>361950</xdr:rowOff>
    </xdr:from>
    <xdr:ext cx="304800" cy="266700"/>
    <xdr:sp>
      <xdr:nvSpPr>
        <xdr:cNvPr id="27" name="Shape 27"/>
        <xdr:cNvSpPr/>
      </xdr:nvSpPr>
      <xdr:spPr>
        <a:xfrm>
          <a:off x="3222300" y="570400"/>
          <a:ext cx="290100" cy="2502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2</a:t>
          </a:r>
          <a:endParaRPr sz="1400"/>
        </a:p>
      </xdr:txBody>
    </xdr:sp>
    <xdr:clientData fLocksWithSheet="0"/>
  </xdr:oneCellAnchor>
  <xdr:oneCellAnchor>
    <xdr:from>
      <xdr:col>5</xdr:col>
      <xdr:colOff>152400</xdr:colOff>
      <xdr:row>23</xdr:row>
      <xdr:rowOff>352425</xdr:rowOff>
    </xdr:from>
    <xdr:ext cx="333375" cy="285750"/>
    <xdr:sp>
      <xdr:nvSpPr>
        <xdr:cNvPr id="28" name="Shape 28"/>
        <xdr:cNvSpPr/>
      </xdr:nvSpPr>
      <xdr:spPr>
        <a:xfrm>
          <a:off x="2671900" y="330225"/>
          <a:ext cx="310200" cy="2703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3</a:t>
          </a:r>
          <a:endParaRPr sz="1400"/>
        </a:p>
      </xdr:txBody>
    </xdr:sp>
    <xdr:clientData fLocksWithSheet="0"/>
  </xdr:oneCellAnchor>
  <xdr:oneCellAnchor>
    <xdr:from>
      <xdr:col>5</xdr:col>
      <xdr:colOff>571500</xdr:colOff>
      <xdr:row>23</xdr:row>
      <xdr:rowOff>361950</xdr:rowOff>
    </xdr:from>
    <xdr:ext cx="323850" cy="304800"/>
    <xdr:sp>
      <xdr:nvSpPr>
        <xdr:cNvPr id="29" name="Shape 29"/>
        <xdr:cNvSpPr/>
      </xdr:nvSpPr>
      <xdr:spPr>
        <a:xfrm>
          <a:off x="2922075" y="460325"/>
          <a:ext cx="300300" cy="2901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4</a:t>
          </a:r>
          <a:endParaRPr sz="1400"/>
        </a:p>
      </xdr:txBody>
    </xdr:sp>
    <xdr:clientData fLocksWithSheet="0"/>
  </xdr:oneCellAnchor>
  <xdr:oneCellAnchor>
    <xdr:from>
      <xdr:col>4</xdr:col>
      <xdr:colOff>47625</xdr:colOff>
      <xdr:row>22</xdr:row>
      <xdr:rowOff>381000</xdr:rowOff>
    </xdr:from>
    <xdr:ext cx="371475" cy="323850"/>
    <xdr:sp>
      <xdr:nvSpPr>
        <xdr:cNvPr id="30" name="Shape 30"/>
        <xdr:cNvSpPr/>
      </xdr:nvSpPr>
      <xdr:spPr>
        <a:xfrm>
          <a:off x="2491775" y="480350"/>
          <a:ext cx="350400" cy="3003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5</a:t>
          </a:r>
          <a:endParaRPr sz="1400"/>
        </a:p>
      </xdr:txBody>
    </xdr:sp>
    <xdr:clientData fLocksWithSheet="0"/>
  </xdr:oneCellAnchor>
  <xdr:oneCellAnchor>
    <xdr:from>
      <xdr:col>4</xdr:col>
      <xdr:colOff>638175</xdr:colOff>
      <xdr:row>22</xdr:row>
      <xdr:rowOff>390525</xdr:rowOff>
    </xdr:from>
    <xdr:ext cx="323850" cy="304800"/>
    <xdr:sp>
      <xdr:nvSpPr>
        <xdr:cNvPr id="31" name="Shape 31"/>
        <xdr:cNvSpPr/>
      </xdr:nvSpPr>
      <xdr:spPr>
        <a:xfrm>
          <a:off x="3742650" y="720500"/>
          <a:ext cx="300300" cy="2901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6</a:t>
          </a:r>
          <a:endParaRPr sz="1400"/>
        </a:p>
      </xdr:txBody>
    </xdr:sp>
    <xdr:clientData fLocksWithSheet="0"/>
  </xdr:oneCellAnchor>
  <xdr:oneCellAnchor>
    <xdr:from>
      <xdr:col>3</xdr:col>
      <xdr:colOff>142875</xdr:colOff>
      <xdr:row>22</xdr:row>
      <xdr:rowOff>247650</xdr:rowOff>
    </xdr:from>
    <xdr:ext cx="295275" cy="285750"/>
    <xdr:sp>
      <xdr:nvSpPr>
        <xdr:cNvPr id="32" name="Shape 32"/>
        <xdr:cNvSpPr/>
      </xdr:nvSpPr>
      <xdr:spPr>
        <a:xfrm>
          <a:off x="2551825" y="480350"/>
          <a:ext cx="280200" cy="2703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7</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4.75"/>
    <col customWidth="1" min="2" max="2" width="23.13"/>
    <col customWidth="1" min="3" max="3" width="15.13"/>
    <col customWidth="1" min="4" max="4" width="15.38"/>
    <col customWidth="1" min="5" max="5" width="14.75"/>
    <col customWidth="1" min="6" max="6" width="20.0"/>
    <col customWidth="1" min="7" max="7" width="11.88"/>
    <col customWidth="1" min="8" max="8" width="14.38"/>
    <col customWidth="1" min="9" max="9" width="13.25"/>
    <col customWidth="1" min="10" max="10" width="10.38"/>
    <col customWidth="1" min="11" max="11" width="12.0"/>
    <col customWidth="1" min="12" max="12" width="14.0"/>
    <col customWidth="1" min="13" max="13" width="12.0"/>
    <col customWidth="1" min="14" max="14" width="13.25"/>
    <col customWidth="1" min="15" max="15" width="12.38"/>
    <col customWidth="1" min="16" max="16" width="11.25"/>
    <col customWidth="1" min="17" max="17" width="11.75"/>
    <col customWidth="1" min="18" max="19" width="8.63"/>
    <col customWidth="1" min="20" max="20" width="11.88"/>
    <col customWidth="1" min="21" max="21" width="12.75"/>
    <col customWidth="1" min="22" max="26" width="8.63"/>
  </cols>
  <sheetData>
    <row r="1" ht="34.5" customHeight="1">
      <c r="A1" s="1" t="s">
        <v>0</v>
      </c>
      <c r="G1" s="2"/>
      <c r="H1" s="2"/>
      <c r="I1" s="2"/>
    </row>
    <row r="2">
      <c r="A2" s="2"/>
      <c r="B2" s="2"/>
      <c r="C2" s="2"/>
      <c r="D2" s="2"/>
      <c r="E2" s="2"/>
      <c r="F2" s="2"/>
      <c r="G2" s="2"/>
      <c r="H2" s="2"/>
      <c r="I2" s="2"/>
    </row>
    <row r="3">
      <c r="A3" s="3" t="s">
        <v>1</v>
      </c>
      <c r="B3" s="2"/>
      <c r="C3" s="2"/>
      <c r="D3" s="2"/>
      <c r="E3" s="2"/>
      <c r="F3" s="2"/>
      <c r="G3" s="2"/>
      <c r="H3" s="2"/>
      <c r="I3" s="2"/>
    </row>
    <row r="4">
      <c r="A4" s="2"/>
      <c r="B4" s="2"/>
      <c r="C4" s="2"/>
      <c r="D4" s="2"/>
      <c r="E4" s="2"/>
      <c r="F4" s="2"/>
      <c r="G4" s="2"/>
      <c r="H4" s="2"/>
      <c r="I4" s="2"/>
    </row>
    <row r="5">
      <c r="A5" s="4" t="s">
        <v>2</v>
      </c>
      <c r="B5" s="4" t="s">
        <v>3</v>
      </c>
      <c r="C5" s="4" t="s">
        <v>4</v>
      </c>
      <c r="D5" s="5" t="s">
        <v>5</v>
      </c>
      <c r="E5" s="2"/>
      <c r="F5" s="2"/>
      <c r="G5" s="2"/>
      <c r="H5" s="2"/>
      <c r="I5" s="2"/>
    </row>
    <row r="6">
      <c r="A6" s="6" t="s">
        <v>6</v>
      </c>
      <c r="B6" s="6">
        <v>2.0</v>
      </c>
      <c r="C6" s="6">
        <v>1.0</v>
      </c>
      <c r="D6" s="7">
        <v>3.0</v>
      </c>
      <c r="E6" s="2"/>
      <c r="F6" s="2"/>
      <c r="G6" s="2"/>
      <c r="H6" s="2"/>
      <c r="I6" s="2"/>
    </row>
    <row r="7">
      <c r="A7" s="6" t="s">
        <v>7</v>
      </c>
      <c r="B7" s="6">
        <v>1.0</v>
      </c>
      <c r="C7" s="6">
        <v>1.0</v>
      </c>
      <c r="D7" s="7">
        <v>2.0</v>
      </c>
      <c r="E7" s="2"/>
      <c r="F7" s="2"/>
      <c r="G7" s="2"/>
      <c r="H7" s="2"/>
      <c r="I7" s="2"/>
    </row>
    <row r="8">
      <c r="A8" s="6" t="s">
        <v>8</v>
      </c>
      <c r="B8" s="6">
        <v>1.0</v>
      </c>
      <c r="C8" s="8">
        <v>1.0</v>
      </c>
      <c r="D8" s="7">
        <v>2.0</v>
      </c>
      <c r="E8" s="2"/>
      <c r="F8" s="2"/>
      <c r="G8" s="2"/>
      <c r="H8" s="2"/>
      <c r="I8" s="2"/>
    </row>
    <row r="9">
      <c r="A9" s="6" t="s">
        <v>9</v>
      </c>
      <c r="B9" s="6">
        <v>0.0</v>
      </c>
      <c r="C9" s="6">
        <v>1.0</v>
      </c>
      <c r="D9" s="7">
        <v>1.0</v>
      </c>
      <c r="E9" s="2"/>
      <c r="F9" s="2"/>
      <c r="G9" s="2"/>
      <c r="H9" s="2"/>
      <c r="I9" s="2"/>
    </row>
    <row r="10">
      <c r="A10" s="7" t="s">
        <v>10</v>
      </c>
      <c r="B10" s="7">
        <v>4.0</v>
      </c>
      <c r="C10" s="7">
        <v>4.0</v>
      </c>
      <c r="D10" s="7">
        <v>8.0</v>
      </c>
      <c r="E10" s="2"/>
      <c r="F10" s="2"/>
      <c r="G10" s="2"/>
      <c r="H10" s="2"/>
      <c r="I10" s="2"/>
    </row>
    <row r="11">
      <c r="A11" s="2"/>
      <c r="B11" s="2"/>
      <c r="C11" s="2"/>
      <c r="D11" s="2"/>
      <c r="E11" s="2"/>
      <c r="F11" s="2"/>
      <c r="G11" s="2"/>
      <c r="H11" s="2"/>
      <c r="I11" s="2"/>
    </row>
    <row r="12">
      <c r="A12" s="9" t="s">
        <v>11</v>
      </c>
      <c r="B12" s="10"/>
      <c r="C12" s="10"/>
      <c r="D12" s="10"/>
      <c r="E12" s="11"/>
      <c r="F12" s="2"/>
      <c r="G12" s="2"/>
      <c r="H12" s="2"/>
      <c r="I12" s="2"/>
    </row>
    <row r="13">
      <c r="A13" s="2"/>
      <c r="B13" s="2"/>
      <c r="C13" s="2"/>
      <c r="D13" s="2"/>
      <c r="E13" s="2"/>
      <c r="F13" s="2"/>
      <c r="G13" s="2"/>
      <c r="H13" s="2"/>
      <c r="I13" s="2"/>
    </row>
    <row r="14">
      <c r="A14" s="2"/>
      <c r="B14" s="2"/>
      <c r="C14" s="2"/>
      <c r="D14" s="2"/>
      <c r="E14" s="2"/>
      <c r="F14" s="2"/>
      <c r="G14" s="2"/>
      <c r="H14" s="2"/>
      <c r="I14" s="2"/>
    </row>
    <row r="15">
      <c r="A15" s="3" t="s">
        <v>12</v>
      </c>
      <c r="B15" s="2"/>
      <c r="C15" s="2"/>
      <c r="D15" s="2"/>
      <c r="E15" s="2"/>
      <c r="F15" s="2"/>
      <c r="G15" s="2"/>
      <c r="H15" s="2"/>
      <c r="I15" s="2"/>
    </row>
    <row r="16">
      <c r="A16" s="2"/>
      <c r="B16" s="2"/>
      <c r="C16" s="2"/>
      <c r="D16" s="2"/>
      <c r="E16" s="2"/>
      <c r="F16" s="2"/>
      <c r="G16" s="2"/>
      <c r="H16" s="2"/>
      <c r="I16" s="2"/>
    </row>
    <row r="17">
      <c r="A17" s="12" t="s">
        <v>13</v>
      </c>
      <c r="B17" s="6" t="s">
        <v>14</v>
      </c>
      <c r="C17" s="6" t="s">
        <v>15</v>
      </c>
      <c r="D17" s="6" t="s">
        <v>16</v>
      </c>
      <c r="E17" s="6" t="s">
        <v>17</v>
      </c>
      <c r="F17" s="13" t="s">
        <v>18</v>
      </c>
      <c r="G17" s="2"/>
      <c r="H17" s="14" t="s">
        <v>19</v>
      </c>
      <c r="I17" s="15"/>
      <c r="J17" s="16"/>
    </row>
    <row r="18">
      <c r="A18" s="17" t="s">
        <v>20</v>
      </c>
      <c r="B18" s="2">
        <v>2.0</v>
      </c>
      <c r="C18" s="18">
        <v>0.9</v>
      </c>
      <c r="D18" s="18">
        <v>0.08</v>
      </c>
      <c r="E18" s="18">
        <v>0.02</v>
      </c>
      <c r="F18" s="6">
        <f t="shared" ref="F18:F28" si="1">B18*(($I$18*C18)+($I$19*D18)+($I$20*E18))</f>
        <v>612</v>
      </c>
      <c r="G18" s="2"/>
      <c r="H18" s="6" t="s">
        <v>3</v>
      </c>
      <c r="I18" s="19">
        <v>280.0</v>
      </c>
      <c r="J18" s="16"/>
    </row>
    <row r="19">
      <c r="A19" s="20" t="s">
        <v>21</v>
      </c>
      <c r="B19" s="2">
        <v>8.0</v>
      </c>
      <c r="C19" s="18">
        <v>0.4</v>
      </c>
      <c r="D19" s="18">
        <v>0.58</v>
      </c>
      <c r="E19" s="18">
        <v>0.02</v>
      </c>
      <c r="F19" s="6">
        <f t="shared" si="1"/>
        <v>3408</v>
      </c>
      <c r="G19" s="2"/>
      <c r="H19" s="6" t="s">
        <v>4</v>
      </c>
      <c r="I19" s="19">
        <v>520.0</v>
      </c>
      <c r="J19" s="16"/>
    </row>
    <row r="20">
      <c r="A20" s="20" t="s">
        <v>22</v>
      </c>
      <c r="B20" s="2">
        <v>13.0</v>
      </c>
      <c r="C20" s="18">
        <v>0.25</v>
      </c>
      <c r="D20" s="18">
        <v>0.6</v>
      </c>
      <c r="E20" s="18">
        <v>0.15</v>
      </c>
      <c r="F20" s="6">
        <f t="shared" si="1"/>
        <v>6175</v>
      </c>
      <c r="G20" s="2"/>
      <c r="H20" s="6" t="s">
        <v>23</v>
      </c>
      <c r="I20" s="19">
        <v>620.0</v>
      </c>
      <c r="J20" s="16"/>
    </row>
    <row r="21" ht="15.75" customHeight="1">
      <c r="A21" s="20" t="s">
        <v>24</v>
      </c>
      <c r="B21" s="2">
        <v>5.0</v>
      </c>
      <c r="C21" s="18">
        <v>0.6</v>
      </c>
      <c r="D21" s="18">
        <v>0.35</v>
      </c>
      <c r="E21" s="18">
        <v>0.05</v>
      </c>
      <c r="F21" s="6">
        <f t="shared" si="1"/>
        <v>1905</v>
      </c>
      <c r="G21" s="2"/>
      <c r="H21" s="2"/>
      <c r="I21" s="2"/>
    </row>
    <row r="22" ht="15.75" customHeight="1">
      <c r="A22" s="20" t="s">
        <v>25</v>
      </c>
      <c r="B22" s="2">
        <v>3.0</v>
      </c>
      <c r="C22" s="18">
        <v>0.65</v>
      </c>
      <c r="D22" s="18">
        <v>0.3</v>
      </c>
      <c r="E22" s="18">
        <v>0.05</v>
      </c>
      <c r="F22" s="6">
        <f t="shared" si="1"/>
        <v>1107</v>
      </c>
      <c r="G22" s="2"/>
      <c r="H22" s="2"/>
      <c r="I22" s="2"/>
    </row>
    <row r="23" ht="15.75" customHeight="1">
      <c r="A23" s="20" t="s">
        <v>26</v>
      </c>
      <c r="B23" s="2">
        <v>5.0</v>
      </c>
      <c r="C23" s="18">
        <v>0.35</v>
      </c>
      <c r="D23" s="18">
        <v>0.6</v>
      </c>
      <c r="E23" s="18">
        <v>0.05</v>
      </c>
      <c r="F23" s="6">
        <f t="shared" si="1"/>
        <v>2205</v>
      </c>
      <c r="G23" s="2"/>
      <c r="H23" s="2"/>
      <c r="I23" s="2"/>
    </row>
    <row r="24" ht="15.75" customHeight="1">
      <c r="A24" s="21" t="s">
        <v>27</v>
      </c>
      <c r="B24" s="22">
        <v>7.0</v>
      </c>
      <c r="C24" s="23">
        <v>0.25</v>
      </c>
      <c r="D24" s="23">
        <v>0.65</v>
      </c>
      <c r="E24" s="23">
        <v>0.1</v>
      </c>
      <c r="F24" s="6">
        <f t="shared" si="1"/>
        <v>3290</v>
      </c>
      <c r="G24" s="2"/>
      <c r="H24" s="2"/>
      <c r="I24" s="2"/>
    </row>
    <row r="25" ht="15.75" customHeight="1">
      <c r="A25" s="21" t="s">
        <v>28</v>
      </c>
      <c r="B25" s="22">
        <v>5.0</v>
      </c>
      <c r="C25" s="23">
        <v>0.7</v>
      </c>
      <c r="D25" s="23">
        <v>0.25</v>
      </c>
      <c r="E25" s="23">
        <v>0.05</v>
      </c>
      <c r="F25" s="6">
        <f t="shared" si="1"/>
        <v>1785</v>
      </c>
      <c r="G25" s="2"/>
      <c r="H25" s="2"/>
      <c r="I25" s="2"/>
    </row>
    <row r="26" ht="15.75" customHeight="1">
      <c r="A26" s="20" t="s">
        <v>29</v>
      </c>
      <c r="B26" s="2">
        <v>15.0</v>
      </c>
      <c r="C26" s="18">
        <v>0.2</v>
      </c>
      <c r="D26" s="18">
        <v>0.75</v>
      </c>
      <c r="E26" s="18">
        <v>0.05</v>
      </c>
      <c r="F26" s="6">
        <f t="shared" si="1"/>
        <v>7155</v>
      </c>
      <c r="G26" s="2"/>
      <c r="H26" s="2"/>
      <c r="I26" s="2"/>
    </row>
    <row r="27" ht="15.75" customHeight="1">
      <c r="A27" s="20" t="s">
        <v>30</v>
      </c>
      <c r="B27" s="2">
        <v>7.0</v>
      </c>
      <c r="C27" s="18">
        <v>0.7</v>
      </c>
      <c r="D27" s="18">
        <v>0.25</v>
      </c>
      <c r="E27" s="18">
        <v>0.05</v>
      </c>
      <c r="F27" s="6">
        <f t="shared" si="1"/>
        <v>2499</v>
      </c>
      <c r="G27" s="2"/>
      <c r="H27" s="2"/>
      <c r="I27" s="2"/>
    </row>
    <row r="28" ht="15.75" customHeight="1">
      <c r="A28" s="24" t="s">
        <v>31</v>
      </c>
      <c r="B28" s="2">
        <v>5.0</v>
      </c>
      <c r="C28" s="18">
        <v>0.8</v>
      </c>
      <c r="D28" s="18">
        <v>0.15</v>
      </c>
      <c r="E28" s="18">
        <v>0.05</v>
      </c>
      <c r="F28" s="6">
        <f t="shared" si="1"/>
        <v>1665</v>
      </c>
      <c r="G28" s="2"/>
      <c r="H28" s="2"/>
      <c r="I28" s="2"/>
    </row>
    <row r="29" ht="15.75" customHeight="1">
      <c r="A29" s="25" t="s">
        <v>32</v>
      </c>
      <c r="B29" s="26">
        <v>75.0</v>
      </c>
      <c r="C29" s="6"/>
      <c r="D29" s="6"/>
      <c r="E29" s="6"/>
      <c r="F29" s="27">
        <f>SUM(F18:F28)</f>
        <v>31806</v>
      </c>
      <c r="G29" s="2"/>
      <c r="H29" s="2"/>
      <c r="I29" s="2"/>
    </row>
    <row r="30" ht="15.75" customHeight="1"/>
    <row r="31" ht="15.75" customHeight="1"/>
    <row r="32" ht="15.75" customHeight="1">
      <c r="A32" s="28" t="s">
        <v>33</v>
      </c>
      <c r="B32" s="28"/>
      <c r="C32" s="28"/>
      <c r="D32" s="28"/>
      <c r="E32" s="28"/>
      <c r="F32" s="28"/>
    </row>
    <row r="33" ht="15.75" customHeight="1"/>
    <row r="34" ht="15.75" customHeight="1">
      <c r="A34" s="29" t="s">
        <v>34</v>
      </c>
      <c r="B34" s="30"/>
    </row>
    <row r="35" ht="15.75" customHeight="1"/>
    <row r="36" ht="15.75" customHeight="1">
      <c r="A36" s="31" t="s">
        <v>35</v>
      </c>
      <c r="B36" s="31"/>
      <c r="C36" s="31" t="s">
        <v>36</v>
      </c>
      <c r="D36" s="32" t="s">
        <v>37</v>
      </c>
      <c r="E36" s="33"/>
      <c r="F36" s="33"/>
      <c r="G36" s="33"/>
      <c r="H36" s="33"/>
      <c r="I36" s="33"/>
      <c r="J36" s="34"/>
    </row>
    <row r="37" ht="15.75" customHeight="1">
      <c r="A37" s="31" t="s">
        <v>38</v>
      </c>
      <c r="B37" s="31"/>
      <c r="C37" s="35">
        <f>SUM(C38:C39)</f>
        <v>4439</v>
      </c>
      <c r="D37" s="36"/>
      <c r="E37" s="37"/>
      <c r="F37" s="37"/>
      <c r="G37" s="37"/>
      <c r="H37" s="37"/>
      <c r="I37" s="37"/>
      <c r="J37" s="38"/>
    </row>
    <row r="38" ht="15.75" customHeight="1">
      <c r="A38" s="31" t="s">
        <v>39</v>
      </c>
      <c r="B38" s="31" t="s">
        <v>40</v>
      </c>
      <c r="C38" s="31">
        <v>1820.0</v>
      </c>
      <c r="D38" s="39" t="s">
        <v>41</v>
      </c>
      <c r="E38" s="40"/>
      <c r="F38" s="40"/>
      <c r="G38" s="40"/>
      <c r="H38" s="40"/>
      <c r="I38" s="40"/>
      <c r="J38" s="41"/>
    </row>
    <row r="39" ht="15.75" customHeight="1">
      <c r="A39" s="31"/>
      <c r="B39" s="31" t="s">
        <v>42</v>
      </c>
      <c r="C39" s="31">
        <v>2619.0</v>
      </c>
      <c r="D39" s="36" t="s">
        <v>43</v>
      </c>
      <c r="E39" s="15"/>
      <c r="F39" s="15"/>
      <c r="G39" s="15"/>
      <c r="H39" s="15"/>
      <c r="I39" s="15"/>
      <c r="J39" s="16"/>
    </row>
    <row r="40" ht="15.75" customHeight="1">
      <c r="A40" s="31"/>
      <c r="B40" s="31"/>
      <c r="C40" s="31"/>
      <c r="D40" s="31"/>
      <c r="E40" s="31"/>
      <c r="F40" s="31"/>
      <c r="G40" s="31"/>
      <c r="H40" s="31"/>
      <c r="I40" s="31"/>
      <c r="J40" s="31"/>
    </row>
    <row r="41" ht="15.75" customHeight="1">
      <c r="A41" s="31" t="s">
        <v>44</v>
      </c>
      <c r="B41" s="31"/>
      <c r="C41" s="42">
        <f>(C37+F29)*0.15</f>
        <v>5436.75</v>
      </c>
      <c r="D41" s="31"/>
      <c r="E41" s="31"/>
      <c r="F41" s="31"/>
      <c r="G41" s="31"/>
      <c r="H41" s="31"/>
      <c r="I41" s="31"/>
      <c r="J41" s="31"/>
    </row>
    <row r="42" ht="15.75" customHeight="1">
      <c r="A42" s="31" t="s">
        <v>45</v>
      </c>
      <c r="B42" s="31"/>
      <c r="C42" s="43">
        <f>SUM(C43:C45)</f>
        <v>29928</v>
      </c>
      <c r="D42" s="31"/>
      <c r="E42" s="31"/>
      <c r="F42" s="31"/>
      <c r="G42" s="31"/>
      <c r="H42" s="31"/>
      <c r="I42" s="31"/>
      <c r="J42" s="31"/>
    </row>
    <row r="43" ht="15.75" customHeight="1">
      <c r="A43" s="31"/>
      <c r="B43" s="31"/>
      <c r="C43" s="31">
        <v>12576.0</v>
      </c>
      <c r="D43" s="36" t="s">
        <v>46</v>
      </c>
      <c r="E43" s="16"/>
      <c r="F43" s="31"/>
      <c r="G43" s="31"/>
      <c r="H43" s="31"/>
      <c r="I43" s="31"/>
      <c r="J43" s="31"/>
    </row>
    <row r="44" ht="15.75" customHeight="1">
      <c r="A44" s="31"/>
      <c r="B44" s="31"/>
      <c r="C44" s="31">
        <v>8688.0</v>
      </c>
      <c r="D44" s="36" t="s">
        <v>47</v>
      </c>
      <c r="E44" s="16"/>
      <c r="F44" s="31"/>
      <c r="G44" s="31"/>
      <c r="H44" s="31"/>
      <c r="I44" s="31"/>
      <c r="J44" s="31"/>
    </row>
    <row r="45" ht="15.75" customHeight="1">
      <c r="A45" s="31"/>
      <c r="B45" s="31"/>
      <c r="C45" s="31">
        <v>8664.0</v>
      </c>
      <c r="D45" s="36" t="s">
        <v>48</v>
      </c>
      <c r="E45" s="16"/>
      <c r="F45" s="31"/>
      <c r="G45" s="31"/>
      <c r="H45" s="31"/>
      <c r="I45" s="31"/>
      <c r="J45" s="31"/>
    </row>
    <row r="46" ht="15.75" customHeight="1">
      <c r="A46" s="31"/>
      <c r="B46" s="31"/>
      <c r="C46" s="31"/>
      <c r="D46" s="31"/>
      <c r="E46" s="31"/>
      <c r="F46" s="31"/>
      <c r="G46" s="31"/>
      <c r="H46" s="31"/>
      <c r="I46" s="31"/>
      <c r="J46" s="31"/>
    </row>
    <row r="47" ht="15.75" customHeight="1">
      <c r="A47" s="31"/>
      <c r="B47" s="31" t="s">
        <v>49</v>
      </c>
      <c r="C47" s="44">
        <f>C37+F29</f>
        <v>36245</v>
      </c>
      <c r="D47" s="31"/>
      <c r="E47" s="31"/>
      <c r="F47" s="31"/>
      <c r="G47" s="31"/>
      <c r="H47" s="31"/>
      <c r="I47" s="31"/>
      <c r="J47" s="31"/>
    </row>
    <row r="48" ht="15.75" customHeight="1">
      <c r="A48" s="31"/>
      <c r="B48" s="31" t="s">
        <v>50</v>
      </c>
      <c r="C48" s="44">
        <f>C42+C41</f>
        <v>35364.75</v>
      </c>
      <c r="D48" s="31"/>
      <c r="E48" s="31"/>
      <c r="F48" s="31"/>
      <c r="G48" s="31"/>
      <c r="H48" s="31"/>
      <c r="I48" s="31"/>
      <c r="J48" s="31"/>
    </row>
    <row r="49" ht="15.75" customHeight="1"/>
    <row r="50" ht="15.75" customHeight="1"/>
    <row r="51" ht="15.75" customHeight="1"/>
    <row r="52" ht="15.75" customHeight="1">
      <c r="A52" s="45" t="s">
        <v>51</v>
      </c>
    </row>
    <row r="53" ht="15.75" customHeight="1">
      <c r="A53" s="46" t="s">
        <v>52</v>
      </c>
      <c r="B53" s="46">
        <v>70000.0</v>
      </c>
      <c r="C53" s="46" t="s">
        <v>53</v>
      </c>
    </row>
    <row r="54" ht="15.75" customHeight="1"/>
    <row r="55" ht="15.75" customHeight="1"/>
    <row r="56" ht="15.75" customHeight="1">
      <c r="A56" s="47" t="s">
        <v>54</v>
      </c>
    </row>
    <row r="57" ht="15.75" customHeight="1">
      <c r="A57" s="48" t="s">
        <v>55</v>
      </c>
      <c r="B57" s="49">
        <v>0.5</v>
      </c>
    </row>
    <row r="58" ht="18.75" customHeight="1">
      <c r="A58" s="50" t="s">
        <v>56</v>
      </c>
      <c r="B58" s="51">
        <v>0.02</v>
      </c>
    </row>
    <row r="59" ht="15.75" customHeight="1">
      <c r="A59" s="52" t="s">
        <v>57</v>
      </c>
      <c r="B59" s="53">
        <v>0.02</v>
      </c>
    </row>
    <row r="60" ht="15.75" customHeight="1"/>
    <row r="61" ht="15.75" customHeight="1"/>
    <row r="62" ht="15.75" customHeight="1">
      <c r="A62" s="54"/>
      <c r="B62" s="31" t="s">
        <v>58</v>
      </c>
      <c r="C62" s="55" t="s">
        <v>59</v>
      </c>
      <c r="D62" s="55" t="s">
        <v>60</v>
      </c>
      <c r="E62" s="55" t="s">
        <v>61</v>
      </c>
      <c r="F62" s="55" t="s">
        <v>62</v>
      </c>
      <c r="G62" s="55" t="s">
        <v>63</v>
      </c>
      <c r="H62" s="55" t="s">
        <v>64</v>
      </c>
      <c r="I62" s="55" t="s">
        <v>65</v>
      </c>
      <c r="J62" s="55" t="s">
        <v>66</v>
      </c>
      <c r="K62" s="56" t="s">
        <v>67</v>
      </c>
    </row>
    <row r="63" ht="15.75" customHeight="1">
      <c r="A63" s="48" t="s">
        <v>68</v>
      </c>
      <c r="B63" s="54">
        <f>B53*B57</f>
        <v>35000</v>
      </c>
      <c r="C63" s="55">
        <f>B53*(1+($B$58/2))*(1+($B$59/2))</f>
        <v>71407</v>
      </c>
      <c r="D63" s="57">
        <f t="shared" ref="D63:K63" si="2">C63*(1+$B$58)*(1+$B$59)</f>
        <v>74291.8428</v>
      </c>
      <c r="E63" s="57">
        <f t="shared" si="2"/>
        <v>77293.23325</v>
      </c>
      <c r="F63" s="57">
        <f t="shared" si="2"/>
        <v>80415.87987</v>
      </c>
      <c r="G63" s="57">
        <f t="shared" si="2"/>
        <v>83664.68142</v>
      </c>
      <c r="H63" s="57">
        <f t="shared" si="2"/>
        <v>87044.73455</v>
      </c>
      <c r="I63" s="57">
        <f t="shared" si="2"/>
        <v>90561.34182</v>
      </c>
      <c r="J63" s="57">
        <f t="shared" si="2"/>
        <v>94220.02003</v>
      </c>
      <c r="K63" s="58">
        <f t="shared" si="2"/>
        <v>98026.50884</v>
      </c>
    </row>
    <row r="64" ht="15.75" customHeight="1">
      <c r="A64" s="59" t="s">
        <v>69</v>
      </c>
      <c r="B64" s="54">
        <v>-31806.0</v>
      </c>
      <c r="C64" s="54"/>
      <c r="D64" s="54"/>
      <c r="E64" s="54"/>
      <c r="F64" s="54"/>
      <c r="G64" s="54"/>
      <c r="H64" s="54"/>
      <c r="I64" s="54"/>
      <c r="J64" s="54"/>
      <c r="K64" s="60"/>
    </row>
    <row r="65" ht="15.75" customHeight="1">
      <c r="A65" s="59" t="s">
        <v>70</v>
      </c>
      <c r="B65" s="54">
        <v>-4439.0</v>
      </c>
      <c r="C65" s="54"/>
      <c r="D65" s="54"/>
      <c r="E65" s="54"/>
      <c r="F65" s="54"/>
      <c r="G65" s="54"/>
      <c r="H65" s="54"/>
      <c r="I65" s="54"/>
      <c r="J65" s="54"/>
      <c r="K65" s="60"/>
    </row>
    <row r="66" ht="15.75" customHeight="1">
      <c r="A66" s="59" t="s">
        <v>71</v>
      </c>
      <c r="B66" s="54">
        <f>-5437*B57</f>
        <v>-2718.5</v>
      </c>
      <c r="C66" s="61">
        <f>-$C$41*(1+($B$59/2))</f>
        <v>-5491.1175</v>
      </c>
      <c r="D66" s="61">
        <f t="shared" ref="D66:K66" si="3">C66*(1+$B$59)</f>
        <v>-5600.93985</v>
      </c>
      <c r="E66" s="61">
        <f t="shared" si="3"/>
        <v>-5712.958647</v>
      </c>
      <c r="F66" s="61">
        <f t="shared" si="3"/>
        <v>-5827.21782</v>
      </c>
      <c r="G66" s="61">
        <f t="shared" si="3"/>
        <v>-5943.762176</v>
      </c>
      <c r="H66" s="61">
        <f t="shared" si="3"/>
        <v>-6062.63742</v>
      </c>
      <c r="I66" s="61">
        <f t="shared" si="3"/>
        <v>-6183.890168</v>
      </c>
      <c r="J66" s="61">
        <f t="shared" si="3"/>
        <v>-6307.567972</v>
      </c>
      <c r="K66" s="62">
        <f t="shared" si="3"/>
        <v>-6433.719331</v>
      </c>
    </row>
    <row r="67" ht="15.75" customHeight="1">
      <c r="A67" s="59" t="s">
        <v>72</v>
      </c>
      <c r="B67" s="54">
        <f>-29928*B57</f>
        <v>-14964</v>
      </c>
      <c r="C67" s="61">
        <f>-$C$42*(1+($B$59/2))</f>
        <v>-30227.28</v>
      </c>
      <c r="D67" s="61">
        <f t="shared" ref="D67:K67" si="4">C67*(1+$B$59)</f>
        <v>-30831.8256</v>
      </c>
      <c r="E67" s="61">
        <f t="shared" si="4"/>
        <v>-31448.46211</v>
      </c>
      <c r="F67" s="61">
        <f t="shared" si="4"/>
        <v>-32077.43135</v>
      </c>
      <c r="G67" s="61">
        <f t="shared" si="4"/>
        <v>-32718.97998</v>
      </c>
      <c r="H67" s="61">
        <f t="shared" si="4"/>
        <v>-33373.35958</v>
      </c>
      <c r="I67" s="61">
        <f t="shared" si="4"/>
        <v>-34040.82677</v>
      </c>
      <c r="J67" s="61">
        <f t="shared" si="4"/>
        <v>-34721.64331</v>
      </c>
      <c r="K67" s="62">
        <f t="shared" si="4"/>
        <v>-35416.07617</v>
      </c>
    </row>
    <row r="68" ht="15.75" customHeight="1">
      <c r="A68" s="63" t="s">
        <v>73</v>
      </c>
      <c r="B68" s="64">
        <f t="shared" ref="B68:K68" si="5">SUM(B63:B67)</f>
        <v>-18927.5</v>
      </c>
      <c r="C68" s="65">
        <f t="shared" si="5"/>
        <v>35688.6025</v>
      </c>
      <c r="D68" s="65">
        <f t="shared" si="5"/>
        <v>37859.07735</v>
      </c>
      <c r="E68" s="65">
        <f t="shared" si="5"/>
        <v>40131.81249</v>
      </c>
      <c r="F68" s="65">
        <f t="shared" si="5"/>
        <v>42511.2307</v>
      </c>
      <c r="G68" s="65">
        <f t="shared" si="5"/>
        <v>45001.93926</v>
      </c>
      <c r="H68" s="65">
        <f t="shared" si="5"/>
        <v>47608.73755</v>
      </c>
      <c r="I68" s="65">
        <f t="shared" si="5"/>
        <v>50336.62488</v>
      </c>
      <c r="J68" s="65">
        <f t="shared" si="5"/>
        <v>53190.80875</v>
      </c>
      <c r="K68" s="66">
        <f t="shared" si="5"/>
        <v>56176.71334</v>
      </c>
    </row>
    <row r="69" ht="15.75" customHeight="1">
      <c r="A69" s="67" t="s">
        <v>74</v>
      </c>
      <c r="B69" s="46">
        <f>B63</f>
        <v>35000</v>
      </c>
      <c r="C69" s="61">
        <f t="shared" ref="C69:K69" si="6">B69+C63</f>
        <v>106407</v>
      </c>
      <c r="D69" s="61">
        <f t="shared" si="6"/>
        <v>180698.8428</v>
      </c>
      <c r="E69" s="61">
        <f t="shared" si="6"/>
        <v>257992.076</v>
      </c>
      <c r="F69" s="61">
        <f t="shared" si="6"/>
        <v>338407.9559</v>
      </c>
      <c r="G69" s="61">
        <f t="shared" si="6"/>
        <v>422072.6373</v>
      </c>
      <c r="H69" s="61">
        <f t="shared" si="6"/>
        <v>509117.3719</v>
      </c>
      <c r="I69" s="61">
        <f t="shared" si="6"/>
        <v>599678.7137</v>
      </c>
      <c r="J69" s="61">
        <f t="shared" si="6"/>
        <v>693898.7337</v>
      </c>
      <c r="K69" s="61">
        <f t="shared" si="6"/>
        <v>791925.2426</v>
      </c>
    </row>
    <row r="70" ht="15.75" customHeight="1">
      <c r="A70" s="67" t="s">
        <v>75</v>
      </c>
      <c r="B70" s="61">
        <f>(B64+B65+B66+B67)*-1</f>
        <v>53927.5</v>
      </c>
      <c r="C70" s="61">
        <f t="shared" ref="C70:K70" si="7">B70+((C66+C67)*-1)</f>
        <v>89645.8975</v>
      </c>
      <c r="D70" s="61">
        <f t="shared" si="7"/>
        <v>126078.663</v>
      </c>
      <c r="E70" s="61">
        <f t="shared" si="7"/>
        <v>163240.0837</v>
      </c>
      <c r="F70" s="61">
        <f t="shared" si="7"/>
        <v>201144.7329</v>
      </c>
      <c r="G70" s="61">
        <f t="shared" si="7"/>
        <v>239807.475</v>
      </c>
      <c r="H70" s="61">
        <f t="shared" si="7"/>
        <v>279243.472</v>
      </c>
      <c r="I70" s="61">
        <f t="shared" si="7"/>
        <v>319468.189</v>
      </c>
      <c r="J70" s="61">
        <f t="shared" si="7"/>
        <v>360497.4003</v>
      </c>
      <c r="K70" s="61">
        <f t="shared" si="7"/>
        <v>402347.1958</v>
      </c>
    </row>
    <row r="71" ht="15.75" customHeight="1">
      <c r="B71" s="68">
        <f t="shared" ref="B71:K71" si="8">B69-B70</f>
        <v>-18927.5</v>
      </c>
      <c r="C71" s="69">
        <f t="shared" si="8"/>
        <v>16761.1025</v>
      </c>
      <c r="D71" s="69">
        <f t="shared" si="8"/>
        <v>54620.17985</v>
      </c>
      <c r="E71" s="69">
        <f t="shared" si="8"/>
        <v>94751.99234</v>
      </c>
      <c r="F71" s="69">
        <f t="shared" si="8"/>
        <v>137263.223</v>
      </c>
      <c r="G71" s="69">
        <f t="shared" si="8"/>
        <v>182265.1623</v>
      </c>
      <c r="H71" s="69">
        <f t="shared" si="8"/>
        <v>229873.8998</v>
      </c>
      <c r="I71" s="69">
        <f t="shared" si="8"/>
        <v>280210.5247</v>
      </c>
      <c r="J71" s="69">
        <f t="shared" si="8"/>
        <v>333401.3335</v>
      </c>
      <c r="K71" s="69">
        <f t="shared" si="8"/>
        <v>389578.0468</v>
      </c>
    </row>
    <row r="72" ht="15.75" customHeight="1"/>
    <row r="73" ht="15.75" customHeight="1"/>
    <row r="74" ht="15.75" customHeight="1">
      <c r="A74" s="70" t="s">
        <v>76</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c r="A92" s="28" t="s">
        <v>77</v>
      </c>
    </row>
    <row r="93" ht="15.75" customHeight="1">
      <c r="A93" s="71" t="s">
        <v>78</v>
      </c>
    </row>
    <row r="94" ht="15.75" customHeight="1">
      <c r="A94" s="72" t="s">
        <v>79</v>
      </c>
    </row>
    <row r="95" ht="15.75" customHeight="1">
      <c r="A95" s="73" t="s">
        <v>80</v>
      </c>
    </row>
    <row r="96" ht="15.75" customHeight="1">
      <c r="A96" s="74"/>
      <c r="B96" s="75" t="s">
        <v>81</v>
      </c>
      <c r="C96" s="16"/>
      <c r="D96" s="75" t="s">
        <v>82</v>
      </c>
      <c r="E96" s="16"/>
      <c r="F96" s="75" t="s">
        <v>83</v>
      </c>
      <c r="G96" s="16"/>
      <c r="H96" s="75" t="s">
        <v>84</v>
      </c>
      <c r="I96" s="16"/>
      <c r="J96" s="75" t="s">
        <v>85</v>
      </c>
      <c r="K96" s="16"/>
      <c r="L96" s="75" t="s">
        <v>86</v>
      </c>
      <c r="M96" s="16"/>
      <c r="N96" s="75" t="s">
        <v>87</v>
      </c>
      <c r="O96" s="16"/>
      <c r="P96" s="75" t="s">
        <v>88</v>
      </c>
      <c r="Q96" s="16"/>
    </row>
    <row r="97" ht="15.75" customHeight="1">
      <c r="A97" s="74"/>
      <c r="B97" s="76" t="s">
        <v>89</v>
      </c>
      <c r="C97" s="16"/>
      <c r="D97" s="36" t="s">
        <v>90</v>
      </c>
      <c r="E97" s="16"/>
      <c r="F97" s="36" t="s">
        <v>91</v>
      </c>
      <c r="G97" s="16"/>
      <c r="H97" s="36" t="s">
        <v>92</v>
      </c>
      <c r="I97" s="16"/>
      <c r="J97" s="36" t="s">
        <v>93</v>
      </c>
      <c r="K97" s="16"/>
      <c r="L97" s="77" t="s">
        <v>94</v>
      </c>
      <c r="M97" s="16"/>
      <c r="N97" s="77" t="s">
        <v>95</v>
      </c>
      <c r="O97" s="16"/>
      <c r="P97" s="36" t="s">
        <v>96</v>
      </c>
      <c r="Q97" s="16"/>
      <c r="T97" s="78" t="s">
        <v>3</v>
      </c>
      <c r="U97" s="78" t="s">
        <v>4</v>
      </c>
      <c r="V97" s="78" t="s">
        <v>23</v>
      </c>
      <c r="W97" s="79" t="s">
        <v>5</v>
      </c>
    </row>
    <row r="98" ht="30.0" customHeight="1">
      <c r="A98" s="80" t="s">
        <v>20</v>
      </c>
      <c r="B98" s="81"/>
      <c r="C98" s="34"/>
      <c r="D98" s="81"/>
      <c r="E98" s="34"/>
      <c r="F98" s="81"/>
      <c r="G98" s="34"/>
      <c r="H98" s="81"/>
      <c r="I98" s="34"/>
      <c r="J98" s="81"/>
      <c r="K98" s="34"/>
      <c r="L98" s="81"/>
      <c r="M98" s="34"/>
      <c r="N98" s="81"/>
      <c r="O98" s="34"/>
      <c r="P98" s="81"/>
      <c r="Q98" s="34"/>
      <c r="T98" s="74">
        <f t="shared" ref="T98:T108" si="9">C18*W98</f>
        <v>1.8</v>
      </c>
      <c r="U98" s="74">
        <f t="shared" ref="U98:U108" si="10">D18*W98</f>
        <v>0.16</v>
      </c>
      <c r="V98" s="74">
        <f t="shared" ref="V98:V108" si="11">E18*W98</f>
        <v>0.04</v>
      </c>
      <c r="W98" s="79">
        <v>2.0</v>
      </c>
    </row>
    <row r="99" ht="30.0" customHeight="1">
      <c r="A99" s="80" t="s">
        <v>21</v>
      </c>
      <c r="B99" s="82"/>
      <c r="C99" s="83"/>
      <c r="D99" s="82"/>
      <c r="E99" s="83"/>
      <c r="F99" s="82"/>
      <c r="G99" s="83"/>
      <c r="H99" s="82"/>
      <c r="I99" s="83"/>
      <c r="J99" s="82"/>
      <c r="K99" s="83"/>
      <c r="L99" s="82"/>
      <c r="M99" s="83"/>
      <c r="N99" s="82"/>
      <c r="O99" s="83"/>
      <c r="P99" s="82"/>
      <c r="Q99" s="83"/>
      <c r="T99" s="74">
        <f t="shared" si="9"/>
        <v>3.2</v>
      </c>
      <c r="U99" s="74">
        <f t="shared" si="10"/>
        <v>4.64</v>
      </c>
      <c r="V99" s="74">
        <f t="shared" si="11"/>
        <v>0.16</v>
      </c>
      <c r="W99" s="79">
        <v>8.0</v>
      </c>
    </row>
    <row r="100" ht="30.0" customHeight="1">
      <c r="A100" s="80" t="s">
        <v>22</v>
      </c>
      <c r="B100" s="82"/>
      <c r="C100" s="83"/>
      <c r="D100" s="82"/>
      <c r="E100" s="83"/>
      <c r="F100" s="82"/>
      <c r="G100" s="83"/>
      <c r="H100" s="82"/>
      <c r="I100" s="83"/>
      <c r="J100" s="82"/>
      <c r="K100" s="83"/>
      <c r="L100" s="82"/>
      <c r="M100" s="83"/>
      <c r="N100" s="82"/>
      <c r="O100" s="83"/>
      <c r="P100" s="82"/>
      <c r="Q100" s="83"/>
      <c r="T100" s="74">
        <f t="shared" si="9"/>
        <v>3.25</v>
      </c>
      <c r="U100" s="74">
        <f t="shared" si="10"/>
        <v>7.8</v>
      </c>
      <c r="V100" s="74">
        <f t="shared" si="11"/>
        <v>1.95</v>
      </c>
      <c r="W100" s="79">
        <v>13.0</v>
      </c>
    </row>
    <row r="101" ht="30.0" customHeight="1">
      <c r="A101" s="80" t="s">
        <v>24</v>
      </c>
      <c r="B101" s="82"/>
      <c r="C101" s="83"/>
      <c r="D101" s="82"/>
      <c r="E101" s="83"/>
      <c r="F101" s="82"/>
      <c r="G101" s="83"/>
      <c r="H101" s="82"/>
      <c r="I101" s="83"/>
      <c r="J101" s="82"/>
      <c r="K101" s="83"/>
      <c r="L101" s="82"/>
      <c r="M101" s="83"/>
      <c r="N101" s="82"/>
      <c r="O101" s="83"/>
      <c r="P101" s="82"/>
      <c r="Q101" s="83"/>
      <c r="T101" s="74">
        <f t="shared" si="9"/>
        <v>3</v>
      </c>
      <c r="U101" s="74">
        <f t="shared" si="10"/>
        <v>1.75</v>
      </c>
      <c r="V101" s="74">
        <f t="shared" si="11"/>
        <v>0.25</v>
      </c>
      <c r="W101" s="79">
        <v>5.0</v>
      </c>
    </row>
    <row r="102" ht="30.0" customHeight="1">
      <c r="A102" s="80" t="s">
        <v>25</v>
      </c>
      <c r="B102" s="82"/>
      <c r="C102" s="83"/>
      <c r="D102" s="82"/>
      <c r="E102" s="83"/>
      <c r="F102" s="82"/>
      <c r="G102" s="83"/>
      <c r="H102" s="82"/>
      <c r="I102" s="83"/>
      <c r="J102" s="82"/>
      <c r="K102" s="83"/>
      <c r="L102" s="82"/>
      <c r="M102" s="83"/>
      <c r="N102" s="82"/>
      <c r="O102" s="83"/>
      <c r="P102" s="82"/>
      <c r="Q102" s="83"/>
      <c r="T102" s="74">
        <f t="shared" si="9"/>
        <v>1.95</v>
      </c>
      <c r="U102" s="74">
        <f t="shared" si="10"/>
        <v>0.9</v>
      </c>
      <c r="V102" s="74">
        <f t="shared" si="11"/>
        <v>0.15</v>
      </c>
      <c r="W102" s="79">
        <v>3.0</v>
      </c>
    </row>
    <row r="103" ht="30.0" customHeight="1">
      <c r="A103" s="80" t="s">
        <v>26</v>
      </c>
      <c r="B103" s="82"/>
      <c r="C103" s="83"/>
      <c r="D103" s="82"/>
      <c r="E103" s="83"/>
      <c r="F103" s="82"/>
      <c r="G103" s="83"/>
      <c r="H103" s="82"/>
      <c r="I103" s="83"/>
      <c r="J103" s="82"/>
      <c r="K103" s="83"/>
      <c r="L103" s="82"/>
      <c r="M103" s="83"/>
      <c r="N103" s="82"/>
      <c r="O103" s="83"/>
      <c r="P103" s="82"/>
      <c r="Q103" s="83"/>
      <c r="T103" s="74">
        <f t="shared" si="9"/>
        <v>1.75</v>
      </c>
      <c r="U103" s="74">
        <f t="shared" si="10"/>
        <v>3</v>
      </c>
      <c r="V103" s="74">
        <f t="shared" si="11"/>
        <v>0.25</v>
      </c>
      <c r="W103" s="79">
        <v>5.0</v>
      </c>
    </row>
    <row r="104" ht="30.0" customHeight="1">
      <c r="A104" s="84" t="s">
        <v>27</v>
      </c>
      <c r="B104" s="82"/>
      <c r="C104" s="83"/>
      <c r="D104" s="82"/>
      <c r="E104" s="83"/>
      <c r="F104" s="82"/>
      <c r="G104" s="83"/>
      <c r="H104" s="82"/>
      <c r="I104" s="83"/>
      <c r="J104" s="82"/>
      <c r="K104" s="83"/>
      <c r="L104" s="82"/>
      <c r="M104" s="83"/>
      <c r="N104" s="82"/>
      <c r="O104" s="83"/>
      <c r="P104" s="82"/>
      <c r="Q104" s="83"/>
      <c r="T104" s="74">
        <f t="shared" si="9"/>
        <v>1.75</v>
      </c>
      <c r="U104" s="74">
        <f t="shared" si="10"/>
        <v>4.55</v>
      </c>
      <c r="V104" s="74">
        <f t="shared" si="11"/>
        <v>0.7</v>
      </c>
      <c r="W104" s="79">
        <v>7.0</v>
      </c>
    </row>
    <row r="105" ht="30.0" customHeight="1">
      <c r="A105" s="85" t="s">
        <v>28</v>
      </c>
      <c r="B105" s="82"/>
      <c r="C105" s="83"/>
      <c r="D105" s="82"/>
      <c r="E105" s="83"/>
      <c r="F105" s="82"/>
      <c r="G105" s="83"/>
      <c r="H105" s="82"/>
      <c r="I105" s="83"/>
      <c r="J105" s="82"/>
      <c r="K105" s="83"/>
      <c r="L105" s="82"/>
      <c r="M105" s="83"/>
      <c r="N105" s="82"/>
      <c r="O105" s="83"/>
      <c r="P105" s="82"/>
      <c r="Q105" s="83"/>
      <c r="T105" s="74">
        <f t="shared" si="9"/>
        <v>3.5</v>
      </c>
      <c r="U105" s="74">
        <f t="shared" si="10"/>
        <v>1.25</v>
      </c>
      <c r="V105" s="74">
        <f t="shared" si="11"/>
        <v>0.25</v>
      </c>
      <c r="W105" s="79">
        <v>5.0</v>
      </c>
    </row>
    <row r="106" ht="30.0" customHeight="1">
      <c r="A106" s="86" t="s">
        <v>29</v>
      </c>
      <c r="B106" s="82"/>
      <c r="C106" s="83"/>
      <c r="D106" s="82"/>
      <c r="E106" s="83"/>
      <c r="F106" s="82"/>
      <c r="G106" s="83"/>
      <c r="H106" s="82"/>
      <c r="I106" s="83"/>
      <c r="J106" s="82"/>
      <c r="K106" s="83"/>
      <c r="L106" s="82"/>
      <c r="M106" s="83"/>
      <c r="N106" s="82"/>
      <c r="O106" s="83"/>
      <c r="P106" s="82"/>
      <c r="Q106" s="83"/>
      <c r="T106" s="74">
        <f t="shared" si="9"/>
        <v>3</v>
      </c>
      <c r="U106" s="74">
        <f t="shared" si="10"/>
        <v>11.25</v>
      </c>
      <c r="V106" s="74">
        <f t="shared" si="11"/>
        <v>0.75</v>
      </c>
      <c r="W106" s="79">
        <v>15.0</v>
      </c>
    </row>
    <row r="107" ht="30.0" customHeight="1">
      <c r="A107" s="86" t="s">
        <v>30</v>
      </c>
      <c r="B107" s="82"/>
      <c r="C107" s="83"/>
      <c r="D107" s="82"/>
      <c r="E107" s="83"/>
      <c r="F107" s="82"/>
      <c r="G107" s="83"/>
      <c r="H107" s="82"/>
      <c r="I107" s="83"/>
      <c r="J107" s="82"/>
      <c r="K107" s="83"/>
      <c r="L107" s="82"/>
      <c r="M107" s="83"/>
      <c r="N107" s="82"/>
      <c r="O107" s="83"/>
      <c r="P107" s="82"/>
      <c r="Q107" s="83"/>
      <c r="T107" s="74">
        <f t="shared" si="9"/>
        <v>4.9</v>
      </c>
      <c r="U107" s="74">
        <f t="shared" si="10"/>
        <v>1.75</v>
      </c>
      <c r="V107" s="74">
        <f t="shared" si="11"/>
        <v>0.35</v>
      </c>
      <c r="W107" s="79">
        <v>7.0</v>
      </c>
    </row>
    <row r="108" ht="30.0" customHeight="1">
      <c r="A108" s="86" t="s">
        <v>31</v>
      </c>
      <c r="B108" s="87"/>
      <c r="C108" s="41"/>
      <c r="D108" s="87"/>
      <c r="E108" s="41"/>
      <c r="F108" s="87"/>
      <c r="G108" s="41"/>
      <c r="H108" s="87"/>
      <c r="I108" s="41"/>
      <c r="J108" s="87"/>
      <c r="K108" s="41"/>
      <c r="L108" s="87"/>
      <c r="M108" s="41"/>
      <c r="N108" s="87"/>
      <c r="O108" s="41"/>
      <c r="P108" s="87"/>
      <c r="Q108" s="41"/>
      <c r="T108" s="74">
        <f t="shared" si="9"/>
        <v>4</v>
      </c>
      <c r="U108" s="74">
        <f t="shared" si="10"/>
        <v>0.75</v>
      </c>
      <c r="V108" s="74">
        <f t="shared" si="11"/>
        <v>0.25</v>
      </c>
      <c r="W108" s="79">
        <v>5.0</v>
      </c>
    </row>
    <row r="109" ht="70.5" customHeight="1">
      <c r="A109" s="88" t="s">
        <v>97</v>
      </c>
      <c r="B109" s="89" t="s">
        <v>98</v>
      </c>
      <c r="C109" s="16"/>
      <c r="D109" s="89" t="s">
        <v>99</v>
      </c>
      <c r="E109" s="16"/>
      <c r="F109" s="89" t="s">
        <v>100</v>
      </c>
      <c r="G109" s="16"/>
      <c r="H109" s="89" t="s">
        <v>101</v>
      </c>
      <c r="I109" s="16"/>
      <c r="J109" s="90" t="s">
        <v>102</v>
      </c>
      <c r="K109" s="16"/>
      <c r="L109" s="91" t="s">
        <v>103</v>
      </c>
      <c r="M109" s="16"/>
      <c r="N109" s="91" t="s">
        <v>104</v>
      </c>
      <c r="O109" s="16"/>
      <c r="P109" s="91" t="s">
        <v>105</v>
      </c>
      <c r="Q109" s="16"/>
      <c r="T109" s="92">
        <f t="shared" ref="T109:W109" si="12">SUM(T98:T108)</f>
        <v>32.1</v>
      </c>
      <c r="U109" s="92">
        <f t="shared" si="12"/>
        <v>37.8</v>
      </c>
      <c r="V109" s="92">
        <f t="shared" si="12"/>
        <v>5.1</v>
      </c>
      <c r="W109" s="92">
        <f t="shared" si="12"/>
        <v>75</v>
      </c>
    </row>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A1:F1"/>
    <mergeCell ref="A12:E12"/>
    <mergeCell ref="H17:J17"/>
    <mergeCell ref="I18:J18"/>
    <mergeCell ref="I19:J19"/>
    <mergeCell ref="I20:J20"/>
    <mergeCell ref="D36:J36"/>
    <mergeCell ref="A34:B34"/>
    <mergeCell ref="F96:G96"/>
    <mergeCell ref="H96:I96"/>
    <mergeCell ref="J96:K96"/>
    <mergeCell ref="L96:M96"/>
    <mergeCell ref="N96:O96"/>
    <mergeCell ref="P96:Q96"/>
    <mergeCell ref="B97:C97"/>
    <mergeCell ref="D97:E97"/>
    <mergeCell ref="F97:G97"/>
    <mergeCell ref="H97:I97"/>
    <mergeCell ref="J97:K97"/>
    <mergeCell ref="L97:M97"/>
    <mergeCell ref="N97:O97"/>
    <mergeCell ref="P97:Q97"/>
    <mergeCell ref="D38:J38"/>
    <mergeCell ref="D39:J39"/>
    <mergeCell ref="D43:E43"/>
    <mergeCell ref="D44:E44"/>
    <mergeCell ref="D45:E45"/>
    <mergeCell ref="B96:C96"/>
    <mergeCell ref="D96:E96"/>
    <mergeCell ref="B98:C108"/>
    <mergeCell ref="B109:C109"/>
    <mergeCell ref="D109:E109"/>
    <mergeCell ref="F109:G109"/>
    <mergeCell ref="H109:I109"/>
    <mergeCell ref="J109:K109"/>
    <mergeCell ref="L109:M109"/>
    <mergeCell ref="N109:O109"/>
    <mergeCell ref="P109:Q109"/>
    <mergeCell ref="D98:E108"/>
    <mergeCell ref="F98:G108"/>
    <mergeCell ref="H98:I108"/>
    <mergeCell ref="J98:K108"/>
    <mergeCell ref="L98:M108"/>
    <mergeCell ref="N98:O108"/>
    <mergeCell ref="P98:Q10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topLeftCell="J1" activePane="topRight" state="frozen"/>
      <selection activeCell="K2" sqref="K2" pane="topRight"/>
    </sheetView>
  </sheetViews>
  <sheetFormatPr customHeight="1" defaultColWidth="12.63" defaultRowHeight="15.0"/>
  <cols>
    <col customWidth="1" min="1" max="1" width="48.38"/>
    <col customWidth="1" min="2" max="2" width="20.13"/>
    <col customWidth="1" min="3" max="3" width="35.38"/>
    <col customWidth="1" min="4" max="4" width="24.25"/>
    <col customWidth="1" min="7" max="7" width="49.0"/>
    <col customWidth="1" min="12" max="12" width="68.0"/>
  </cols>
  <sheetData>
    <row r="1">
      <c r="A1" s="93" t="s">
        <v>106</v>
      </c>
    </row>
    <row r="2">
      <c r="A2" s="28"/>
    </row>
    <row r="3">
      <c r="A3" s="93" t="s">
        <v>107</v>
      </c>
    </row>
    <row r="4">
      <c r="A4" s="28"/>
    </row>
    <row r="5">
      <c r="A5" s="93" t="s">
        <v>108</v>
      </c>
    </row>
    <row r="6">
      <c r="G6" s="94"/>
    </row>
    <row r="7">
      <c r="A7" s="95" t="s">
        <v>109</v>
      </c>
      <c r="B7" s="95" t="s">
        <v>110</v>
      </c>
      <c r="C7" s="95" t="s">
        <v>111</v>
      </c>
      <c r="D7" s="95" t="s">
        <v>112</v>
      </c>
      <c r="G7" s="96"/>
    </row>
    <row r="8">
      <c r="A8" s="97" t="s">
        <v>113</v>
      </c>
      <c r="B8" s="97" t="s">
        <v>114</v>
      </c>
      <c r="C8" s="97" t="s">
        <v>115</v>
      </c>
      <c r="D8" s="98" t="s">
        <v>116</v>
      </c>
    </row>
    <row r="9">
      <c r="A9" s="99" t="s">
        <v>117</v>
      </c>
      <c r="B9" s="99" t="s">
        <v>114</v>
      </c>
      <c r="C9" s="99" t="s">
        <v>118</v>
      </c>
      <c r="D9" s="100" t="s">
        <v>116</v>
      </c>
    </row>
    <row r="10">
      <c r="A10" s="99" t="s">
        <v>119</v>
      </c>
      <c r="B10" s="99" t="s">
        <v>114</v>
      </c>
      <c r="C10" s="99" t="s">
        <v>120</v>
      </c>
      <c r="D10" s="101" t="s">
        <v>121</v>
      </c>
    </row>
    <row r="11">
      <c r="A11" s="99" t="s">
        <v>122</v>
      </c>
      <c r="B11" s="99" t="s">
        <v>114</v>
      </c>
      <c r="C11" s="99" t="s">
        <v>123</v>
      </c>
      <c r="D11" s="101" t="s">
        <v>121</v>
      </c>
    </row>
    <row r="12">
      <c r="A12" s="99" t="s">
        <v>124</v>
      </c>
      <c r="B12" s="99" t="s">
        <v>114</v>
      </c>
      <c r="C12" s="99" t="s">
        <v>125</v>
      </c>
      <c r="D12" s="102" t="s">
        <v>126</v>
      </c>
    </row>
    <row r="13">
      <c r="A13" s="99" t="s">
        <v>127</v>
      </c>
      <c r="B13" s="99" t="s">
        <v>114</v>
      </c>
      <c r="C13" s="99" t="s">
        <v>125</v>
      </c>
      <c r="D13" s="102" t="s">
        <v>126</v>
      </c>
    </row>
    <row r="14">
      <c r="A14" s="99" t="s">
        <v>128</v>
      </c>
      <c r="B14" s="99" t="s">
        <v>114</v>
      </c>
      <c r="C14" s="99" t="s">
        <v>125</v>
      </c>
      <c r="D14" s="102" t="s">
        <v>126</v>
      </c>
    </row>
    <row r="15">
      <c r="A15" s="99" t="s">
        <v>129</v>
      </c>
      <c r="B15" s="99" t="s">
        <v>114</v>
      </c>
      <c r="C15" s="99" t="s">
        <v>130</v>
      </c>
      <c r="D15" s="103" t="s">
        <v>131</v>
      </c>
    </row>
    <row r="17">
      <c r="A17" s="104" t="s">
        <v>132</v>
      </c>
      <c r="C17" s="94" t="s">
        <v>133</v>
      </c>
    </row>
    <row r="19">
      <c r="A19" s="105" t="s">
        <v>134</v>
      </c>
      <c r="B19" s="106"/>
      <c r="C19" s="106"/>
      <c r="D19" s="107"/>
      <c r="E19" s="105" t="s">
        <v>135</v>
      </c>
      <c r="F19" s="106"/>
      <c r="G19" s="107"/>
      <c r="H19" s="105" t="s">
        <v>136</v>
      </c>
      <c r="I19" s="106"/>
      <c r="K19" s="94" t="s">
        <v>137</v>
      </c>
    </row>
    <row r="20">
      <c r="A20" s="108" t="s">
        <v>138</v>
      </c>
      <c r="B20" s="109" t="s">
        <v>139</v>
      </c>
      <c r="C20" s="108" t="s">
        <v>140</v>
      </c>
      <c r="D20" s="110" t="s">
        <v>141</v>
      </c>
      <c r="E20" s="111"/>
      <c r="F20" s="112"/>
      <c r="G20" s="113"/>
      <c r="H20" s="109" t="s">
        <v>142</v>
      </c>
      <c r="I20" s="112"/>
      <c r="K20" s="114" t="s">
        <v>143</v>
      </c>
    </row>
    <row r="21">
      <c r="A21" s="115" t="s">
        <v>144</v>
      </c>
      <c r="B21" s="115" t="s">
        <v>145</v>
      </c>
      <c r="C21" s="116">
        <v>45469.0</v>
      </c>
      <c r="D21" s="116">
        <v>45469.0</v>
      </c>
      <c r="E21" s="117" t="s">
        <v>146</v>
      </c>
      <c r="F21" s="15"/>
      <c r="G21" s="16"/>
      <c r="H21" s="118" t="s">
        <v>147</v>
      </c>
      <c r="I21" s="16"/>
    </row>
    <row r="22">
      <c r="A22" s="115" t="s">
        <v>148</v>
      </c>
      <c r="B22" s="115" t="s">
        <v>149</v>
      </c>
      <c r="C22" s="116">
        <v>45469.0</v>
      </c>
      <c r="D22" s="116">
        <v>45469.0</v>
      </c>
      <c r="E22" s="117" t="s">
        <v>150</v>
      </c>
      <c r="F22" s="15"/>
      <c r="G22" s="16"/>
      <c r="H22" s="119" t="s">
        <v>151</v>
      </c>
      <c r="I22" s="16"/>
    </row>
    <row r="23">
      <c r="A23" s="115" t="s">
        <v>152</v>
      </c>
      <c r="B23" s="115" t="s">
        <v>153</v>
      </c>
      <c r="C23" s="116">
        <v>45469.0</v>
      </c>
      <c r="D23" s="116">
        <v>45469.0</v>
      </c>
      <c r="E23" s="117" t="s">
        <v>154</v>
      </c>
      <c r="F23" s="15"/>
      <c r="G23" s="16"/>
      <c r="H23" s="118" t="s">
        <v>147</v>
      </c>
      <c r="I23" s="16"/>
    </row>
    <row r="24">
      <c r="A24" s="115" t="s">
        <v>155</v>
      </c>
      <c r="B24" s="115" t="s">
        <v>156</v>
      </c>
      <c r="C24" s="116">
        <v>45469.0</v>
      </c>
      <c r="D24" s="116">
        <v>45469.0</v>
      </c>
      <c r="E24" s="117" t="s">
        <v>157</v>
      </c>
      <c r="F24" s="15"/>
      <c r="G24" s="16"/>
      <c r="H24" s="118" t="s">
        <v>147</v>
      </c>
      <c r="I24" s="16"/>
      <c r="K24" s="94" t="s">
        <v>158</v>
      </c>
    </row>
    <row r="25">
      <c r="A25" s="115" t="s">
        <v>159</v>
      </c>
      <c r="B25" s="115" t="s">
        <v>160</v>
      </c>
      <c r="C25" s="116">
        <v>45469.0</v>
      </c>
      <c r="D25" s="116">
        <v>45469.0</v>
      </c>
      <c r="E25" s="117" t="s">
        <v>161</v>
      </c>
      <c r="F25" s="15"/>
      <c r="G25" s="16"/>
      <c r="H25" s="119" t="s">
        <v>151</v>
      </c>
      <c r="I25" s="16"/>
      <c r="K25" s="96" t="s">
        <v>162</v>
      </c>
    </row>
    <row r="26">
      <c r="A26" s="115" t="s">
        <v>163</v>
      </c>
      <c r="B26" s="115" t="s">
        <v>164</v>
      </c>
      <c r="C26" s="116">
        <v>45469.0</v>
      </c>
      <c r="D26" s="116">
        <v>45469.0</v>
      </c>
      <c r="E26" s="117" t="s">
        <v>165</v>
      </c>
      <c r="F26" s="15"/>
      <c r="G26" s="16"/>
      <c r="H26" s="118" t="s">
        <v>147</v>
      </c>
      <c r="I26" s="16"/>
    </row>
  </sheetData>
  <mergeCells count="20">
    <mergeCell ref="E21:G21"/>
    <mergeCell ref="H21:I21"/>
    <mergeCell ref="A17:A18"/>
    <mergeCell ref="A19:D19"/>
    <mergeCell ref="E19:G19"/>
    <mergeCell ref="H19:I19"/>
    <mergeCell ref="E20:G20"/>
    <mergeCell ref="H20:I20"/>
    <mergeCell ref="K20:L22"/>
    <mergeCell ref="H25:I25"/>
    <mergeCell ref="K25:L25"/>
    <mergeCell ref="E26:G26"/>
    <mergeCell ref="H26:I26"/>
    <mergeCell ref="E22:G22"/>
    <mergeCell ref="H22:I22"/>
    <mergeCell ref="E23:G23"/>
    <mergeCell ref="H23:I23"/>
    <mergeCell ref="E24:G24"/>
    <mergeCell ref="H24:I24"/>
    <mergeCell ref="E25:G2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88"/>
    <col customWidth="1" min="2" max="2" width="23.5"/>
    <col customWidth="1" min="3" max="3" width="30.75"/>
    <col customWidth="1" min="4" max="4" width="21.75"/>
    <col customWidth="1" min="5" max="5" width="18.88"/>
    <col customWidth="1" min="6" max="6" width="9.38"/>
    <col customWidth="1" min="7" max="7" width="24.75"/>
    <col customWidth="1" min="8" max="8" width="29.13"/>
  </cols>
  <sheetData>
    <row r="1">
      <c r="A1" s="120" t="s">
        <v>166</v>
      </c>
      <c r="B1" s="121"/>
      <c r="C1" s="121"/>
      <c r="D1" s="121"/>
      <c r="E1" s="121"/>
      <c r="F1" s="121"/>
      <c r="G1" s="121"/>
      <c r="H1" s="122"/>
    </row>
    <row r="2">
      <c r="A2" s="123"/>
      <c r="B2" s="124"/>
      <c r="C2" s="124"/>
      <c r="D2" s="124"/>
      <c r="E2" s="124"/>
      <c r="F2" s="124"/>
      <c r="G2" s="124"/>
      <c r="H2" s="124"/>
    </row>
    <row r="3">
      <c r="A3" s="125" t="s">
        <v>167</v>
      </c>
      <c r="B3" s="126"/>
      <c r="C3" s="126"/>
      <c r="D3" s="126"/>
      <c r="E3" s="126"/>
      <c r="F3" s="126"/>
      <c r="G3" s="126"/>
      <c r="H3" s="126"/>
    </row>
    <row r="4">
      <c r="A4" s="127" t="s">
        <v>138</v>
      </c>
      <c r="B4" s="128" t="s">
        <v>148</v>
      </c>
      <c r="C4" s="106"/>
      <c r="D4" s="106"/>
      <c r="E4" s="106"/>
      <c r="F4" s="106"/>
      <c r="G4" s="106"/>
      <c r="H4" s="106"/>
    </row>
    <row r="5">
      <c r="A5" s="129" t="s">
        <v>139</v>
      </c>
      <c r="B5" s="130" t="s">
        <v>149</v>
      </c>
      <c r="C5" s="106"/>
      <c r="D5" s="106"/>
      <c r="E5" s="106"/>
      <c r="F5" s="106"/>
      <c r="G5" s="106"/>
      <c r="H5" s="106"/>
    </row>
    <row r="6">
      <c r="A6" s="127" t="s">
        <v>168</v>
      </c>
      <c r="B6" s="131">
        <v>45469.0</v>
      </c>
      <c r="C6" s="106"/>
      <c r="D6" s="106"/>
      <c r="E6" s="106"/>
      <c r="F6" s="106"/>
      <c r="G6" s="106"/>
      <c r="H6" s="106"/>
    </row>
    <row r="7">
      <c r="A7" s="132" t="s">
        <v>169</v>
      </c>
      <c r="B7" s="133">
        <v>45469.0</v>
      </c>
      <c r="C7" s="106"/>
      <c r="D7" s="106"/>
      <c r="E7" s="106"/>
      <c r="F7" s="106"/>
      <c r="G7" s="106"/>
      <c r="H7" s="106"/>
    </row>
    <row r="8">
      <c r="A8" s="134"/>
      <c r="B8" s="135"/>
      <c r="C8" s="135"/>
      <c r="D8" s="135"/>
      <c r="E8" s="135"/>
      <c r="F8" s="135"/>
      <c r="G8" s="135"/>
      <c r="H8" s="135"/>
    </row>
    <row r="9">
      <c r="A9" s="125" t="s">
        <v>170</v>
      </c>
      <c r="B9" s="136" t="s">
        <v>171</v>
      </c>
      <c r="C9" s="136" t="s">
        <v>172</v>
      </c>
      <c r="D9" s="136" t="s">
        <v>173</v>
      </c>
      <c r="E9" s="136" t="s">
        <v>174</v>
      </c>
      <c r="F9" s="136" t="s">
        <v>175</v>
      </c>
      <c r="G9" s="136" t="s">
        <v>176</v>
      </c>
      <c r="H9" s="136" t="s">
        <v>177</v>
      </c>
    </row>
    <row r="10">
      <c r="A10" s="132" t="s">
        <v>178</v>
      </c>
      <c r="B10" s="128" t="s">
        <v>179</v>
      </c>
      <c r="C10" s="128" t="s">
        <v>180</v>
      </c>
      <c r="D10" s="137">
        <v>75007.0</v>
      </c>
      <c r="E10" s="128" t="s">
        <v>181</v>
      </c>
      <c r="F10" s="128" t="s">
        <v>182</v>
      </c>
      <c r="G10" s="128" t="s">
        <v>183</v>
      </c>
      <c r="H10" s="128" t="s">
        <v>184</v>
      </c>
    </row>
    <row r="11">
      <c r="A11" s="129" t="s">
        <v>185</v>
      </c>
      <c r="B11" s="130" t="s">
        <v>186</v>
      </c>
      <c r="C11" s="128" t="s">
        <v>180</v>
      </c>
      <c r="D11" s="137">
        <v>75007.0</v>
      </c>
      <c r="E11" s="130" t="s">
        <v>181</v>
      </c>
      <c r="F11" s="130" t="s">
        <v>182</v>
      </c>
      <c r="G11" s="130" t="s">
        <v>183</v>
      </c>
      <c r="H11" s="128" t="s">
        <v>187</v>
      </c>
    </row>
    <row r="12">
      <c r="A12" s="138" t="s">
        <v>188</v>
      </c>
      <c r="B12" s="139" t="s">
        <v>189</v>
      </c>
      <c r="C12" s="140"/>
      <c r="D12" s="140"/>
      <c r="E12" s="140"/>
      <c r="F12" s="140"/>
      <c r="G12" s="141"/>
      <c r="H12" s="141"/>
    </row>
    <row r="13">
      <c r="A13" s="142"/>
      <c r="B13" s="143"/>
      <c r="C13" s="143"/>
      <c r="D13" s="143"/>
      <c r="E13" s="143"/>
      <c r="F13" s="143"/>
      <c r="G13" s="143"/>
      <c r="H13" s="143"/>
    </row>
    <row r="14">
      <c r="A14" s="125" t="s">
        <v>190</v>
      </c>
      <c r="B14" s="126"/>
      <c r="C14" s="126"/>
      <c r="D14" s="126"/>
      <c r="E14" s="126"/>
      <c r="F14" s="126"/>
      <c r="G14" s="126"/>
      <c r="H14" s="126"/>
    </row>
    <row r="15">
      <c r="A15" s="129" t="s">
        <v>191</v>
      </c>
      <c r="B15" s="130" t="s">
        <v>192</v>
      </c>
      <c r="C15" s="106"/>
      <c r="D15" s="106"/>
      <c r="E15" s="106"/>
      <c r="F15" s="106"/>
      <c r="G15" s="106"/>
      <c r="H15" s="106"/>
    </row>
    <row r="16">
      <c r="A16" s="127" t="s">
        <v>193</v>
      </c>
      <c r="B16" s="128" t="s">
        <v>194</v>
      </c>
      <c r="C16" s="106"/>
      <c r="D16" s="106"/>
      <c r="E16" s="106"/>
      <c r="F16" s="106"/>
      <c r="G16" s="106"/>
      <c r="H16" s="106"/>
    </row>
    <row r="17">
      <c r="A17" s="127" t="s">
        <v>195</v>
      </c>
      <c r="B17" s="130" t="s">
        <v>196</v>
      </c>
      <c r="C17" s="106"/>
      <c r="D17" s="106"/>
      <c r="E17" s="106"/>
      <c r="F17" s="106"/>
      <c r="G17" s="106"/>
      <c r="H17" s="106"/>
    </row>
    <row r="18">
      <c r="A18" s="138" t="s">
        <v>197</v>
      </c>
      <c r="B18" s="128" t="s">
        <v>198</v>
      </c>
      <c r="C18" s="106"/>
      <c r="D18" s="106"/>
      <c r="E18" s="106"/>
      <c r="F18" s="106"/>
      <c r="G18" s="106"/>
      <c r="H18" s="106"/>
    </row>
    <row r="19">
      <c r="A19" s="134"/>
      <c r="B19" s="135"/>
      <c r="C19" s="135"/>
      <c r="D19" s="135"/>
      <c r="E19" s="135"/>
      <c r="F19" s="135"/>
      <c r="G19" s="135"/>
      <c r="H19" s="135"/>
    </row>
    <row r="20">
      <c r="A20" s="144" t="s">
        <v>199</v>
      </c>
      <c r="B20" s="145" t="s">
        <v>200</v>
      </c>
      <c r="C20" s="124"/>
      <c r="D20" s="146"/>
      <c r="E20" s="147" t="s">
        <v>201</v>
      </c>
      <c r="F20" s="124"/>
      <c r="G20" s="124"/>
      <c r="H20" s="124"/>
    </row>
    <row r="21">
      <c r="A21" s="132" t="s">
        <v>202</v>
      </c>
      <c r="B21" s="148" t="s">
        <v>203</v>
      </c>
      <c r="C21" s="106"/>
      <c r="D21" s="107"/>
      <c r="E21" s="149" t="s">
        <v>204</v>
      </c>
      <c r="F21" s="106"/>
      <c r="G21" s="106"/>
      <c r="H21" s="106"/>
    </row>
    <row r="22">
      <c r="A22" s="132" t="s">
        <v>205</v>
      </c>
      <c r="B22" s="148" t="s">
        <v>206</v>
      </c>
      <c r="C22" s="106"/>
      <c r="D22" s="107"/>
      <c r="E22" s="150" t="s">
        <v>204</v>
      </c>
      <c r="F22" s="106"/>
      <c r="G22" s="106"/>
      <c r="H22" s="106"/>
    </row>
    <row r="23">
      <c r="A23" s="132" t="s">
        <v>207</v>
      </c>
      <c r="B23" s="148" t="s">
        <v>208</v>
      </c>
      <c r="C23" s="106"/>
      <c r="D23" s="107"/>
      <c r="E23" s="149" t="s">
        <v>204</v>
      </c>
      <c r="F23" s="106"/>
      <c r="G23" s="106"/>
      <c r="H23" s="106"/>
    </row>
    <row r="24">
      <c r="A24" s="132" t="s">
        <v>209</v>
      </c>
      <c r="B24" s="151" t="s">
        <v>210</v>
      </c>
      <c r="C24" s="106"/>
      <c r="D24" s="107"/>
      <c r="E24" s="149" t="s">
        <v>204</v>
      </c>
      <c r="F24" s="106"/>
      <c r="G24" s="106"/>
      <c r="H24" s="106"/>
    </row>
    <row r="25">
      <c r="A25" s="132" t="s">
        <v>211</v>
      </c>
      <c r="B25" s="148" t="s">
        <v>212</v>
      </c>
      <c r="C25" s="106"/>
      <c r="D25" s="107"/>
      <c r="E25" s="149" t="s">
        <v>204</v>
      </c>
      <c r="F25" s="106"/>
      <c r="G25" s="106"/>
      <c r="H25" s="106"/>
    </row>
    <row r="26">
      <c r="A26" s="132" t="s">
        <v>213</v>
      </c>
      <c r="B26" s="151" t="s">
        <v>214</v>
      </c>
      <c r="C26" s="106"/>
      <c r="D26" s="107"/>
      <c r="E26" s="150" t="s">
        <v>214</v>
      </c>
      <c r="F26" s="106"/>
      <c r="G26" s="106"/>
      <c r="H26" s="106"/>
    </row>
    <row r="27">
      <c r="A27" s="132" t="s">
        <v>215</v>
      </c>
      <c r="B27" s="148" t="s">
        <v>216</v>
      </c>
      <c r="C27" s="106"/>
      <c r="D27" s="107"/>
      <c r="E27" s="149" t="s">
        <v>204</v>
      </c>
      <c r="F27" s="106"/>
      <c r="G27" s="106"/>
      <c r="H27" s="106"/>
    </row>
    <row r="28">
      <c r="A28" s="132" t="s">
        <v>217</v>
      </c>
      <c r="B28" s="148" t="s">
        <v>218</v>
      </c>
      <c r="C28" s="106"/>
      <c r="D28" s="107"/>
      <c r="E28" s="149" t="s">
        <v>204</v>
      </c>
      <c r="F28" s="106"/>
      <c r="G28" s="106"/>
      <c r="H28" s="106"/>
    </row>
    <row r="29">
      <c r="A29" s="132" t="s">
        <v>219</v>
      </c>
      <c r="B29" s="148" t="s">
        <v>214</v>
      </c>
      <c r="C29" s="106"/>
      <c r="D29" s="107"/>
      <c r="E29" s="149" t="s">
        <v>214</v>
      </c>
      <c r="F29" s="106"/>
      <c r="G29" s="106"/>
      <c r="H29" s="106"/>
    </row>
    <row r="31">
      <c r="A31" s="144" t="s">
        <v>220</v>
      </c>
      <c r="B31" s="145" t="s">
        <v>200</v>
      </c>
      <c r="C31" s="124"/>
      <c r="D31" s="146"/>
      <c r="E31" s="147" t="s">
        <v>201</v>
      </c>
      <c r="F31" s="124"/>
      <c r="G31" s="124"/>
      <c r="H31" s="124"/>
    </row>
    <row r="32">
      <c r="A32" s="132" t="s">
        <v>221</v>
      </c>
      <c r="B32" s="152" t="s">
        <v>222</v>
      </c>
      <c r="C32" s="106"/>
      <c r="D32" s="107"/>
      <c r="E32" s="149" t="s">
        <v>204</v>
      </c>
      <c r="F32" s="106"/>
      <c r="G32" s="106"/>
      <c r="H32" s="106"/>
    </row>
    <row r="33">
      <c r="A33" s="132" t="s">
        <v>223</v>
      </c>
      <c r="B33" s="150" t="s">
        <v>214</v>
      </c>
      <c r="C33" s="106"/>
      <c r="D33" s="107"/>
      <c r="E33" s="150" t="s">
        <v>214</v>
      </c>
      <c r="F33" s="106"/>
      <c r="G33" s="106"/>
      <c r="H33" s="107"/>
    </row>
    <row r="34">
      <c r="A34" s="132" t="s">
        <v>224</v>
      </c>
      <c r="B34" s="150" t="s">
        <v>214</v>
      </c>
      <c r="C34" s="106"/>
      <c r="D34" s="107"/>
      <c r="E34" s="150" t="s">
        <v>214</v>
      </c>
      <c r="F34" s="106"/>
      <c r="G34" s="106"/>
      <c r="H34" s="107"/>
    </row>
    <row r="35">
      <c r="A35" s="142"/>
      <c r="B35" s="143"/>
      <c r="C35" s="143"/>
      <c r="D35" s="143"/>
      <c r="E35" s="143"/>
      <c r="F35" s="143"/>
      <c r="G35" s="143"/>
      <c r="H35" s="143"/>
    </row>
    <row r="36">
      <c r="A36" s="144" t="s">
        <v>225</v>
      </c>
      <c r="B36" s="145" t="s">
        <v>200</v>
      </c>
      <c r="C36" s="124"/>
      <c r="D36" s="146"/>
      <c r="E36" s="153" t="s">
        <v>226</v>
      </c>
    </row>
    <row r="37">
      <c r="A37" s="129" t="s">
        <v>227</v>
      </c>
      <c r="B37" s="154" t="s">
        <v>228</v>
      </c>
      <c r="C37" s="106"/>
      <c r="D37" s="107"/>
      <c r="E37" s="155"/>
      <c r="F37" s="124"/>
      <c r="G37" s="124"/>
      <c r="H37" s="124"/>
    </row>
    <row r="38">
      <c r="A38" s="129" t="s">
        <v>227</v>
      </c>
      <c r="B38" s="154" t="s">
        <v>229</v>
      </c>
      <c r="C38" s="106"/>
      <c r="D38" s="107"/>
      <c r="E38" s="155"/>
      <c r="F38" s="124"/>
      <c r="G38" s="124"/>
      <c r="H38" s="124"/>
    </row>
    <row r="40">
      <c r="A40" s="144" t="s">
        <v>230</v>
      </c>
      <c r="B40" s="147" t="s">
        <v>231</v>
      </c>
      <c r="C40" s="124"/>
      <c r="D40" s="146"/>
      <c r="E40" s="147" t="s">
        <v>226</v>
      </c>
      <c r="F40" s="124"/>
      <c r="G40" s="124"/>
      <c r="H40" s="124"/>
    </row>
    <row r="41">
      <c r="A41" s="129" t="s">
        <v>232</v>
      </c>
      <c r="B41" s="154" t="s">
        <v>233</v>
      </c>
      <c r="C41" s="106"/>
      <c r="D41" s="107"/>
      <c r="E41" s="156" t="s">
        <v>234</v>
      </c>
      <c r="F41" s="106"/>
      <c r="G41" s="106"/>
      <c r="H41" s="106"/>
    </row>
    <row r="42">
      <c r="A42" s="127" t="s">
        <v>235</v>
      </c>
      <c r="B42" s="152" t="s">
        <v>236</v>
      </c>
      <c r="C42" s="106"/>
      <c r="D42" s="107"/>
      <c r="E42" s="157" t="s">
        <v>237</v>
      </c>
      <c r="F42" s="106"/>
      <c r="G42" s="106"/>
      <c r="H42" s="106"/>
    </row>
    <row r="43">
      <c r="A43" s="158"/>
      <c r="B43" s="159"/>
      <c r="C43" s="106"/>
      <c r="D43" s="107"/>
      <c r="E43" s="160"/>
      <c r="F43" s="106"/>
      <c r="G43" s="106"/>
      <c r="H43" s="106"/>
    </row>
    <row r="44">
      <c r="A44" s="144" t="s">
        <v>238</v>
      </c>
      <c r="B44" s="145" t="s">
        <v>239</v>
      </c>
      <c r="C44" s="124"/>
      <c r="D44" s="146"/>
      <c r="E44" s="153" t="s">
        <v>226</v>
      </c>
    </row>
    <row r="45">
      <c r="A45" s="132" t="s">
        <v>240</v>
      </c>
      <c r="B45" s="152" t="s">
        <v>241</v>
      </c>
      <c r="C45" s="106"/>
      <c r="D45" s="107"/>
      <c r="E45" s="161" t="s">
        <v>242</v>
      </c>
      <c r="F45" s="124"/>
      <c r="G45" s="124"/>
      <c r="H45" s="124"/>
    </row>
    <row r="46">
      <c r="A46" s="132" t="s">
        <v>243</v>
      </c>
      <c r="B46" s="154" t="s">
        <v>244</v>
      </c>
      <c r="C46" s="106"/>
      <c r="D46" s="107"/>
      <c r="E46" s="154" t="s">
        <v>245</v>
      </c>
      <c r="F46" s="106"/>
      <c r="G46" s="106"/>
      <c r="H46" s="106"/>
    </row>
    <row r="47">
      <c r="A47" s="138" t="s">
        <v>246</v>
      </c>
      <c r="B47" s="152" t="s">
        <v>247</v>
      </c>
      <c r="C47" s="106"/>
      <c r="D47" s="107"/>
      <c r="E47" s="162"/>
      <c r="F47" s="106"/>
      <c r="G47" s="106"/>
      <c r="H47" s="106"/>
    </row>
    <row r="48">
      <c r="A48" s="134"/>
      <c r="B48" s="163"/>
      <c r="C48" s="164"/>
      <c r="D48" s="164"/>
      <c r="E48" s="165"/>
      <c r="F48" s="165"/>
      <c r="G48" s="165"/>
      <c r="H48" s="165"/>
    </row>
    <row r="49">
      <c r="A49" s="166" t="s">
        <v>248</v>
      </c>
      <c r="B49" s="167" t="s">
        <v>249</v>
      </c>
      <c r="C49" s="167" t="s">
        <v>175</v>
      </c>
      <c r="D49" s="136" t="s">
        <v>250</v>
      </c>
      <c r="E49" s="107"/>
      <c r="F49" s="136" t="s">
        <v>251</v>
      </c>
      <c r="G49" s="106"/>
      <c r="H49" s="107"/>
    </row>
    <row r="50">
      <c r="A50" s="129" t="s">
        <v>252</v>
      </c>
      <c r="B50" s="168" t="s">
        <v>214</v>
      </c>
      <c r="C50" s="168" t="s">
        <v>214</v>
      </c>
      <c r="D50" s="130" t="s">
        <v>214</v>
      </c>
      <c r="E50" s="107"/>
      <c r="F50" s="130" t="s">
        <v>214</v>
      </c>
      <c r="G50" s="106"/>
      <c r="H50" s="107"/>
    </row>
    <row r="63">
      <c r="A63" s="169"/>
    </row>
    <row r="64">
      <c r="A64" s="169"/>
    </row>
    <row r="65">
      <c r="A65" s="169"/>
    </row>
    <row r="66">
      <c r="A66" s="169"/>
    </row>
    <row r="67">
      <c r="A67" s="169"/>
    </row>
    <row r="68">
      <c r="A68" s="169"/>
    </row>
    <row r="69">
      <c r="A69" s="169"/>
    </row>
    <row r="70">
      <c r="A70" s="169"/>
    </row>
    <row r="71">
      <c r="A71" s="169"/>
    </row>
    <row r="72">
      <c r="A72" s="169"/>
    </row>
    <row r="73">
      <c r="A73" s="169"/>
    </row>
    <row r="74">
      <c r="A74" s="169"/>
    </row>
    <row r="75">
      <c r="A75" s="169"/>
    </row>
    <row r="76">
      <c r="A76" s="169"/>
    </row>
    <row r="77">
      <c r="A77" s="169"/>
    </row>
    <row r="78">
      <c r="A78" s="169"/>
    </row>
    <row r="79">
      <c r="A79" s="169"/>
    </row>
    <row r="80">
      <c r="A80" s="169"/>
    </row>
    <row r="81">
      <c r="A81" s="169"/>
    </row>
    <row r="82">
      <c r="A82" s="169"/>
    </row>
    <row r="83">
      <c r="A83" s="169"/>
    </row>
    <row r="84">
      <c r="A84" s="169"/>
    </row>
    <row r="85">
      <c r="A85" s="169"/>
    </row>
    <row r="86">
      <c r="A86" s="169"/>
    </row>
    <row r="87">
      <c r="A87" s="169"/>
    </row>
    <row r="88">
      <c r="A88" s="169"/>
    </row>
    <row r="89">
      <c r="A89" s="169"/>
    </row>
    <row r="90">
      <c r="A90" s="169"/>
    </row>
    <row r="91">
      <c r="A91" s="169"/>
    </row>
    <row r="92">
      <c r="A92" s="169"/>
    </row>
    <row r="93">
      <c r="A93" s="169"/>
    </row>
    <row r="94">
      <c r="A94" s="169"/>
    </row>
    <row r="95">
      <c r="A95" s="169"/>
    </row>
    <row r="96">
      <c r="A96" s="169"/>
    </row>
    <row r="97">
      <c r="A97" s="169"/>
    </row>
    <row r="98">
      <c r="A98" s="169"/>
    </row>
    <row r="99">
      <c r="A99" s="169"/>
    </row>
    <row r="100">
      <c r="A100" s="169"/>
    </row>
    <row r="101">
      <c r="A101" s="169"/>
    </row>
    <row r="102">
      <c r="A102" s="169"/>
    </row>
    <row r="103">
      <c r="A103" s="169"/>
    </row>
    <row r="104">
      <c r="A104" s="169"/>
    </row>
    <row r="105">
      <c r="A105" s="169"/>
    </row>
    <row r="106">
      <c r="A106" s="169"/>
    </row>
    <row r="107">
      <c r="A107" s="169"/>
    </row>
    <row r="108">
      <c r="A108" s="169"/>
    </row>
    <row r="109">
      <c r="A109" s="169"/>
    </row>
    <row r="110">
      <c r="A110" s="169"/>
    </row>
    <row r="111">
      <c r="A111" s="169"/>
    </row>
    <row r="112">
      <c r="A112" s="169"/>
    </row>
    <row r="113">
      <c r="A113" s="169"/>
    </row>
    <row r="114">
      <c r="A114" s="169"/>
    </row>
    <row r="115">
      <c r="A115" s="169"/>
    </row>
    <row r="116">
      <c r="A116" s="169"/>
    </row>
    <row r="117">
      <c r="A117" s="169"/>
    </row>
    <row r="118">
      <c r="A118" s="169"/>
    </row>
    <row r="119">
      <c r="A119" s="169"/>
    </row>
    <row r="120">
      <c r="A120" s="169"/>
    </row>
    <row r="121">
      <c r="A121" s="169"/>
    </row>
    <row r="122">
      <c r="A122" s="169"/>
    </row>
    <row r="123">
      <c r="A123" s="169"/>
    </row>
    <row r="124">
      <c r="A124" s="169"/>
    </row>
    <row r="125">
      <c r="A125" s="169"/>
    </row>
    <row r="126">
      <c r="A126" s="169"/>
    </row>
    <row r="127">
      <c r="A127" s="169"/>
    </row>
    <row r="128">
      <c r="A128" s="169"/>
    </row>
    <row r="129">
      <c r="A129" s="169"/>
    </row>
    <row r="130">
      <c r="A130" s="169"/>
    </row>
    <row r="131">
      <c r="A131" s="169"/>
    </row>
    <row r="132">
      <c r="A132" s="169"/>
    </row>
    <row r="133">
      <c r="A133" s="169"/>
    </row>
    <row r="134">
      <c r="A134" s="169"/>
    </row>
    <row r="135">
      <c r="A135" s="169"/>
    </row>
    <row r="136">
      <c r="A136" s="169"/>
    </row>
    <row r="137">
      <c r="A137" s="169"/>
    </row>
    <row r="138">
      <c r="A138" s="169"/>
    </row>
    <row r="139">
      <c r="A139" s="169"/>
    </row>
    <row r="140">
      <c r="A140" s="169"/>
    </row>
    <row r="141">
      <c r="A141" s="169"/>
    </row>
    <row r="142">
      <c r="A142" s="169"/>
    </row>
    <row r="143">
      <c r="A143" s="169"/>
    </row>
    <row r="144">
      <c r="A144" s="169"/>
    </row>
    <row r="145">
      <c r="A145" s="169"/>
    </row>
    <row r="146">
      <c r="A146" s="169"/>
    </row>
    <row r="147">
      <c r="A147" s="169"/>
    </row>
    <row r="148">
      <c r="A148" s="169"/>
    </row>
    <row r="149">
      <c r="A149" s="169"/>
    </row>
    <row r="150">
      <c r="A150" s="169"/>
    </row>
    <row r="151">
      <c r="A151" s="169"/>
    </row>
    <row r="152">
      <c r="A152" s="169"/>
    </row>
    <row r="153">
      <c r="A153" s="169"/>
    </row>
    <row r="154">
      <c r="A154" s="169"/>
    </row>
    <row r="155">
      <c r="A155" s="169"/>
    </row>
    <row r="156">
      <c r="A156" s="169"/>
    </row>
    <row r="157">
      <c r="A157" s="169"/>
    </row>
    <row r="158">
      <c r="A158" s="169"/>
    </row>
    <row r="159">
      <c r="A159" s="169"/>
    </row>
    <row r="160">
      <c r="A160" s="169"/>
    </row>
    <row r="161">
      <c r="A161" s="169"/>
    </row>
    <row r="162">
      <c r="A162" s="169"/>
    </row>
    <row r="163">
      <c r="A163" s="169"/>
    </row>
    <row r="164">
      <c r="A164" s="169"/>
    </row>
    <row r="165">
      <c r="A165" s="169"/>
    </row>
    <row r="166">
      <c r="A166" s="169"/>
    </row>
    <row r="167">
      <c r="A167" s="169"/>
    </row>
    <row r="168">
      <c r="A168" s="169"/>
    </row>
    <row r="169">
      <c r="A169" s="169"/>
    </row>
    <row r="170">
      <c r="A170" s="169"/>
    </row>
    <row r="171">
      <c r="A171" s="169"/>
    </row>
    <row r="172">
      <c r="A172" s="169"/>
    </row>
    <row r="173">
      <c r="A173" s="169"/>
    </row>
    <row r="174">
      <c r="A174" s="169"/>
    </row>
    <row r="175">
      <c r="A175" s="169"/>
    </row>
    <row r="176">
      <c r="A176" s="169"/>
    </row>
    <row r="177">
      <c r="A177" s="169"/>
    </row>
    <row r="178">
      <c r="A178" s="169"/>
    </row>
    <row r="179">
      <c r="A179" s="169"/>
    </row>
    <row r="180">
      <c r="A180" s="169"/>
    </row>
    <row r="181">
      <c r="A181" s="169"/>
    </row>
    <row r="182">
      <c r="A182" s="169"/>
    </row>
    <row r="183">
      <c r="A183" s="169"/>
    </row>
    <row r="184">
      <c r="A184" s="169"/>
    </row>
    <row r="185">
      <c r="A185" s="169"/>
    </row>
    <row r="186">
      <c r="A186" s="169"/>
    </row>
    <row r="187">
      <c r="A187" s="169"/>
    </row>
    <row r="188">
      <c r="A188" s="169"/>
    </row>
    <row r="189">
      <c r="A189" s="169"/>
    </row>
    <row r="190">
      <c r="A190" s="169"/>
    </row>
    <row r="191">
      <c r="A191" s="169"/>
    </row>
    <row r="192">
      <c r="A192" s="169"/>
    </row>
    <row r="193">
      <c r="A193" s="169"/>
    </row>
    <row r="194">
      <c r="A194" s="169"/>
    </row>
    <row r="195">
      <c r="A195" s="169"/>
    </row>
    <row r="196">
      <c r="A196" s="169"/>
    </row>
    <row r="197">
      <c r="A197" s="169"/>
    </row>
    <row r="198">
      <c r="A198" s="169"/>
    </row>
    <row r="199">
      <c r="A199" s="169"/>
    </row>
    <row r="200">
      <c r="A200" s="169"/>
    </row>
    <row r="201">
      <c r="A201" s="169"/>
    </row>
    <row r="202">
      <c r="A202" s="169"/>
    </row>
    <row r="203">
      <c r="A203" s="169"/>
    </row>
    <row r="204">
      <c r="A204" s="169"/>
    </row>
    <row r="205">
      <c r="A205" s="169"/>
    </row>
    <row r="206">
      <c r="A206" s="169"/>
    </row>
    <row r="207">
      <c r="A207" s="169"/>
    </row>
    <row r="208">
      <c r="A208" s="169"/>
    </row>
    <row r="209">
      <c r="A209" s="169"/>
    </row>
    <row r="210">
      <c r="A210" s="169"/>
    </row>
    <row r="211">
      <c r="A211" s="169"/>
    </row>
    <row r="212">
      <c r="A212" s="169"/>
    </row>
    <row r="213">
      <c r="A213" s="169"/>
    </row>
    <row r="214">
      <c r="A214" s="169"/>
    </row>
    <row r="215">
      <c r="A215" s="169"/>
    </row>
    <row r="216">
      <c r="A216" s="169"/>
    </row>
    <row r="217">
      <c r="A217" s="169"/>
    </row>
    <row r="218">
      <c r="A218" s="169"/>
    </row>
    <row r="219">
      <c r="A219" s="169"/>
    </row>
    <row r="220">
      <c r="A220" s="169"/>
    </row>
    <row r="221">
      <c r="A221" s="169"/>
    </row>
    <row r="222">
      <c r="A222" s="169"/>
    </row>
    <row r="223">
      <c r="A223" s="169"/>
    </row>
    <row r="224">
      <c r="A224" s="169"/>
    </row>
    <row r="225">
      <c r="A225" s="169"/>
    </row>
    <row r="226">
      <c r="A226" s="169"/>
    </row>
    <row r="227">
      <c r="A227" s="169"/>
    </row>
    <row r="228">
      <c r="A228" s="169"/>
    </row>
    <row r="229">
      <c r="A229" s="169"/>
    </row>
    <row r="230">
      <c r="A230" s="169"/>
    </row>
    <row r="231">
      <c r="A231" s="169"/>
    </row>
    <row r="232">
      <c r="A232" s="169"/>
    </row>
    <row r="233">
      <c r="A233" s="169"/>
    </row>
    <row r="234">
      <c r="A234" s="169"/>
    </row>
    <row r="235">
      <c r="A235" s="169"/>
    </row>
    <row r="236">
      <c r="A236" s="169"/>
    </row>
    <row r="237">
      <c r="A237" s="169"/>
    </row>
    <row r="238">
      <c r="A238" s="169"/>
    </row>
    <row r="239">
      <c r="A239" s="169"/>
    </row>
    <row r="240">
      <c r="A240" s="169"/>
    </row>
    <row r="241">
      <c r="A241" s="169"/>
    </row>
    <row r="242">
      <c r="A242" s="169"/>
    </row>
    <row r="243">
      <c r="A243" s="169"/>
    </row>
    <row r="244">
      <c r="A244" s="169"/>
    </row>
    <row r="245">
      <c r="A245" s="169"/>
    </row>
    <row r="246">
      <c r="A246" s="169"/>
    </row>
    <row r="247">
      <c r="A247" s="169"/>
    </row>
    <row r="248">
      <c r="A248" s="169"/>
    </row>
    <row r="249">
      <c r="A249" s="169"/>
    </row>
    <row r="250">
      <c r="A250" s="169"/>
    </row>
    <row r="251">
      <c r="A251" s="169"/>
    </row>
    <row r="252">
      <c r="A252" s="169"/>
    </row>
    <row r="253">
      <c r="A253" s="169"/>
    </row>
    <row r="254">
      <c r="A254" s="169"/>
    </row>
    <row r="255">
      <c r="A255" s="169"/>
    </row>
    <row r="256">
      <c r="A256" s="169"/>
    </row>
    <row r="257">
      <c r="A257" s="169"/>
    </row>
    <row r="258">
      <c r="A258" s="169"/>
    </row>
    <row r="259">
      <c r="A259" s="169"/>
    </row>
    <row r="260">
      <c r="A260" s="169"/>
    </row>
    <row r="261">
      <c r="A261" s="169"/>
    </row>
    <row r="262">
      <c r="A262" s="169"/>
    </row>
    <row r="263">
      <c r="A263" s="169"/>
    </row>
    <row r="264">
      <c r="A264" s="169"/>
    </row>
    <row r="265">
      <c r="A265" s="169"/>
    </row>
    <row r="266">
      <c r="A266" s="169"/>
    </row>
    <row r="267">
      <c r="A267" s="169"/>
    </row>
    <row r="268">
      <c r="A268" s="169"/>
    </row>
    <row r="269">
      <c r="A269" s="169"/>
    </row>
    <row r="270">
      <c r="A270" s="169"/>
    </row>
    <row r="271">
      <c r="A271" s="169"/>
    </row>
    <row r="272">
      <c r="A272" s="169"/>
    </row>
    <row r="273">
      <c r="A273" s="169"/>
    </row>
    <row r="274">
      <c r="A274" s="169"/>
    </row>
    <row r="275">
      <c r="A275" s="169"/>
    </row>
    <row r="276">
      <c r="A276" s="169"/>
    </row>
    <row r="277">
      <c r="A277" s="169"/>
    </row>
    <row r="278">
      <c r="A278" s="169"/>
    </row>
    <row r="279">
      <c r="A279" s="169"/>
    </row>
    <row r="280">
      <c r="A280" s="169"/>
    </row>
    <row r="281">
      <c r="A281" s="169"/>
    </row>
    <row r="282">
      <c r="A282" s="169"/>
    </row>
    <row r="283">
      <c r="A283" s="169"/>
    </row>
    <row r="284">
      <c r="A284" s="169"/>
    </row>
    <row r="285">
      <c r="A285" s="169"/>
    </row>
    <row r="286">
      <c r="A286" s="169"/>
    </row>
    <row r="287">
      <c r="A287" s="169"/>
    </row>
    <row r="288">
      <c r="A288" s="169"/>
    </row>
    <row r="289">
      <c r="A289" s="169"/>
    </row>
    <row r="290">
      <c r="A290" s="169"/>
    </row>
    <row r="291">
      <c r="A291" s="169"/>
    </row>
    <row r="292">
      <c r="A292" s="169"/>
    </row>
    <row r="293">
      <c r="A293" s="169"/>
    </row>
    <row r="294">
      <c r="A294" s="169"/>
    </row>
    <row r="295">
      <c r="A295" s="169"/>
    </row>
    <row r="296">
      <c r="A296" s="169"/>
    </row>
    <row r="297">
      <c r="A297" s="169"/>
    </row>
    <row r="298">
      <c r="A298" s="169"/>
    </row>
    <row r="299">
      <c r="A299" s="169"/>
    </row>
    <row r="300">
      <c r="A300" s="169"/>
    </row>
    <row r="301">
      <c r="A301" s="169"/>
    </row>
    <row r="302">
      <c r="A302" s="169"/>
    </row>
    <row r="303">
      <c r="A303" s="169"/>
    </row>
    <row r="304">
      <c r="A304" s="169"/>
    </row>
    <row r="305">
      <c r="A305" s="169"/>
    </row>
    <row r="306">
      <c r="A306" s="169"/>
    </row>
    <row r="307">
      <c r="A307" s="169"/>
    </row>
    <row r="308">
      <c r="A308" s="169"/>
    </row>
    <row r="309">
      <c r="A309" s="169"/>
    </row>
    <row r="310">
      <c r="A310" s="169"/>
    </row>
    <row r="311">
      <c r="A311" s="169"/>
    </row>
    <row r="312">
      <c r="A312" s="169"/>
    </row>
    <row r="313">
      <c r="A313" s="169"/>
    </row>
    <row r="314">
      <c r="A314" s="169"/>
    </row>
    <row r="315">
      <c r="A315" s="169"/>
    </row>
    <row r="316">
      <c r="A316" s="169"/>
    </row>
    <row r="317">
      <c r="A317" s="169"/>
    </row>
    <row r="318">
      <c r="A318" s="169"/>
    </row>
    <row r="319">
      <c r="A319" s="169"/>
    </row>
    <row r="320">
      <c r="A320" s="169"/>
    </row>
    <row r="321">
      <c r="A321" s="169"/>
    </row>
    <row r="322">
      <c r="A322" s="169"/>
    </row>
    <row r="323">
      <c r="A323" s="169"/>
    </row>
    <row r="324">
      <c r="A324" s="169"/>
    </row>
    <row r="325">
      <c r="A325" s="169"/>
    </row>
    <row r="326">
      <c r="A326" s="169"/>
    </row>
    <row r="327">
      <c r="A327" s="169"/>
    </row>
    <row r="328">
      <c r="A328" s="169"/>
    </row>
    <row r="329">
      <c r="A329" s="169"/>
    </row>
    <row r="330">
      <c r="A330" s="169"/>
    </row>
    <row r="331">
      <c r="A331" s="169"/>
    </row>
    <row r="332">
      <c r="A332" s="169"/>
    </row>
    <row r="333">
      <c r="A333" s="169"/>
    </row>
    <row r="334">
      <c r="A334" s="169"/>
    </row>
    <row r="335">
      <c r="A335" s="169"/>
    </row>
    <row r="336">
      <c r="A336" s="169"/>
    </row>
    <row r="337">
      <c r="A337" s="169"/>
    </row>
    <row r="338">
      <c r="A338" s="169"/>
    </row>
    <row r="339">
      <c r="A339" s="169"/>
    </row>
    <row r="340">
      <c r="A340" s="169"/>
    </row>
    <row r="341">
      <c r="A341" s="169"/>
    </row>
    <row r="342">
      <c r="A342" s="169"/>
    </row>
    <row r="343">
      <c r="A343" s="169"/>
    </row>
    <row r="344">
      <c r="A344" s="169"/>
    </row>
    <row r="345">
      <c r="A345" s="169"/>
    </row>
    <row r="346">
      <c r="A346" s="169"/>
    </row>
    <row r="347">
      <c r="A347" s="169"/>
    </row>
    <row r="348">
      <c r="A348" s="169"/>
    </row>
    <row r="349">
      <c r="A349" s="169"/>
    </row>
    <row r="350">
      <c r="A350" s="169"/>
    </row>
    <row r="351">
      <c r="A351" s="169"/>
    </row>
    <row r="352">
      <c r="A352" s="169"/>
    </row>
    <row r="353">
      <c r="A353" s="169"/>
    </row>
    <row r="354">
      <c r="A354" s="169"/>
    </row>
    <row r="355">
      <c r="A355" s="169"/>
    </row>
    <row r="356">
      <c r="A356" s="169"/>
    </row>
    <row r="357">
      <c r="A357" s="169"/>
    </row>
    <row r="358">
      <c r="A358" s="169"/>
    </row>
    <row r="359">
      <c r="A359" s="169"/>
    </row>
    <row r="360">
      <c r="A360" s="169"/>
    </row>
    <row r="361">
      <c r="A361" s="169"/>
    </row>
    <row r="362">
      <c r="A362" s="169"/>
    </row>
    <row r="363">
      <c r="A363" s="169"/>
    </row>
    <row r="364">
      <c r="A364" s="169"/>
    </row>
    <row r="365">
      <c r="A365" s="169"/>
    </row>
    <row r="366">
      <c r="A366" s="169"/>
    </row>
    <row r="367">
      <c r="A367" s="169"/>
    </row>
    <row r="368">
      <c r="A368" s="169"/>
    </row>
    <row r="369">
      <c r="A369" s="169"/>
    </row>
    <row r="370">
      <c r="A370" s="169"/>
    </row>
    <row r="371">
      <c r="A371" s="169"/>
    </row>
    <row r="372">
      <c r="A372" s="169"/>
    </row>
    <row r="373">
      <c r="A373" s="169"/>
    </row>
    <row r="374">
      <c r="A374" s="169"/>
    </row>
    <row r="375">
      <c r="A375" s="169"/>
    </row>
    <row r="376">
      <c r="A376" s="169"/>
    </row>
    <row r="377">
      <c r="A377" s="169"/>
    </row>
    <row r="378">
      <c r="A378" s="169"/>
    </row>
    <row r="379">
      <c r="A379" s="169"/>
    </row>
    <row r="380">
      <c r="A380" s="169"/>
    </row>
    <row r="381">
      <c r="A381" s="169"/>
    </row>
    <row r="382">
      <c r="A382" s="169"/>
    </row>
    <row r="383">
      <c r="A383" s="169"/>
    </row>
    <row r="384">
      <c r="A384" s="169"/>
    </row>
    <row r="385">
      <c r="A385" s="169"/>
    </row>
    <row r="386">
      <c r="A386" s="169"/>
    </row>
    <row r="387">
      <c r="A387" s="169"/>
    </row>
    <row r="388">
      <c r="A388" s="169"/>
    </row>
    <row r="389">
      <c r="A389" s="169"/>
    </row>
    <row r="390">
      <c r="A390" s="169"/>
    </row>
    <row r="391">
      <c r="A391" s="169"/>
    </row>
    <row r="392">
      <c r="A392" s="169"/>
    </row>
    <row r="393">
      <c r="A393" s="169"/>
    </row>
    <row r="394">
      <c r="A394" s="169"/>
    </row>
    <row r="395">
      <c r="A395" s="169"/>
    </row>
    <row r="396">
      <c r="A396" s="169"/>
    </row>
    <row r="397">
      <c r="A397" s="169"/>
    </row>
    <row r="398">
      <c r="A398" s="169"/>
    </row>
    <row r="399">
      <c r="A399" s="169"/>
    </row>
    <row r="400">
      <c r="A400" s="169"/>
    </row>
    <row r="401">
      <c r="A401" s="169"/>
    </row>
    <row r="402">
      <c r="A402" s="169"/>
    </row>
    <row r="403">
      <c r="A403" s="169"/>
    </row>
    <row r="404">
      <c r="A404" s="169"/>
    </row>
    <row r="405">
      <c r="A405" s="169"/>
    </row>
    <row r="406">
      <c r="A406" s="169"/>
    </row>
    <row r="407">
      <c r="A407" s="169"/>
    </row>
    <row r="408">
      <c r="A408" s="169"/>
    </row>
    <row r="409">
      <c r="A409" s="169"/>
    </row>
    <row r="410">
      <c r="A410" s="169"/>
    </row>
    <row r="411">
      <c r="A411" s="169"/>
    </row>
    <row r="412">
      <c r="A412" s="169"/>
    </row>
    <row r="413">
      <c r="A413" s="169"/>
    </row>
    <row r="414">
      <c r="A414" s="169"/>
    </row>
    <row r="415">
      <c r="A415" s="169"/>
    </row>
    <row r="416">
      <c r="A416" s="169"/>
    </row>
    <row r="417">
      <c r="A417" s="169"/>
    </row>
    <row r="418">
      <c r="A418" s="169"/>
    </row>
    <row r="419">
      <c r="A419" s="169"/>
    </row>
    <row r="420">
      <c r="A420" s="169"/>
    </row>
    <row r="421">
      <c r="A421" s="169"/>
    </row>
    <row r="422">
      <c r="A422" s="169"/>
    </row>
    <row r="423">
      <c r="A423" s="169"/>
    </row>
    <row r="424">
      <c r="A424" s="169"/>
    </row>
    <row r="425">
      <c r="A425" s="169"/>
    </row>
    <row r="426">
      <c r="A426" s="169"/>
    </row>
    <row r="427">
      <c r="A427" s="169"/>
    </row>
    <row r="428">
      <c r="A428" s="169"/>
    </row>
    <row r="429">
      <c r="A429" s="169"/>
    </row>
    <row r="430">
      <c r="A430" s="169"/>
    </row>
    <row r="431">
      <c r="A431" s="169"/>
    </row>
    <row r="432">
      <c r="A432" s="169"/>
    </row>
    <row r="433">
      <c r="A433" s="169"/>
    </row>
    <row r="434">
      <c r="A434" s="169"/>
    </row>
    <row r="435">
      <c r="A435" s="169"/>
    </row>
    <row r="436">
      <c r="A436" s="169"/>
    </row>
    <row r="437">
      <c r="A437" s="169"/>
    </row>
    <row r="438">
      <c r="A438" s="169"/>
    </row>
    <row r="439">
      <c r="A439" s="169"/>
    </row>
    <row r="440">
      <c r="A440" s="169"/>
    </row>
    <row r="441">
      <c r="A441" s="169"/>
    </row>
    <row r="442">
      <c r="A442" s="169"/>
    </row>
    <row r="443">
      <c r="A443" s="169"/>
    </row>
    <row r="444">
      <c r="A444" s="169"/>
    </row>
    <row r="445">
      <c r="A445" s="169"/>
    </row>
    <row r="446">
      <c r="A446" s="169"/>
    </row>
    <row r="447">
      <c r="A447" s="169"/>
    </row>
    <row r="448">
      <c r="A448" s="169"/>
    </row>
    <row r="449">
      <c r="A449" s="169"/>
    </row>
    <row r="450">
      <c r="A450" s="169"/>
    </row>
    <row r="451">
      <c r="A451" s="169"/>
    </row>
    <row r="452">
      <c r="A452" s="169"/>
    </row>
    <row r="453">
      <c r="A453" s="169"/>
    </row>
    <row r="454">
      <c r="A454" s="169"/>
    </row>
    <row r="455">
      <c r="A455" s="169"/>
    </row>
    <row r="456">
      <c r="A456" s="169"/>
    </row>
    <row r="457">
      <c r="A457" s="169"/>
    </row>
    <row r="458">
      <c r="A458" s="169"/>
    </row>
    <row r="459">
      <c r="A459" s="169"/>
    </row>
    <row r="460">
      <c r="A460" s="169"/>
    </row>
    <row r="461">
      <c r="A461" s="169"/>
    </row>
    <row r="462">
      <c r="A462" s="169"/>
    </row>
    <row r="463">
      <c r="A463" s="169"/>
    </row>
    <row r="464">
      <c r="A464" s="169"/>
    </row>
    <row r="465">
      <c r="A465" s="169"/>
    </row>
    <row r="466">
      <c r="A466" s="169"/>
    </row>
    <row r="467">
      <c r="A467" s="169"/>
    </row>
    <row r="468">
      <c r="A468" s="169"/>
    </row>
    <row r="469">
      <c r="A469" s="169"/>
    </row>
    <row r="470">
      <c r="A470" s="169"/>
    </row>
    <row r="471">
      <c r="A471" s="169"/>
    </row>
    <row r="472">
      <c r="A472" s="169"/>
    </row>
    <row r="473">
      <c r="A473" s="169"/>
    </row>
    <row r="474">
      <c r="A474" s="169"/>
    </row>
    <row r="475">
      <c r="A475" s="169"/>
    </row>
    <row r="476">
      <c r="A476" s="169"/>
    </row>
    <row r="477">
      <c r="A477" s="169"/>
    </row>
    <row r="478">
      <c r="A478" s="169"/>
    </row>
    <row r="479">
      <c r="A479" s="169"/>
    </row>
    <row r="480">
      <c r="A480" s="169"/>
    </row>
    <row r="481">
      <c r="A481" s="169"/>
    </row>
    <row r="482">
      <c r="A482" s="169"/>
    </row>
    <row r="483">
      <c r="A483" s="169"/>
    </row>
    <row r="484">
      <c r="A484" s="169"/>
    </row>
    <row r="485">
      <c r="A485" s="169"/>
    </row>
    <row r="486">
      <c r="A486" s="169"/>
    </row>
    <row r="487">
      <c r="A487" s="169"/>
    </row>
    <row r="488">
      <c r="A488" s="169"/>
    </row>
    <row r="489">
      <c r="A489" s="169"/>
    </row>
    <row r="490">
      <c r="A490" s="169"/>
    </row>
    <row r="491">
      <c r="A491" s="169"/>
    </row>
    <row r="492">
      <c r="A492" s="169"/>
    </row>
    <row r="493">
      <c r="A493" s="169"/>
    </row>
    <row r="494">
      <c r="A494" s="169"/>
    </row>
    <row r="495">
      <c r="A495" s="169"/>
    </row>
    <row r="496">
      <c r="A496" s="169"/>
    </row>
    <row r="497">
      <c r="A497" s="169"/>
    </row>
    <row r="498">
      <c r="A498" s="169"/>
    </row>
    <row r="499">
      <c r="A499" s="169"/>
    </row>
    <row r="500">
      <c r="A500" s="169"/>
    </row>
    <row r="501">
      <c r="A501" s="169"/>
    </row>
    <row r="502">
      <c r="A502" s="169"/>
    </row>
    <row r="503">
      <c r="A503" s="169"/>
    </row>
    <row r="504">
      <c r="A504" s="169"/>
    </row>
    <row r="505">
      <c r="A505" s="169"/>
    </row>
    <row r="506">
      <c r="A506" s="169"/>
    </row>
    <row r="507">
      <c r="A507" s="169"/>
    </row>
    <row r="508">
      <c r="A508" s="169"/>
    </row>
    <row r="509">
      <c r="A509" s="169"/>
    </row>
    <row r="510">
      <c r="A510" s="169"/>
    </row>
    <row r="511">
      <c r="A511" s="169"/>
    </row>
    <row r="512">
      <c r="A512" s="169"/>
    </row>
    <row r="513">
      <c r="A513" s="169"/>
    </row>
    <row r="514">
      <c r="A514" s="169"/>
    </row>
    <row r="515">
      <c r="A515" s="169"/>
    </row>
    <row r="516">
      <c r="A516" s="169"/>
    </row>
    <row r="517">
      <c r="A517" s="169"/>
    </row>
    <row r="518">
      <c r="A518" s="169"/>
    </row>
    <row r="519">
      <c r="A519" s="169"/>
    </row>
    <row r="520">
      <c r="A520" s="169"/>
    </row>
    <row r="521">
      <c r="A521" s="169"/>
    </row>
    <row r="522">
      <c r="A522" s="169"/>
    </row>
    <row r="523">
      <c r="A523" s="169"/>
    </row>
    <row r="524">
      <c r="A524" s="169"/>
    </row>
    <row r="525">
      <c r="A525" s="169"/>
    </row>
    <row r="526">
      <c r="A526" s="169"/>
    </row>
    <row r="527">
      <c r="A527" s="169"/>
    </row>
    <row r="528">
      <c r="A528" s="169"/>
    </row>
    <row r="529">
      <c r="A529" s="169"/>
    </row>
    <row r="530">
      <c r="A530" s="169"/>
    </row>
    <row r="531">
      <c r="A531" s="169"/>
    </row>
    <row r="532">
      <c r="A532" s="169"/>
    </row>
    <row r="533">
      <c r="A533" s="169"/>
    </row>
    <row r="534">
      <c r="A534" s="169"/>
    </row>
    <row r="535">
      <c r="A535" s="169"/>
    </row>
    <row r="536">
      <c r="A536" s="169"/>
    </row>
    <row r="537">
      <c r="A537" s="169"/>
    </row>
    <row r="538">
      <c r="A538" s="169"/>
    </row>
    <row r="539">
      <c r="A539" s="169"/>
    </row>
    <row r="540">
      <c r="A540" s="169"/>
    </row>
    <row r="541">
      <c r="A541" s="169"/>
    </row>
    <row r="542">
      <c r="A542" s="169"/>
    </row>
    <row r="543">
      <c r="A543" s="169"/>
    </row>
    <row r="544">
      <c r="A544" s="169"/>
    </row>
    <row r="545">
      <c r="A545" s="169"/>
    </row>
    <row r="546">
      <c r="A546" s="169"/>
    </row>
    <row r="547">
      <c r="A547" s="169"/>
    </row>
    <row r="548">
      <c r="A548" s="169"/>
    </row>
    <row r="549">
      <c r="A549" s="169"/>
    </row>
    <row r="550">
      <c r="A550" s="169"/>
    </row>
    <row r="551">
      <c r="A551" s="169"/>
    </row>
    <row r="552">
      <c r="A552" s="169"/>
    </row>
    <row r="553">
      <c r="A553" s="169"/>
    </row>
    <row r="554">
      <c r="A554" s="169"/>
    </row>
    <row r="555">
      <c r="A555" s="169"/>
    </row>
    <row r="556">
      <c r="A556" s="169"/>
    </row>
    <row r="557">
      <c r="A557" s="169"/>
    </row>
    <row r="558">
      <c r="A558" s="169"/>
    </row>
    <row r="559">
      <c r="A559" s="169"/>
    </row>
    <row r="560">
      <c r="A560" s="169"/>
    </row>
    <row r="561">
      <c r="A561" s="169"/>
    </row>
    <row r="562">
      <c r="A562" s="169"/>
    </row>
    <row r="563">
      <c r="A563" s="169"/>
    </row>
    <row r="564">
      <c r="A564" s="169"/>
    </row>
    <row r="565">
      <c r="A565" s="169"/>
    </row>
    <row r="566">
      <c r="A566" s="169"/>
    </row>
    <row r="567">
      <c r="A567" s="169"/>
    </row>
    <row r="568">
      <c r="A568" s="169"/>
    </row>
    <row r="569">
      <c r="A569" s="169"/>
    </row>
    <row r="570">
      <c r="A570" s="169"/>
    </row>
    <row r="571">
      <c r="A571" s="169"/>
    </row>
    <row r="572">
      <c r="A572" s="169"/>
    </row>
    <row r="573">
      <c r="A573" s="169"/>
    </row>
    <row r="574">
      <c r="A574" s="169"/>
    </row>
    <row r="575">
      <c r="A575" s="169"/>
    </row>
    <row r="576">
      <c r="A576" s="169"/>
    </row>
    <row r="577">
      <c r="A577" s="169"/>
    </row>
    <row r="578">
      <c r="A578" s="169"/>
    </row>
    <row r="579">
      <c r="A579" s="169"/>
    </row>
    <row r="580">
      <c r="A580" s="169"/>
    </row>
    <row r="581">
      <c r="A581" s="169"/>
    </row>
    <row r="582">
      <c r="A582" s="169"/>
    </row>
    <row r="583">
      <c r="A583" s="169"/>
    </row>
    <row r="584">
      <c r="A584" s="169"/>
    </row>
    <row r="585">
      <c r="A585" s="169"/>
    </row>
    <row r="586">
      <c r="A586" s="169"/>
    </row>
    <row r="587">
      <c r="A587" s="169"/>
    </row>
    <row r="588">
      <c r="A588" s="169"/>
    </row>
    <row r="589">
      <c r="A589" s="169"/>
    </row>
    <row r="590">
      <c r="A590" s="169"/>
    </row>
    <row r="591">
      <c r="A591" s="169"/>
    </row>
    <row r="592">
      <c r="A592" s="169"/>
    </row>
    <row r="593">
      <c r="A593" s="169"/>
    </row>
    <row r="594">
      <c r="A594" s="169"/>
    </row>
    <row r="595">
      <c r="A595" s="169"/>
    </row>
    <row r="596">
      <c r="A596" s="169"/>
    </row>
    <row r="597">
      <c r="A597" s="169"/>
    </row>
    <row r="598">
      <c r="A598" s="169"/>
    </row>
    <row r="599">
      <c r="A599" s="169"/>
    </row>
    <row r="600">
      <c r="A600" s="169"/>
    </row>
    <row r="601">
      <c r="A601" s="169"/>
    </row>
    <row r="602">
      <c r="A602" s="169"/>
    </row>
    <row r="603">
      <c r="A603" s="169"/>
    </row>
    <row r="604">
      <c r="A604" s="169"/>
    </row>
    <row r="605">
      <c r="A605" s="169"/>
    </row>
    <row r="606">
      <c r="A606" s="169"/>
    </row>
    <row r="607">
      <c r="A607" s="169"/>
    </row>
    <row r="608">
      <c r="A608" s="169"/>
    </row>
    <row r="609">
      <c r="A609" s="169"/>
    </row>
    <row r="610">
      <c r="A610" s="169"/>
    </row>
    <row r="611">
      <c r="A611" s="169"/>
    </row>
    <row r="612">
      <c r="A612" s="169"/>
    </row>
    <row r="613">
      <c r="A613" s="169"/>
    </row>
    <row r="614">
      <c r="A614" s="169"/>
    </row>
    <row r="615">
      <c r="A615" s="169"/>
    </row>
    <row r="616">
      <c r="A616" s="169"/>
    </row>
    <row r="617">
      <c r="A617" s="169"/>
    </row>
    <row r="618">
      <c r="A618" s="169"/>
    </row>
    <row r="619">
      <c r="A619" s="169"/>
    </row>
    <row r="620">
      <c r="A620" s="169"/>
    </row>
    <row r="621">
      <c r="A621" s="169"/>
    </row>
    <row r="622">
      <c r="A622" s="169"/>
    </row>
    <row r="623">
      <c r="A623" s="169"/>
    </row>
    <row r="624">
      <c r="A624" s="169"/>
    </row>
    <row r="625">
      <c r="A625" s="169"/>
    </row>
    <row r="626">
      <c r="A626" s="169"/>
    </row>
    <row r="627">
      <c r="A627" s="169"/>
    </row>
    <row r="628">
      <c r="A628" s="169"/>
    </row>
    <row r="629">
      <c r="A629" s="169"/>
    </row>
    <row r="630">
      <c r="A630" s="169"/>
    </row>
    <row r="631">
      <c r="A631" s="169"/>
    </row>
    <row r="632">
      <c r="A632" s="169"/>
    </row>
    <row r="633">
      <c r="A633" s="169"/>
    </row>
    <row r="634">
      <c r="A634" s="169"/>
    </row>
    <row r="635">
      <c r="A635" s="169"/>
    </row>
    <row r="636">
      <c r="A636" s="169"/>
    </row>
    <row r="637">
      <c r="A637" s="169"/>
    </row>
    <row r="638">
      <c r="A638" s="169"/>
    </row>
    <row r="639">
      <c r="A639" s="169"/>
    </row>
    <row r="640">
      <c r="A640" s="169"/>
    </row>
    <row r="641">
      <c r="A641" s="169"/>
    </row>
    <row r="642">
      <c r="A642" s="169"/>
    </row>
    <row r="643">
      <c r="A643" s="169"/>
    </row>
    <row r="644">
      <c r="A644" s="169"/>
    </row>
    <row r="645">
      <c r="A645" s="169"/>
    </row>
    <row r="646">
      <c r="A646" s="169"/>
    </row>
    <row r="647">
      <c r="A647" s="169"/>
    </row>
    <row r="648">
      <c r="A648" s="169"/>
    </row>
    <row r="649">
      <c r="A649" s="169"/>
    </row>
    <row r="650">
      <c r="A650" s="169"/>
    </row>
    <row r="651">
      <c r="A651" s="169"/>
    </row>
    <row r="652">
      <c r="A652" s="169"/>
    </row>
    <row r="653">
      <c r="A653" s="169"/>
    </row>
    <row r="654">
      <c r="A654" s="169"/>
    </row>
    <row r="655">
      <c r="A655" s="169"/>
    </row>
    <row r="656">
      <c r="A656" s="169"/>
    </row>
    <row r="657">
      <c r="A657" s="169"/>
    </row>
    <row r="658">
      <c r="A658" s="169"/>
    </row>
    <row r="659">
      <c r="A659" s="169"/>
    </row>
    <row r="660">
      <c r="A660" s="169"/>
    </row>
    <row r="661">
      <c r="A661" s="169"/>
    </row>
    <row r="662">
      <c r="A662" s="169"/>
    </row>
    <row r="663">
      <c r="A663" s="169"/>
    </row>
    <row r="664">
      <c r="A664" s="169"/>
    </row>
    <row r="665">
      <c r="A665" s="169"/>
    </row>
    <row r="666">
      <c r="A666" s="169"/>
    </row>
    <row r="667">
      <c r="A667" s="169"/>
    </row>
    <row r="668">
      <c r="A668" s="169"/>
    </row>
    <row r="669">
      <c r="A669" s="169"/>
    </row>
    <row r="670">
      <c r="A670" s="169"/>
    </row>
    <row r="671">
      <c r="A671" s="169"/>
    </row>
    <row r="672">
      <c r="A672" s="169"/>
    </row>
    <row r="673">
      <c r="A673" s="169"/>
    </row>
    <row r="674">
      <c r="A674" s="169"/>
    </row>
    <row r="675">
      <c r="A675" s="169"/>
    </row>
    <row r="676">
      <c r="A676" s="169"/>
    </row>
    <row r="677">
      <c r="A677" s="169"/>
    </row>
    <row r="678">
      <c r="A678" s="169"/>
    </row>
    <row r="679">
      <c r="A679" s="169"/>
    </row>
    <row r="680">
      <c r="A680" s="169"/>
    </row>
    <row r="681">
      <c r="A681" s="169"/>
    </row>
    <row r="682">
      <c r="A682" s="169"/>
    </row>
    <row r="683">
      <c r="A683" s="169"/>
    </row>
    <row r="684">
      <c r="A684" s="169"/>
    </row>
    <row r="685">
      <c r="A685" s="169"/>
    </row>
    <row r="686">
      <c r="A686" s="169"/>
    </row>
    <row r="687">
      <c r="A687" s="169"/>
    </row>
    <row r="688">
      <c r="A688" s="169"/>
    </row>
    <row r="689">
      <c r="A689" s="169"/>
    </row>
    <row r="690">
      <c r="A690" s="169"/>
    </row>
    <row r="691">
      <c r="A691" s="169"/>
    </row>
    <row r="692">
      <c r="A692" s="169"/>
    </row>
    <row r="693">
      <c r="A693" s="169"/>
    </row>
    <row r="694">
      <c r="A694" s="169"/>
    </row>
    <row r="695">
      <c r="A695" s="169"/>
    </row>
    <row r="696">
      <c r="A696" s="169"/>
    </row>
    <row r="697">
      <c r="A697" s="169"/>
    </row>
    <row r="698">
      <c r="A698" s="169"/>
    </row>
    <row r="699">
      <c r="A699" s="169"/>
    </row>
    <row r="700">
      <c r="A700" s="169"/>
    </row>
    <row r="701">
      <c r="A701" s="169"/>
    </row>
    <row r="702">
      <c r="A702" s="169"/>
    </row>
    <row r="703">
      <c r="A703" s="169"/>
    </row>
    <row r="704">
      <c r="A704" s="169"/>
    </row>
    <row r="705">
      <c r="A705" s="169"/>
    </row>
    <row r="706">
      <c r="A706" s="169"/>
    </row>
    <row r="707">
      <c r="A707" s="169"/>
    </row>
    <row r="708">
      <c r="A708" s="169"/>
    </row>
    <row r="709">
      <c r="A709" s="169"/>
    </row>
    <row r="710">
      <c r="A710" s="169"/>
    </row>
    <row r="711">
      <c r="A711" s="169"/>
    </row>
    <row r="712">
      <c r="A712" s="169"/>
    </row>
    <row r="713">
      <c r="A713" s="169"/>
    </row>
    <row r="714">
      <c r="A714" s="169"/>
    </row>
    <row r="715">
      <c r="A715" s="169"/>
    </row>
    <row r="716">
      <c r="A716" s="169"/>
    </row>
    <row r="717">
      <c r="A717" s="169"/>
    </row>
    <row r="718">
      <c r="A718" s="169"/>
    </row>
    <row r="719">
      <c r="A719" s="169"/>
    </row>
    <row r="720">
      <c r="A720" s="169"/>
    </row>
    <row r="721">
      <c r="A721" s="169"/>
    </row>
    <row r="722">
      <c r="A722" s="169"/>
    </row>
    <row r="723">
      <c r="A723" s="169"/>
    </row>
    <row r="724">
      <c r="A724" s="169"/>
    </row>
    <row r="725">
      <c r="A725" s="169"/>
    </row>
    <row r="726">
      <c r="A726" s="169"/>
    </row>
    <row r="727">
      <c r="A727" s="169"/>
    </row>
    <row r="728">
      <c r="A728" s="169"/>
    </row>
    <row r="729">
      <c r="A729" s="169"/>
    </row>
    <row r="730">
      <c r="A730" s="169"/>
    </row>
    <row r="731">
      <c r="A731" s="169"/>
    </row>
    <row r="732">
      <c r="A732" s="169"/>
    </row>
    <row r="733">
      <c r="A733" s="169"/>
    </row>
    <row r="734">
      <c r="A734" s="169"/>
    </row>
    <row r="735">
      <c r="A735" s="169"/>
    </row>
    <row r="736">
      <c r="A736" s="169"/>
    </row>
    <row r="737">
      <c r="A737" s="169"/>
    </row>
    <row r="738">
      <c r="A738" s="169"/>
    </row>
    <row r="739">
      <c r="A739" s="169"/>
    </row>
    <row r="740">
      <c r="A740" s="169"/>
    </row>
    <row r="741">
      <c r="A741" s="169"/>
    </row>
    <row r="742">
      <c r="A742" s="169"/>
    </row>
    <row r="743">
      <c r="A743" s="169"/>
    </row>
    <row r="744">
      <c r="A744" s="169"/>
    </row>
    <row r="745">
      <c r="A745" s="169"/>
    </row>
    <row r="746">
      <c r="A746" s="169"/>
    </row>
    <row r="747">
      <c r="A747" s="169"/>
    </row>
    <row r="748">
      <c r="A748" s="169"/>
    </row>
    <row r="749">
      <c r="A749" s="169"/>
    </row>
    <row r="750">
      <c r="A750" s="169"/>
    </row>
    <row r="751">
      <c r="A751" s="169"/>
    </row>
    <row r="752">
      <c r="A752" s="169"/>
    </row>
    <row r="753">
      <c r="A753" s="169"/>
    </row>
    <row r="754">
      <c r="A754" s="169"/>
    </row>
    <row r="755">
      <c r="A755" s="169"/>
    </row>
    <row r="756">
      <c r="A756" s="169"/>
    </row>
    <row r="757">
      <c r="A757" s="169"/>
    </row>
    <row r="758">
      <c r="A758" s="169"/>
    </row>
    <row r="759">
      <c r="A759" s="169"/>
    </row>
    <row r="760">
      <c r="A760" s="169"/>
    </row>
    <row r="761">
      <c r="A761" s="169"/>
    </row>
    <row r="762">
      <c r="A762" s="169"/>
    </row>
    <row r="763">
      <c r="A763" s="169"/>
    </row>
    <row r="764">
      <c r="A764" s="169"/>
    </row>
    <row r="765">
      <c r="A765" s="169"/>
    </row>
    <row r="766">
      <c r="A766" s="169"/>
    </row>
    <row r="767">
      <c r="A767" s="169"/>
    </row>
    <row r="768">
      <c r="A768" s="169"/>
    </row>
    <row r="769">
      <c r="A769" s="169"/>
    </row>
    <row r="770">
      <c r="A770" s="169"/>
    </row>
    <row r="771">
      <c r="A771" s="169"/>
    </row>
    <row r="772">
      <c r="A772" s="169"/>
    </row>
    <row r="773">
      <c r="A773" s="169"/>
    </row>
    <row r="774">
      <c r="A774" s="169"/>
    </row>
    <row r="775">
      <c r="A775" s="169"/>
    </row>
    <row r="776">
      <c r="A776" s="169"/>
    </row>
    <row r="777">
      <c r="A777" s="169"/>
    </row>
    <row r="778">
      <c r="A778" s="169"/>
    </row>
    <row r="779">
      <c r="A779" s="169"/>
    </row>
    <row r="780">
      <c r="A780" s="169"/>
    </row>
    <row r="781">
      <c r="A781" s="169"/>
    </row>
    <row r="782">
      <c r="A782" s="169"/>
    </row>
    <row r="783">
      <c r="A783" s="169"/>
    </row>
    <row r="784">
      <c r="A784" s="169"/>
    </row>
    <row r="785">
      <c r="A785" s="169"/>
    </row>
    <row r="786">
      <c r="A786" s="169"/>
    </row>
    <row r="787">
      <c r="A787" s="169"/>
    </row>
    <row r="788">
      <c r="A788" s="169"/>
    </row>
    <row r="789">
      <c r="A789" s="169"/>
    </row>
    <row r="790">
      <c r="A790" s="169"/>
    </row>
    <row r="791">
      <c r="A791" s="169"/>
    </row>
    <row r="792">
      <c r="A792" s="169"/>
    </row>
    <row r="793">
      <c r="A793" s="169"/>
    </row>
    <row r="794">
      <c r="A794" s="169"/>
    </row>
    <row r="795">
      <c r="A795" s="169"/>
    </row>
    <row r="796">
      <c r="A796" s="169"/>
    </row>
    <row r="797">
      <c r="A797" s="169"/>
    </row>
    <row r="798">
      <c r="A798" s="169"/>
    </row>
    <row r="799">
      <c r="A799" s="169"/>
    </row>
    <row r="800">
      <c r="A800" s="169"/>
    </row>
    <row r="801">
      <c r="A801" s="169"/>
    </row>
    <row r="802">
      <c r="A802" s="169"/>
    </row>
    <row r="803">
      <c r="A803" s="169"/>
    </row>
    <row r="804">
      <c r="A804" s="169"/>
    </row>
    <row r="805">
      <c r="A805" s="169"/>
    </row>
    <row r="806">
      <c r="A806" s="169"/>
    </row>
    <row r="807">
      <c r="A807" s="169"/>
    </row>
    <row r="808">
      <c r="A808" s="169"/>
    </row>
    <row r="809">
      <c r="A809" s="169"/>
    </row>
    <row r="810">
      <c r="A810" s="169"/>
    </row>
    <row r="811">
      <c r="A811" s="169"/>
    </row>
    <row r="812">
      <c r="A812" s="169"/>
    </row>
    <row r="813">
      <c r="A813" s="169"/>
    </row>
    <row r="814">
      <c r="A814" s="169"/>
    </row>
    <row r="815">
      <c r="A815" s="169"/>
    </row>
    <row r="816">
      <c r="A816" s="169"/>
    </row>
    <row r="817">
      <c r="A817" s="169"/>
    </row>
    <row r="818">
      <c r="A818" s="169"/>
    </row>
    <row r="819">
      <c r="A819" s="169"/>
    </row>
    <row r="820">
      <c r="A820" s="169"/>
    </row>
    <row r="821">
      <c r="A821" s="169"/>
    </row>
    <row r="822">
      <c r="A822" s="169"/>
    </row>
    <row r="823">
      <c r="A823" s="169"/>
    </row>
    <row r="824">
      <c r="A824" s="169"/>
    </row>
    <row r="825">
      <c r="A825" s="169"/>
    </row>
    <row r="826">
      <c r="A826" s="169"/>
    </row>
    <row r="827">
      <c r="A827" s="169"/>
    </row>
    <row r="828">
      <c r="A828" s="169"/>
    </row>
    <row r="829">
      <c r="A829" s="169"/>
    </row>
    <row r="830">
      <c r="A830" s="169"/>
    </row>
    <row r="831">
      <c r="A831" s="169"/>
    </row>
    <row r="832">
      <c r="A832" s="169"/>
    </row>
    <row r="833">
      <c r="A833" s="169"/>
    </row>
    <row r="834">
      <c r="A834" s="169"/>
    </row>
    <row r="835">
      <c r="A835" s="169"/>
    </row>
    <row r="836">
      <c r="A836" s="169"/>
    </row>
    <row r="837">
      <c r="A837" s="169"/>
    </row>
    <row r="838">
      <c r="A838" s="169"/>
    </row>
    <row r="839">
      <c r="A839" s="169"/>
    </row>
    <row r="840">
      <c r="A840" s="169"/>
    </row>
    <row r="841">
      <c r="A841" s="169"/>
    </row>
    <row r="842">
      <c r="A842" s="169"/>
    </row>
    <row r="843">
      <c r="A843" s="169"/>
    </row>
    <row r="844">
      <c r="A844" s="169"/>
    </row>
    <row r="845">
      <c r="A845" s="169"/>
    </row>
    <row r="846">
      <c r="A846" s="169"/>
    </row>
    <row r="847">
      <c r="A847" s="169"/>
    </row>
    <row r="848">
      <c r="A848" s="169"/>
    </row>
    <row r="849">
      <c r="A849" s="169"/>
    </row>
    <row r="850">
      <c r="A850" s="169"/>
    </row>
    <row r="851">
      <c r="A851" s="169"/>
    </row>
    <row r="852">
      <c r="A852" s="169"/>
    </row>
    <row r="853">
      <c r="A853" s="169"/>
    </row>
    <row r="854">
      <c r="A854" s="169"/>
    </row>
    <row r="855">
      <c r="A855" s="169"/>
    </row>
    <row r="856">
      <c r="A856" s="169"/>
    </row>
    <row r="857">
      <c r="A857" s="169"/>
    </row>
    <row r="858">
      <c r="A858" s="169"/>
    </row>
    <row r="859">
      <c r="A859" s="169"/>
    </row>
    <row r="860">
      <c r="A860" s="169"/>
    </row>
    <row r="861">
      <c r="A861" s="169"/>
    </row>
    <row r="862">
      <c r="A862" s="169"/>
    </row>
    <row r="863">
      <c r="A863" s="169"/>
    </row>
    <row r="864">
      <c r="A864" s="169"/>
    </row>
    <row r="865">
      <c r="A865" s="169"/>
    </row>
    <row r="866">
      <c r="A866" s="169"/>
    </row>
    <row r="867">
      <c r="A867" s="169"/>
    </row>
    <row r="868">
      <c r="A868" s="169"/>
    </row>
    <row r="869">
      <c r="A869" s="169"/>
    </row>
    <row r="870">
      <c r="A870" s="169"/>
    </row>
    <row r="871">
      <c r="A871" s="169"/>
    </row>
    <row r="872">
      <c r="A872" s="169"/>
    </row>
    <row r="873">
      <c r="A873" s="169"/>
    </row>
    <row r="874">
      <c r="A874" s="169"/>
    </row>
    <row r="875">
      <c r="A875" s="169"/>
    </row>
    <row r="876">
      <c r="A876" s="169"/>
    </row>
    <row r="877">
      <c r="A877" s="169"/>
    </row>
    <row r="878">
      <c r="A878" s="169"/>
    </row>
    <row r="879">
      <c r="A879" s="169"/>
    </row>
    <row r="880">
      <c r="A880" s="169"/>
    </row>
    <row r="881">
      <c r="A881" s="169"/>
    </row>
    <row r="882">
      <c r="A882" s="169"/>
    </row>
    <row r="883">
      <c r="A883" s="169"/>
    </row>
    <row r="884">
      <c r="A884" s="169"/>
    </row>
    <row r="885">
      <c r="A885" s="169"/>
    </row>
    <row r="886">
      <c r="A886" s="169"/>
    </row>
    <row r="887">
      <c r="A887" s="169"/>
    </row>
    <row r="888">
      <c r="A888" s="169"/>
    </row>
    <row r="889">
      <c r="A889" s="169"/>
    </row>
    <row r="890">
      <c r="A890" s="169"/>
    </row>
    <row r="891">
      <c r="A891" s="169"/>
    </row>
    <row r="892">
      <c r="A892" s="169"/>
    </row>
    <row r="893">
      <c r="A893" s="169"/>
    </row>
    <row r="894">
      <c r="A894" s="169"/>
    </row>
    <row r="895">
      <c r="A895" s="169"/>
    </row>
    <row r="896">
      <c r="A896" s="169"/>
    </row>
    <row r="897">
      <c r="A897" s="169"/>
    </row>
    <row r="898">
      <c r="A898" s="169"/>
    </row>
    <row r="899">
      <c r="A899" s="169"/>
    </row>
    <row r="900">
      <c r="A900" s="169"/>
    </row>
    <row r="901">
      <c r="A901" s="169"/>
    </row>
    <row r="902">
      <c r="A902" s="169"/>
    </row>
    <row r="903">
      <c r="A903" s="169"/>
    </row>
    <row r="904">
      <c r="A904" s="169"/>
    </row>
    <row r="905">
      <c r="A905" s="169"/>
    </row>
    <row r="906">
      <c r="A906" s="169"/>
    </row>
    <row r="907">
      <c r="A907" s="169"/>
    </row>
    <row r="908">
      <c r="A908" s="169"/>
    </row>
    <row r="909">
      <c r="A909" s="169"/>
    </row>
    <row r="910">
      <c r="A910" s="169"/>
    </row>
    <row r="911">
      <c r="A911" s="169"/>
    </row>
    <row r="912">
      <c r="A912" s="169"/>
    </row>
    <row r="913">
      <c r="A913" s="169"/>
    </row>
    <row r="914">
      <c r="A914" s="169"/>
    </row>
    <row r="915">
      <c r="A915" s="169"/>
    </row>
    <row r="916">
      <c r="A916" s="169"/>
    </row>
    <row r="917">
      <c r="A917" s="169"/>
    </row>
    <row r="918">
      <c r="A918" s="169"/>
    </row>
    <row r="919">
      <c r="A919" s="169"/>
    </row>
    <row r="920">
      <c r="A920" s="169"/>
    </row>
    <row r="921">
      <c r="A921" s="169"/>
    </row>
    <row r="922">
      <c r="A922" s="169"/>
    </row>
    <row r="923">
      <c r="A923" s="169"/>
    </row>
    <row r="924">
      <c r="A924" s="169"/>
    </row>
    <row r="925">
      <c r="A925" s="169"/>
    </row>
    <row r="926">
      <c r="A926" s="169"/>
    </row>
    <row r="927">
      <c r="A927" s="169"/>
    </row>
    <row r="928">
      <c r="A928" s="169"/>
    </row>
    <row r="929">
      <c r="A929" s="169"/>
    </row>
    <row r="930">
      <c r="A930" s="169"/>
    </row>
    <row r="931">
      <c r="A931" s="169"/>
    </row>
    <row r="932">
      <c r="A932" s="169"/>
    </row>
    <row r="933">
      <c r="A933" s="169"/>
    </row>
    <row r="934">
      <c r="A934" s="169"/>
    </row>
    <row r="935">
      <c r="A935" s="169"/>
    </row>
    <row r="936">
      <c r="A936" s="169"/>
    </row>
    <row r="937">
      <c r="A937" s="169"/>
    </row>
    <row r="938">
      <c r="A938" s="169"/>
    </row>
    <row r="939">
      <c r="A939" s="169"/>
    </row>
    <row r="940">
      <c r="A940" s="169"/>
    </row>
    <row r="941">
      <c r="A941" s="169"/>
    </row>
    <row r="942">
      <c r="A942" s="169"/>
    </row>
    <row r="943">
      <c r="A943" s="169"/>
    </row>
    <row r="944">
      <c r="A944" s="169"/>
    </row>
    <row r="945">
      <c r="A945" s="169"/>
    </row>
    <row r="946">
      <c r="A946" s="169"/>
    </row>
    <row r="947">
      <c r="A947" s="169"/>
    </row>
    <row r="948">
      <c r="A948" s="169"/>
    </row>
    <row r="949">
      <c r="A949" s="169"/>
    </row>
    <row r="950">
      <c r="A950" s="169"/>
    </row>
    <row r="951">
      <c r="A951" s="169"/>
    </row>
    <row r="952">
      <c r="A952" s="169"/>
    </row>
    <row r="953">
      <c r="A953" s="169"/>
    </row>
    <row r="954">
      <c r="A954" s="169"/>
    </row>
    <row r="955">
      <c r="A955" s="169"/>
    </row>
    <row r="956">
      <c r="A956" s="169"/>
    </row>
    <row r="957">
      <c r="A957" s="169"/>
    </row>
    <row r="958">
      <c r="A958" s="169"/>
    </row>
    <row r="959">
      <c r="A959" s="169"/>
    </row>
    <row r="960">
      <c r="A960" s="169"/>
    </row>
    <row r="961">
      <c r="A961" s="169"/>
    </row>
    <row r="962">
      <c r="A962" s="169"/>
    </row>
    <row r="963">
      <c r="A963" s="169"/>
    </row>
    <row r="964">
      <c r="A964" s="169"/>
    </row>
    <row r="965">
      <c r="A965" s="169"/>
    </row>
    <row r="966">
      <c r="A966" s="169"/>
    </row>
    <row r="967">
      <c r="A967" s="169"/>
    </row>
    <row r="968">
      <c r="A968" s="169"/>
    </row>
    <row r="969">
      <c r="A969" s="169"/>
    </row>
    <row r="970">
      <c r="A970" s="169"/>
    </row>
    <row r="971">
      <c r="A971" s="169"/>
    </row>
    <row r="972">
      <c r="A972" s="169"/>
    </row>
    <row r="973">
      <c r="A973" s="169"/>
    </row>
    <row r="974">
      <c r="A974" s="169"/>
    </row>
    <row r="975">
      <c r="A975" s="169"/>
    </row>
    <row r="976">
      <c r="A976" s="169"/>
    </row>
    <row r="977">
      <c r="A977" s="169"/>
    </row>
    <row r="978">
      <c r="A978" s="169"/>
    </row>
    <row r="979">
      <c r="A979" s="169"/>
    </row>
    <row r="980">
      <c r="A980" s="169"/>
    </row>
    <row r="981">
      <c r="A981" s="169"/>
    </row>
    <row r="982">
      <c r="A982" s="169"/>
    </row>
    <row r="983">
      <c r="A983" s="169"/>
    </row>
    <row r="984">
      <c r="A984" s="169"/>
    </row>
    <row r="985">
      <c r="A985" s="169"/>
    </row>
    <row r="986">
      <c r="A986" s="169"/>
    </row>
    <row r="987">
      <c r="A987" s="169"/>
    </row>
    <row r="988">
      <c r="A988" s="169"/>
    </row>
    <row r="989">
      <c r="A989" s="169"/>
    </row>
    <row r="990">
      <c r="A990" s="169"/>
    </row>
    <row r="991">
      <c r="A991" s="169"/>
    </row>
    <row r="992">
      <c r="A992" s="169"/>
    </row>
    <row r="993">
      <c r="A993" s="169"/>
    </row>
    <row r="994">
      <c r="A994" s="169"/>
    </row>
    <row r="995">
      <c r="A995" s="169"/>
    </row>
    <row r="996">
      <c r="A996" s="169"/>
    </row>
    <row r="997">
      <c r="A997" s="169"/>
    </row>
    <row r="998">
      <c r="A998" s="169"/>
    </row>
    <row r="999">
      <c r="A999" s="169"/>
    </row>
    <row r="1000">
      <c r="A1000" s="169"/>
    </row>
  </sheetData>
  <mergeCells count="63">
    <mergeCell ref="B46:D46"/>
    <mergeCell ref="B47:D47"/>
    <mergeCell ref="B38:D38"/>
    <mergeCell ref="B40:D40"/>
    <mergeCell ref="B41:D41"/>
    <mergeCell ref="B42:D42"/>
    <mergeCell ref="B43:D43"/>
    <mergeCell ref="B44:D44"/>
    <mergeCell ref="B45:D45"/>
    <mergeCell ref="A2:H2"/>
    <mergeCell ref="B4:H4"/>
    <mergeCell ref="B5:H5"/>
    <mergeCell ref="B6:H6"/>
    <mergeCell ref="B7:H7"/>
    <mergeCell ref="B15:H15"/>
    <mergeCell ref="B16:H16"/>
    <mergeCell ref="B17:H17"/>
    <mergeCell ref="B18:H18"/>
    <mergeCell ref="B20:D20"/>
    <mergeCell ref="E20:H20"/>
    <mergeCell ref="B21:D21"/>
    <mergeCell ref="E21:H21"/>
    <mergeCell ref="E22:H22"/>
    <mergeCell ref="B22:D22"/>
    <mergeCell ref="B23:D23"/>
    <mergeCell ref="B24:D24"/>
    <mergeCell ref="B25:D25"/>
    <mergeCell ref="B26:D26"/>
    <mergeCell ref="B27:D27"/>
    <mergeCell ref="B28:D28"/>
    <mergeCell ref="E23:H23"/>
    <mergeCell ref="E24:H24"/>
    <mergeCell ref="E25:H25"/>
    <mergeCell ref="E26:H26"/>
    <mergeCell ref="E27:H27"/>
    <mergeCell ref="E28:H28"/>
    <mergeCell ref="E29:H29"/>
    <mergeCell ref="B29:D29"/>
    <mergeCell ref="B31:D31"/>
    <mergeCell ref="B32:D32"/>
    <mergeCell ref="B33:D33"/>
    <mergeCell ref="B34:D34"/>
    <mergeCell ref="B36:D36"/>
    <mergeCell ref="B37:D37"/>
    <mergeCell ref="E31:H31"/>
    <mergeCell ref="E32:H32"/>
    <mergeCell ref="E33:H33"/>
    <mergeCell ref="E34:H34"/>
    <mergeCell ref="E36:H36"/>
    <mergeCell ref="E37:H37"/>
    <mergeCell ref="E38:H38"/>
    <mergeCell ref="E47:H47"/>
    <mergeCell ref="D49:E49"/>
    <mergeCell ref="F49:H49"/>
    <mergeCell ref="D50:E50"/>
    <mergeCell ref="F50:H50"/>
    <mergeCell ref="E40:H40"/>
    <mergeCell ref="E41:H41"/>
    <mergeCell ref="E42:H42"/>
    <mergeCell ref="E43:H43"/>
    <mergeCell ref="E44:H44"/>
    <mergeCell ref="E45:H45"/>
    <mergeCell ref="E46:H4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2" width="22.75"/>
    <col customWidth="1" min="3" max="3" width="21.63"/>
    <col customWidth="1" min="4" max="4" width="19.0"/>
    <col customWidth="1" min="5" max="5" width="15.88"/>
    <col customWidth="1" min="6" max="6" width="18.5"/>
    <col customWidth="1" min="7" max="7" width="32.13"/>
    <col customWidth="1" min="8" max="8" width="32.0"/>
  </cols>
  <sheetData>
    <row r="1">
      <c r="A1" s="93" t="s">
        <v>253</v>
      </c>
    </row>
    <row r="2">
      <c r="A2" s="93" t="s">
        <v>254</v>
      </c>
    </row>
    <row r="3">
      <c r="A3" s="93" t="s">
        <v>255</v>
      </c>
    </row>
    <row r="5">
      <c r="A5" s="170" t="s">
        <v>256</v>
      </c>
      <c r="B5" s="170" t="s">
        <v>257</v>
      </c>
      <c r="C5" s="171" t="s">
        <v>258</v>
      </c>
      <c r="D5" s="170" t="s">
        <v>259</v>
      </c>
      <c r="E5" s="170" t="s">
        <v>260</v>
      </c>
      <c r="F5" s="170" t="s">
        <v>261</v>
      </c>
      <c r="G5" s="170" t="s">
        <v>262</v>
      </c>
      <c r="H5" s="170" t="s">
        <v>263</v>
      </c>
      <c r="I5" s="170" t="s">
        <v>264</v>
      </c>
    </row>
    <row r="6">
      <c r="A6" s="172" t="s">
        <v>265</v>
      </c>
      <c r="B6" s="172" t="s">
        <v>266</v>
      </c>
      <c r="C6" s="172" t="s">
        <v>267</v>
      </c>
      <c r="D6" s="173"/>
      <c r="E6" s="173"/>
      <c r="F6" s="173"/>
      <c r="G6" s="173"/>
      <c r="H6" s="173"/>
      <c r="I6" s="173"/>
    </row>
    <row r="7">
      <c r="A7" s="174" t="s">
        <v>268</v>
      </c>
      <c r="B7" s="174" t="s">
        <v>269</v>
      </c>
      <c r="C7" s="174" t="s">
        <v>270</v>
      </c>
      <c r="D7" s="175">
        <v>1.0</v>
      </c>
      <c r="E7" s="175">
        <v>2.0</v>
      </c>
      <c r="F7" s="175">
        <v>2.0</v>
      </c>
      <c r="G7" s="174" t="s">
        <v>271</v>
      </c>
      <c r="H7" s="174" t="s">
        <v>272</v>
      </c>
      <c r="I7" s="176">
        <v>7.0</v>
      </c>
    </row>
    <row r="8">
      <c r="A8" s="174" t="s">
        <v>273</v>
      </c>
      <c r="B8" s="174" t="s">
        <v>274</v>
      </c>
      <c r="C8" s="174" t="s">
        <v>275</v>
      </c>
      <c r="D8" s="175">
        <v>2.0</v>
      </c>
      <c r="E8" s="175">
        <v>1.0</v>
      </c>
      <c r="F8" s="175">
        <v>2.0</v>
      </c>
      <c r="G8" s="174" t="s">
        <v>276</v>
      </c>
      <c r="H8" s="174" t="s">
        <v>277</v>
      </c>
      <c r="I8" s="176">
        <v>2.0</v>
      </c>
    </row>
    <row r="9">
      <c r="A9" s="174" t="s">
        <v>278</v>
      </c>
      <c r="B9" s="174" t="s">
        <v>279</v>
      </c>
      <c r="C9" s="174" t="s">
        <v>280</v>
      </c>
      <c r="D9" s="175">
        <v>2.0</v>
      </c>
      <c r="E9" s="175">
        <v>2.0</v>
      </c>
      <c r="F9" s="175">
        <v>4.0</v>
      </c>
      <c r="G9" s="174" t="s">
        <v>281</v>
      </c>
      <c r="H9" s="174" t="s">
        <v>282</v>
      </c>
      <c r="I9" s="176">
        <v>6.0</v>
      </c>
    </row>
    <row r="10">
      <c r="A10" s="174" t="s">
        <v>283</v>
      </c>
      <c r="B10" s="174" t="s">
        <v>284</v>
      </c>
      <c r="C10" s="174" t="s">
        <v>285</v>
      </c>
      <c r="D10" s="175">
        <v>3.0</v>
      </c>
      <c r="E10" s="175">
        <v>2.0</v>
      </c>
      <c r="F10" s="175">
        <v>6.0</v>
      </c>
      <c r="G10" s="174" t="s">
        <v>286</v>
      </c>
      <c r="H10" s="174" t="s">
        <v>287</v>
      </c>
      <c r="I10" s="176">
        <v>1.0</v>
      </c>
    </row>
    <row r="11">
      <c r="A11" s="174" t="s">
        <v>288</v>
      </c>
      <c r="B11" s="174" t="s">
        <v>289</v>
      </c>
      <c r="C11" s="174" t="s">
        <v>285</v>
      </c>
      <c r="D11" s="175">
        <v>3.0</v>
      </c>
      <c r="E11" s="175">
        <v>1.0</v>
      </c>
      <c r="F11" s="175">
        <v>3.0</v>
      </c>
      <c r="G11" s="174" t="s">
        <v>290</v>
      </c>
      <c r="H11" s="174" t="s">
        <v>291</v>
      </c>
      <c r="I11" s="176">
        <v>3.0</v>
      </c>
    </row>
    <row r="12">
      <c r="A12" s="174" t="s">
        <v>292</v>
      </c>
      <c r="B12" s="174" t="s">
        <v>293</v>
      </c>
      <c r="C12" s="174" t="s">
        <v>294</v>
      </c>
      <c r="D12" s="175">
        <v>3.0</v>
      </c>
      <c r="E12" s="175">
        <v>1.0</v>
      </c>
      <c r="F12" s="175">
        <v>3.0</v>
      </c>
      <c r="G12" s="174" t="s">
        <v>295</v>
      </c>
      <c r="H12" s="174" t="s">
        <v>296</v>
      </c>
      <c r="I12" s="176">
        <v>4.0</v>
      </c>
    </row>
    <row r="13">
      <c r="A13" s="174" t="s">
        <v>297</v>
      </c>
      <c r="B13" s="174" t="s">
        <v>298</v>
      </c>
      <c r="C13" s="174" t="s">
        <v>299</v>
      </c>
      <c r="D13" s="175">
        <v>2.0</v>
      </c>
      <c r="E13" s="175">
        <v>2.0</v>
      </c>
      <c r="F13" s="175">
        <v>4.0</v>
      </c>
      <c r="G13" s="174" t="s">
        <v>300</v>
      </c>
      <c r="H13" s="174" t="s">
        <v>301</v>
      </c>
      <c r="I13" s="176">
        <v>5.0</v>
      </c>
    </row>
    <row r="20">
      <c r="C20" s="93" t="s">
        <v>302</v>
      </c>
    </row>
    <row r="22" ht="61.5" customHeight="1">
      <c r="B22" s="177">
        <v>3.0</v>
      </c>
      <c r="C22" s="178"/>
      <c r="D22" s="179"/>
      <c r="E22" s="180"/>
      <c r="F22" s="180"/>
      <c r="G22" s="181" t="s">
        <v>303</v>
      </c>
    </row>
    <row r="23" ht="61.5" customHeight="1">
      <c r="A23" s="182" t="s">
        <v>304</v>
      </c>
      <c r="B23" s="177">
        <v>2.0</v>
      </c>
      <c r="C23" s="178"/>
      <c r="D23" s="178"/>
      <c r="E23" s="179"/>
      <c r="F23" s="180"/>
    </row>
    <row r="24" ht="61.5" customHeight="1">
      <c r="B24" s="177">
        <v>1.0</v>
      </c>
      <c r="C24" s="183"/>
      <c r="D24" s="178"/>
      <c r="E24" s="178"/>
      <c r="F24" s="179"/>
    </row>
    <row r="25" ht="61.5" customHeight="1">
      <c r="B25" s="177">
        <v>0.0</v>
      </c>
      <c r="C25" s="183"/>
      <c r="D25" s="183"/>
      <c r="E25" s="178"/>
      <c r="F25" s="178"/>
    </row>
    <row r="26">
      <c r="C26" s="184">
        <v>0.0</v>
      </c>
      <c r="D26" s="184">
        <v>1.0</v>
      </c>
      <c r="E26" s="184">
        <v>2.0</v>
      </c>
      <c r="F26" s="184">
        <v>3.0</v>
      </c>
    </row>
    <row r="27">
      <c r="D27" s="185" t="s">
        <v>305</v>
      </c>
    </row>
  </sheetData>
  <mergeCells count="3">
    <mergeCell ref="G22:G25"/>
    <mergeCell ref="A23:A24"/>
    <mergeCell ref="D27:E27"/>
  </mergeCells>
  <drawing r:id="rId1"/>
</worksheet>
</file>