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barb\Documents\travail\stage et4\travail\codePlateau\Resultats exp bag_couverts\Resultats exp bag_couverts\"/>
    </mc:Choice>
  </mc:AlternateContent>
  <xr:revisionPtr revIDLastSave="0" documentId="13_ncr:1_{4B237AC2-9DDD-4E45-B726-CE22ADCCA433}" xr6:coauthVersionLast="47" xr6:coauthVersionMax="47" xr10:uidLastSave="{00000000-0000-0000-0000-000000000000}"/>
  <bookViews>
    <workbookView xWindow="-98" yWindow="-98" windowWidth="21795" windowHeight="11625" activeTab="2" xr2:uid="{00000000-000D-0000-FFFF-FFFF00000000}"/>
  </bookViews>
  <sheets>
    <sheet name="Menu" sheetId="1" r:id="rId1"/>
    <sheet name="Résultats Algorithme" sheetId="2" r:id="rId2"/>
    <sheet name="Resultats_merg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9" i="3" l="1"/>
  <c r="R38" i="3"/>
  <c r="R37" i="3"/>
  <c r="Q48" i="3"/>
  <c r="R48" i="3"/>
  <c r="R46" i="3"/>
  <c r="R45" i="3"/>
  <c r="R44" i="3"/>
  <c r="Q41" i="3"/>
  <c r="R41" i="3"/>
  <c r="I2" i="1"/>
  <c r="I3" i="1"/>
  <c r="I4" i="1"/>
  <c r="I5" i="1"/>
  <c r="I6" i="1"/>
  <c r="I7" i="1"/>
  <c r="I8" i="1"/>
  <c r="I9" i="1"/>
  <c r="I10" i="1"/>
  <c r="I11" i="1"/>
  <c r="I12" i="1"/>
  <c r="H2" i="1"/>
  <c r="H3" i="1"/>
  <c r="H4" i="1"/>
  <c r="H5" i="1"/>
  <c r="H6" i="1"/>
  <c r="H7" i="1"/>
  <c r="H8" i="1"/>
  <c r="H9" i="1"/>
  <c r="H10" i="1"/>
  <c r="H11" i="1"/>
  <c r="H12" i="1"/>
  <c r="G2" i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<sst xmlns="http://schemas.openxmlformats.org/spreadsheetml/2006/main" count="241" uniqueCount="78">
  <si>
    <t>Date</t>
  </si>
  <si>
    <t>Nom</t>
  </si>
  <si>
    <t>Menu</t>
  </si>
  <si>
    <t>Poids assiette vide (g)</t>
  </si>
  <si>
    <t>Poids initial (g)</t>
  </si>
  <si>
    <t>Poids final (g)</t>
  </si>
  <si>
    <t>Poids consommé (g)</t>
  </si>
  <si>
    <t>Poids restant (g)</t>
  </si>
  <si>
    <t>Poids du repas (g)</t>
  </si>
  <si>
    <t>N°Plateau</t>
  </si>
  <si>
    <t>Commentaire</t>
  </si>
  <si>
    <t>Nathan</t>
  </si>
  <si>
    <t>Roxane</t>
  </si>
  <si>
    <t>Dorian</t>
  </si>
  <si>
    <t>Eric</t>
  </si>
  <si>
    <t>Représ.</t>
  </si>
  <si>
    <t>Dorothée</t>
  </si>
  <si>
    <t>Salmon Bowl : Tartare de saumon, avocat, edamame, mangue, oignons verts, graine de sesame et riz.</t>
  </si>
  <si>
    <t>Chicken Bowl : Poulet pané, mangue, avocat, cream chesse, cacahuètes, oignons frites et riz.</t>
  </si>
  <si>
    <t>Antoine</t>
  </si>
  <si>
    <t>Sébastien</t>
  </si>
  <si>
    <t>Big guy bowl : Tempuras, beignets de poulet, avocat, edamame, oignons verts, oignons frits et riz.</t>
  </si>
  <si>
    <t>Chicken bowl1 : Poulet pané, concombre, mangue, cream cheese et riz.</t>
  </si>
  <si>
    <t>Chicken bowl2 : Poulet pané, concombre, avocat, cream chesse, jeunes oignon et riz.</t>
  </si>
  <si>
    <t>N'a mangé qu'avec des couverts</t>
  </si>
  <si>
    <t>Baguette puis FC puis au choix</t>
  </si>
  <si>
    <t>Duree_Totale</t>
  </si>
  <si>
    <t>Poids_Conso</t>
  </si>
  <si>
    <t>Action</t>
  </si>
  <si>
    <t>Duree_activite_Totale</t>
  </si>
  <si>
    <t>Duree_activite_mean</t>
  </si>
  <si>
    <t>Duree_activite_max</t>
  </si>
  <si>
    <t>Duree_activite_min</t>
  </si>
  <si>
    <t>Proportion_activite</t>
  </si>
  <si>
    <t>Bouchees</t>
  </si>
  <si>
    <t>Num_fichier</t>
  </si>
  <si>
    <t>2Plateaux-P1-bag_27_05_24</t>
  </si>
  <si>
    <t>2Plateaux-P1-couv_27_05_24</t>
  </si>
  <si>
    <t>2Plateaux-P2-bag_27_05_24</t>
  </si>
  <si>
    <t>2Plateaux-P2-couv_27_05_24</t>
  </si>
  <si>
    <t>2Plateaux-P2-other_27_05_24</t>
  </si>
  <si>
    <t>4Plateaux-P1-bag_27_05_24</t>
  </si>
  <si>
    <t>4Plateaux-P1-couv_27_05_24</t>
  </si>
  <si>
    <t>4Plateaux-P1-other_27_05_24</t>
  </si>
  <si>
    <t>4Plateaux-P2-bag_27_05_24</t>
  </si>
  <si>
    <t>4Plateaux-P2-couv_27_05_24</t>
  </si>
  <si>
    <t>4Plateaux-P2-other_27_05_24</t>
  </si>
  <si>
    <t>4Plateaux-P3-bag_27_05_24</t>
  </si>
  <si>
    <t>4Plateaux-P3-couv_27_05_24</t>
  </si>
  <si>
    <t>4Plateaux-P3-other_27_05_24</t>
  </si>
  <si>
    <t>4Plateaux-P4-bag_27_05_24</t>
  </si>
  <si>
    <t>4Plateaux-P4-couv_27_05_24</t>
  </si>
  <si>
    <t>4Plateaux-P4-other_27_05_24</t>
  </si>
  <si>
    <t>2Plateaux-P1-bag_28_05_24</t>
  </si>
  <si>
    <t>2Plateaux-P1-couv_28_05_24</t>
  </si>
  <si>
    <t>2Plateaux-P1-other_28_05_24</t>
  </si>
  <si>
    <t>2Plateaux-P2-bag_28_05_24</t>
  </si>
  <si>
    <t>2Plateaux-P2-couv_28_05_24</t>
  </si>
  <si>
    <t>2Plateaux-P2-other_28_05_24</t>
  </si>
  <si>
    <t>4Plateaux-P1-bag_28_05_24</t>
  </si>
  <si>
    <t>4Plateaux-P1-couv_28_05_24</t>
  </si>
  <si>
    <t>4Plateaux-P1-other_28_05_24</t>
  </si>
  <si>
    <t>4Plateaux-P2-bag_28_05_24</t>
  </si>
  <si>
    <t>4Plateaux-P2-couv_28_05_24</t>
  </si>
  <si>
    <t>4Plateaux-P2-other_28_05_24</t>
  </si>
  <si>
    <t>4Plateaux-P3-couv_28_05_24</t>
  </si>
  <si>
    <t>Plateau</t>
  </si>
  <si>
    <t>Nom fichier</t>
  </si>
  <si>
    <t>2Plateaux-P1-other_27_05_25</t>
  </si>
  <si>
    <t>Ustensile</t>
  </si>
  <si>
    <t>Couv</t>
  </si>
  <si>
    <t>Others</t>
  </si>
  <si>
    <t>Bag</t>
  </si>
  <si>
    <t>SOMME :</t>
  </si>
  <si>
    <t>déduction du graphique :</t>
  </si>
  <si>
    <t>résultat de mon algo :</t>
  </si>
  <si>
    <t>la différance avec le poids réel est de 60g</t>
  </si>
  <si>
    <t>la différance avec le poids réel est de 28g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</si>
</sst>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dd/mm/yy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K12" totalsRowShown="0" headerRowDxfId="12" dataDxfId="11">
  <autoFilter ref="A1:K12" xr:uid="{00000000-0009-0000-0100-000001000000}"/>
  <sortState xmlns:xlrd2="http://schemas.microsoft.com/office/spreadsheetml/2017/richdata2" ref="A2:K12">
    <sortCondition ref="A1:A12"/>
  </sortState>
  <tableColumns count="11">
    <tableColumn id="1" xr3:uid="{00000000-0010-0000-0000-000001000000}" name="Date" dataDxfId="10"/>
    <tableColumn id="2" xr3:uid="{00000000-0010-0000-0000-000002000000}" name="Nom" dataDxfId="9"/>
    <tableColumn id="3" xr3:uid="{00000000-0010-0000-0000-000003000000}" name="Menu" dataDxfId="8"/>
    <tableColumn id="6" xr3:uid="{00000000-0010-0000-0000-000006000000}" name="Poids assiette vide (g)" dataDxfId="7"/>
    <tableColumn id="7" xr3:uid="{00000000-0010-0000-0000-000007000000}" name="Poids initial (g)" dataDxfId="6"/>
    <tableColumn id="8" xr3:uid="{00000000-0010-0000-0000-000008000000}" name="Poids final (g)" dataDxfId="5"/>
    <tableColumn id="14" xr3:uid="{00000000-0010-0000-0000-00000E000000}" name="Poids consommé (g)" dataDxfId="4">
      <calculatedColumnFormula>Tableau1[[#This Row],[Poids initial (g)]]-Tableau1[[#This Row],[Poids final (g)]]</calculatedColumnFormula>
    </tableColumn>
    <tableColumn id="15" xr3:uid="{00000000-0010-0000-0000-00000F000000}" name="Poids restant (g)" dataDxfId="3">
      <calculatedColumnFormula>Tableau1[[#This Row],[Poids final (g)]]-Tableau1[[#This Row],[Poids assiette vide (g)]]</calculatedColumnFormula>
    </tableColumn>
    <tableColumn id="13" xr3:uid="{00000000-0010-0000-0000-00000D000000}" name="Poids du repas (g)" dataDxfId="2">
      <calculatedColumnFormula>Tableau1[[#This Row],[Poids initial (g)]]-Tableau1[[#This Row],[Poids assiette vide (g)]]</calculatedColumnFormula>
    </tableColumn>
    <tableColumn id="10" xr3:uid="{00000000-0010-0000-0000-00000A000000}" name="N°Plateau" dataDxfId="1"/>
    <tableColumn id="12" xr3:uid="{00000000-0010-0000-0000-00000C000000}" name="Commentai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K12"/>
  <sheetViews>
    <sheetView topLeftCell="C1" workbookViewId="0">
      <selection activeCell="I4" sqref="I4"/>
    </sheetView>
  </sheetViews>
  <sheetFormatPr baseColWidth="10" defaultColWidth="8.796875" defaultRowHeight="14.25" x14ac:dyDescent="0.45"/>
  <cols>
    <col min="1" max="1" width="11.6640625" style="4" customWidth="1"/>
    <col min="2" max="2" width="14.1328125" style="4" customWidth="1"/>
    <col min="3" max="3" width="47.33203125" style="4" customWidth="1"/>
    <col min="4" max="4" width="20.1328125" style="4" customWidth="1"/>
    <col min="5" max="5" width="14.46484375" style="4" customWidth="1"/>
    <col min="6" max="9" width="13.6640625" style="4" customWidth="1"/>
    <col min="10" max="10" width="11" style="4" customWidth="1"/>
    <col min="11" max="11" width="36.6640625" style="4" customWidth="1"/>
  </cols>
  <sheetData>
    <row r="1" spans="1:11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8.5" x14ac:dyDescent="0.45">
      <c r="A2" s="2">
        <v>45439</v>
      </c>
      <c r="B2" s="3" t="s">
        <v>14</v>
      </c>
      <c r="C2" s="4" t="s">
        <v>17</v>
      </c>
      <c r="D2" s="3">
        <v>664</v>
      </c>
      <c r="E2" s="3">
        <v>1063</v>
      </c>
      <c r="F2" s="3">
        <v>666</v>
      </c>
      <c r="G2" s="3">
        <f>Tableau1[[#This Row],[Poids initial (g)]]-Tableau1[[#This Row],[Poids final (g)]]</f>
        <v>397</v>
      </c>
      <c r="H2" s="3">
        <f>Tableau1[[#This Row],[Poids final (g)]]-Tableau1[[#This Row],[Poids assiette vide (g)]]</f>
        <v>2</v>
      </c>
      <c r="I2" s="3">
        <f>Tableau1[[#This Row],[Poids initial (g)]]-Tableau1[[#This Row],[Poids assiette vide (g)]]</f>
        <v>399</v>
      </c>
      <c r="J2" s="3">
        <v>1</v>
      </c>
      <c r="K2" s="4" t="s">
        <v>25</v>
      </c>
    </row>
    <row r="3" spans="1:11" ht="28.5" x14ac:dyDescent="0.45">
      <c r="A3" s="2">
        <v>45439</v>
      </c>
      <c r="B3" s="3" t="s">
        <v>15</v>
      </c>
      <c r="C3" s="4" t="s">
        <v>17</v>
      </c>
      <c r="D3" s="3">
        <v>640</v>
      </c>
      <c r="E3" s="3">
        <v>1059</v>
      </c>
      <c r="F3" s="3">
        <v>640</v>
      </c>
      <c r="G3" s="3">
        <f>Tableau1[[#This Row],[Poids initial (g)]]-Tableau1[[#This Row],[Poids final (g)]]</f>
        <v>419</v>
      </c>
      <c r="H3" s="3">
        <f>Tableau1[[#This Row],[Poids final (g)]]-Tableau1[[#This Row],[Poids assiette vide (g)]]</f>
        <v>0</v>
      </c>
      <c r="I3" s="3">
        <f>Tableau1[[#This Row],[Poids initial (g)]]-Tableau1[[#This Row],[Poids assiette vide (g)]]</f>
        <v>419</v>
      </c>
      <c r="J3" s="3">
        <v>2</v>
      </c>
      <c r="K3" s="4" t="s">
        <v>25</v>
      </c>
    </row>
    <row r="4" spans="1:11" ht="28.5" x14ac:dyDescent="0.45">
      <c r="A4" s="2">
        <v>45439</v>
      </c>
      <c r="B4" s="3" t="s">
        <v>12</v>
      </c>
      <c r="C4" s="4" t="s">
        <v>17</v>
      </c>
      <c r="D4" s="3">
        <v>659</v>
      </c>
      <c r="E4" s="3">
        <v>1078</v>
      </c>
      <c r="F4" s="3">
        <v>660</v>
      </c>
      <c r="G4" s="3">
        <f>Tableau1[[#This Row],[Poids initial (g)]]-Tableau1[[#This Row],[Poids final (g)]]</f>
        <v>418</v>
      </c>
      <c r="H4" s="3">
        <f>Tableau1[[#This Row],[Poids final (g)]]-Tableau1[[#This Row],[Poids assiette vide (g)]]</f>
        <v>1</v>
      </c>
      <c r="I4" s="3">
        <f>Tableau1[[#This Row],[Poids initial (g)]]-Tableau1[[#This Row],[Poids assiette vide (g)]]</f>
        <v>419</v>
      </c>
      <c r="J4" s="3">
        <v>3</v>
      </c>
      <c r="K4" s="4" t="s">
        <v>25</v>
      </c>
    </row>
    <row r="5" spans="1:11" ht="28.5" x14ac:dyDescent="0.45">
      <c r="A5" s="2">
        <v>45439</v>
      </c>
      <c r="B5" s="3" t="s">
        <v>16</v>
      </c>
      <c r="C5" s="4" t="s">
        <v>17</v>
      </c>
      <c r="D5" s="3">
        <v>654</v>
      </c>
      <c r="E5" s="3">
        <v>1067</v>
      </c>
      <c r="F5" s="3">
        <v>656</v>
      </c>
      <c r="G5" s="3">
        <f>Tableau1[[#This Row],[Poids initial (g)]]-Tableau1[[#This Row],[Poids final (g)]]</f>
        <v>411</v>
      </c>
      <c r="H5" s="3">
        <f>Tableau1[[#This Row],[Poids final (g)]]-Tableau1[[#This Row],[Poids assiette vide (g)]]</f>
        <v>2</v>
      </c>
      <c r="I5" s="3">
        <f>Tableau1[[#This Row],[Poids initial (g)]]-Tableau1[[#This Row],[Poids assiette vide (g)]]</f>
        <v>413</v>
      </c>
      <c r="J5" s="3">
        <v>4</v>
      </c>
      <c r="K5" s="4" t="s">
        <v>25</v>
      </c>
    </row>
    <row r="6" spans="1:11" ht="28.5" x14ac:dyDescent="0.45">
      <c r="A6" s="2">
        <v>45439</v>
      </c>
      <c r="B6" s="3" t="s">
        <v>13</v>
      </c>
      <c r="C6" s="4" t="s">
        <v>17</v>
      </c>
      <c r="D6" s="3">
        <v>689</v>
      </c>
      <c r="E6" s="3">
        <v>1101</v>
      </c>
      <c r="F6" s="3">
        <v>689</v>
      </c>
      <c r="G6" s="3">
        <f>Tableau1[[#This Row],[Poids initial (g)]]-Tableau1[[#This Row],[Poids final (g)]]</f>
        <v>412</v>
      </c>
      <c r="H6" s="3">
        <f>Tableau1[[#This Row],[Poids final (g)]]-Tableau1[[#This Row],[Poids assiette vide (g)]]</f>
        <v>0</v>
      </c>
      <c r="I6" s="3">
        <f>Tableau1[[#This Row],[Poids initial (g)]]-Tableau1[[#This Row],[Poids assiette vide (g)]]</f>
        <v>412</v>
      </c>
      <c r="J6" s="3">
        <v>1</v>
      </c>
      <c r="K6" s="4" t="s">
        <v>25</v>
      </c>
    </row>
    <row r="7" spans="1:11" ht="28.5" x14ac:dyDescent="0.45">
      <c r="A7" s="2">
        <v>45439</v>
      </c>
      <c r="B7" s="3" t="s">
        <v>11</v>
      </c>
      <c r="C7" s="4" t="s">
        <v>18</v>
      </c>
      <c r="D7" s="3">
        <v>646</v>
      </c>
      <c r="E7" s="3">
        <v>1138</v>
      </c>
      <c r="F7" s="3">
        <v>647</v>
      </c>
      <c r="G7" s="3">
        <f>Tableau1[[#This Row],[Poids initial (g)]]-Tableau1[[#This Row],[Poids final (g)]]</f>
        <v>491</v>
      </c>
      <c r="H7" s="3">
        <f>Tableau1[[#This Row],[Poids final (g)]]-Tableau1[[#This Row],[Poids assiette vide (g)]]</f>
        <v>1</v>
      </c>
      <c r="I7" s="3">
        <f>Tableau1[[#This Row],[Poids initial (g)]]-Tableau1[[#This Row],[Poids assiette vide (g)]]</f>
        <v>492</v>
      </c>
      <c r="J7" s="3">
        <v>2</v>
      </c>
      <c r="K7" s="4" t="s">
        <v>25</v>
      </c>
    </row>
    <row r="8" spans="1:11" ht="28.5" x14ac:dyDescent="0.45">
      <c r="A8" s="2">
        <v>45440</v>
      </c>
      <c r="B8" s="3" t="s">
        <v>14</v>
      </c>
      <c r="C8" s="4" t="s">
        <v>21</v>
      </c>
      <c r="D8" s="3">
        <v>580</v>
      </c>
      <c r="E8" s="3">
        <v>1039</v>
      </c>
      <c r="F8" s="3">
        <v>582</v>
      </c>
      <c r="G8" s="3">
        <f>Tableau1[[#This Row],[Poids initial (g)]]-Tableau1[[#This Row],[Poids final (g)]]</f>
        <v>457</v>
      </c>
      <c r="H8" s="3">
        <f>Tableau1[[#This Row],[Poids final (g)]]-Tableau1[[#This Row],[Poids assiette vide (g)]]</f>
        <v>2</v>
      </c>
      <c r="I8" s="3">
        <f>Tableau1[[#This Row],[Poids initial (g)]]-Tableau1[[#This Row],[Poids assiette vide (g)]]</f>
        <v>459</v>
      </c>
      <c r="J8" s="3">
        <v>1</v>
      </c>
      <c r="K8" s="4" t="s">
        <v>25</v>
      </c>
    </row>
    <row r="9" spans="1:11" ht="28.5" x14ac:dyDescent="0.45">
      <c r="A9" s="2">
        <v>45440</v>
      </c>
      <c r="B9" s="3" t="s">
        <v>19</v>
      </c>
      <c r="C9" s="4" t="s">
        <v>17</v>
      </c>
      <c r="D9" s="3">
        <v>631</v>
      </c>
      <c r="E9" s="3">
        <v>1040</v>
      </c>
      <c r="F9" s="3">
        <v>632</v>
      </c>
      <c r="G9" s="3">
        <f>Tableau1[[#This Row],[Poids initial (g)]]-Tableau1[[#This Row],[Poids final (g)]]</f>
        <v>408</v>
      </c>
      <c r="H9" s="3">
        <f>Tableau1[[#This Row],[Poids final (g)]]-Tableau1[[#This Row],[Poids assiette vide (g)]]</f>
        <v>1</v>
      </c>
      <c r="I9" s="3">
        <f>Tableau1[[#This Row],[Poids initial (g)]]-Tableau1[[#This Row],[Poids assiette vide (g)]]</f>
        <v>409</v>
      </c>
      <c r="J9" s="3">
        <v>2</v>
      </c>
      <c r="K9" s="4" t="s">
        <v>25</v>
      </c>
    </row>
    <row r="10" spans="1:11" ht="28.5" x14ac:dyDescent="0.45">
      <c r="A10" s="2">
        <v>45440</v>
      </c>
      <c r="B10" s="3" t="s">
        <v>20</v>
      </c>
      <c r="C10" s="4" t="s">
        <v>21</v>
      </c>
      <c r="D10" s="3">
        <v>654</v>
      </c>
      <c r="E10" s="3">
        <v>1106</v>
      </c>
      <c r="F10" s="3">
        <v>660</v>
      </c>
      <c r="G10" s="3">
        <f>Tableau1[[#This Row],[Poids initial (g)]]-Tableau1[[#This Row],[Poids final (g)]]</f>
        <v>446</v>
      </c>
      <c r="H10" s="3">
        <f>Tableau1[[#This Row],[Poids final (g)]]-Tableau1[[#This Row],[Poids assiette vide (g)]]</f>
        <v>6</v>
      </c>
      <c r="I10" s="3">
        <f>Tableau1[[#This Row],[Poids initial (g)]]-Tableau1[[#This Row],[Poids assiette vide (g)]]</f>
        <v>452</v>
      </c>
      <c r="J10" s="3">
        <v>3</v>
      </c>
      <c r="K10" s="4" t="s">
        <v>24</v>
      </c>
    </row>
    <row r="11" spans="1:11" ht="28.5" x14ac:dyDescent="0.45">
      <c r="A11" s="2">
        <v>45440</v>
      </c>
      <c r="B11" s="3" t="s">
        <v>12</v>
      </c>
      <c r="C11" s="4" t="s">
        <v>22</v>
      </c>
      <c r="D11" s="3">
        <v>640</v>
      </c>
      <c r="E11" s="3">
        <v>1128</v>
      </c>
      <c r="F11" s="3">
        <v>641</v>
      </c>
      <c r="G11" s="3">
        <f>Tableau1[[#This Row],[Poids initial (g)]]-Tableau1[[#This Row],[Poids final (g)]]</f>
        <v>487</v>
      </c>
      <c r="H11" s="3">
        <f>Tableau1[[#This Row],[Poids final (g)]]-Tableau1[[#This Row],[Poids assiette vide (g)]]</f>
        <v>1</v>
      </c>
      <c r="I11" s="3">
        <f>Tableau1[[#This Row],[Poids initial (g)]]-Tableau1[[#This Row],[Poids assiette vide (g)]]</f>
        <v>488</v>
      </c>
      <c r="J11" s="3">
        <v>1</v>
      </c>
      <c r="K11" s="4" t="s">
        <v>25</v>
      </c>
    </row>
    <row r="12" spans="1:11" ht="28.5" x14ac:dyDescent="0.45">
      <c r="A12" s="2">
        <v>45440</v>
      </c>
      <c r="B12" s="3" t="s">
        <v>11</v>
      </c>
      <c r="C12" s="4" t="s">
        <v>23</v>
      </c>
      <c r="D12" s="3">
        <v>688</v>
      </c>
      <c r="E12" s="3">
        <v>1126</v>
      </c>
      <c r="F12" s="3">
        <v>688</v>
      </c>
      <c r="G12" s="3">
        <f>Tableau1[[#This Row],[Poids initial (g)]]-Tableau1[[#This Row],[Poids final (g)]]</f>
        <v>438</v>
      </c>
      <c r="H12" s="3">
        <f>Tableau1[[#This Row],[Poids final (g)]]-Tableau1[[#This Row],[Poids assiette vide (g)]]</f>
        <v>0</v>
      </c>
      <c r="I12" s="3">
        <f>Tableau1[[#This Row],[Poids initial (g)]]-Tableau1[[#This Row],[Poids assiette vide (g)]]</f>
        <v>438</v>
      </c>
      <c r="J12" s="3">
        <v>2</v>
      </c>
      <c r="K12" s="4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4359-3ED8-45BE-A982-9FC38D827CE8}">
  <sheetPr codeName="Feuil2"/>
  <dimension ref="A1:J31"/>
  <sheetViews>
    <sheetView workbookViewId="0">
      <selection activeCell="L18" sqref="L18"/>
    </sheetView>
  </sheetViews>
  <sheetFormatPr baseColWidth="10" defaultRowHeight="14.25" x14ac:dyDescent="0.45"/>
  <sheetData>
    <row r="1" spans="1:10" x14ac:dyDescent="0.4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45">
      <c r="A2">
        <v>292.42399999999998</v>
      </c>
      <c r="B2">
        <v>199</v>
      </c>
      <c r="C2">
        <v>17</v>
      </c>
      <c r="D2">
        <v>161.114</v>
      </c>
      <c r="E2">
        <v>9.4770000000000003</v>
      </c>
      <c r="F2">
        <v>27.087</v>
      </c>
      <c r="G2">
        <v>1.4159999999999999</v>
      </c>
      <c r="H2">
        <v>55.1</v>
      </c>
      <c r="I2">
        <v>15</v>
      </c>
      <c r="J2" t="s">
        <v>36</v>
      </c>
    </row>
    <row r="3" spans="1:10" x14ac:dyDescent="0.45">
      <c r="A3">
        <v>173.88499999999999</v>
      </c>
      <c r="B3">
        <v>192</v>
      </c>
      <c r="C3">
        <v>15</v>
      </c>
      <c r="D3">
        <v>80.876000000000005</v>
      </c>
      <c r="E3">
        <v>5.3920000000000003</v>
      </c>
      <c r="F3">
        <v>8.4939999999999998</v>
      </c>
      <c r="G3">
        <v>1.214</v>
      </c>
      <c r="H3">
        <v>46.5</v>
      </c>
      <c r="I3">
        <v>14</v>
      </c>
      <c r="J3" t="s">
        <v>37</v>
      </c>
    </row>
    <row r="4" spans="1:10" x14ac:dyDescent="0.45">
      <c r="A4">
        <v>273.42099999999999</v>
      </c>
      <c r="B4">
        <v>141</v>
      </c>
      <c r="C4">
        <v>31</v>
      </c>
      <c r="D4">
        <v>142.21700000000001</v>
      </c>
      <c r="E4">
        <v>4.5880000000000001</v>
      </c>
      <c r="F4">
        <v>17.187999999999999</v>
      </c>
      <c r="G4">
        <v>1.01</v>
      </c>
      <c r="H4">
        <v>52</v>
      </c>
      <c r="I4">
        <v>30</v>
      </c>
      <c r="J4" t="s">
        <v>38</v>
      </c>
    </row>
    <row r="5" spans="1:10" x14ac:dyDescent="0.45">
      <c r="A5">
        <v>229.476</v>
      </c>
      <c r="B5">
        <v>169</v>
      </c>
      <c r="C5">
        <v>15</v>
      </c>
      <c r="D5">
        <v>133.441</v>
      </c>
      <c r="E5">
        <v>8.8960000000000008</v>
      </c>
      <c r="F5">
        <v>20.625</v>
      </c>
      <c r="G5">
        <v>4.0430000000000001</v>
      </c>
      <c r="H5">
        <v>58.2</v>
      </c>
      <c r="I5">
        <v>14</v>
      </c>
      <c r="J5" t="s">
        <v>39</v>
      </c>
    </row>
    <row r="6" spans="1:10" x14ac:dyDescent="0.45">
      <c r="A6">
        <v>498.46100000000001</v>
      </c>
      <c r="B6">
        <v>187</v>
      </c>
      <c r="C6">
        <v>26</v>
      </c>
      <c r="D6">
        <v>165.18</v>
      </c>
      <c r="E6">
        <v>6.3529999999999998</v>
      </c>
      <c r="F6">
        <v>15.569000000000001</v>
      </c>
      <c r="G6">
        <v>1.2130000000000001</v>
      </c>
      <c r="H6">
        <v>33.1</v>
      </c>
      <c r="I6">
        <v>20</v>
      </c>
      <c r="J6" t="s">
        <v>40</v>
      </c>
    </row>
    <row r="7" spans="1:10" x14ac:dyDescent="0.45">
      <c r="A7">
        <v>289.971</v>
      </c>
      <c r="B7">
        <v>159</v>
      </c>
      <c r="C7">
        <v>24</v>
      </c>
      <c r="D7">
        <v>139.458</v>
      </c>
      <c r="E7">
        <v>5.8109999999999999</v>
      </c>
      <c r="F7">
        <v>14.076000000000001</v>
      </c>
      <c r="G7">
        <v>1.7310000000000001</v>
      </c>
      <c r="H7">
        <v>48.1</v>
      </c>
      <c r="I7">
        <v>21</v>
      </c>
      <c r="J7" t="s">
        <v>41</v>
      </c>
    </row>
    <row r="8" spans="1:10" x14ac:dyDescent="0.45">
      <c r="A8">
        <v>227.38300000000001</v>
      </c>
      <c r="B8">
        <v>188</v>
      </c>
      <c r="C8">
        <v>20</v>
      </c>
      <c r="D8">
        <v>85.54</v>
      </c>
      <c r="E8">
        <v>4.2770000000000001</v>
      </c>
      <c r="F8">
        <v>14.726000000000001</v>
      </c>
      <c r="G8">
        <v>1.732</v>
      </c>
      <c r="H8">
        <v>37.6</v>
      </c>
      <c r="I8">
        <v>15</v>
      </c>
      <c r="J8" t="s">
        <v>42</v>
      </c>
    </row>
    <row r="9" spans="1:10" x14ac:dyDescent="0.45">
      <c r="A9">
        <v>62.581000000000003</v>
      </c>
      <c r="B9">
        <v>34</v>
      </c>
      <c r="C9">
        <v>8</v>
      </c>
      <c r="D9">
        <v>46.771999999999998</v>
      </c>
      <c r="E9">
        <v>5.8460000000000001</v>
      </c>
      <c r="F9">
        <v>14.941000000000001</v>
      </c>
      <c r="G9">
        <v>1.5149999999999999</v>
      </c>
      <c r="H9">
        <v>74.7</v>
      </c>
      <c r="I9">
        <v>5</v>
      </c>
      <c r="J9" t="s">
        <v>43</v>
      </c>
    </row>
    <row r="10" spans="1:10" x14ac:dyDescent="0.45">
      <c r="A10">
        <v>281.52499999999998</v>
      </c>
      <c r="B10">
        <v>132</v>
      </c>
      <c r="C10">
        <v>26</v>
      </c>
      <c r="D10">
        <v>152.244</v>
      </c>
      <c r="E10">
        <v>5.8559999999999999</v>
      </c>
      <c r="F10">
        <v>19.274000000000001</v>
      </c>
      <c r="G10">
        <v>0.65</v>
      </c>
      <c r="H10">
        <v>54.1</v>
      </c>
      <c r="I10">
        <v>19</v>
      </c>
      <c r="J10" t="s">
        <v>44</v>
      </c>
    </row>
    <row r="11" spans="1:10" x14ac:dyDescent="0.45">
      <c r="A11">
        <v>221.75299999999999</v>
      </c>
      <c r="B11">
        <v>123</v>
      </c>
      <c r="C11">
        <v>19</v>
      </c>
      <c r="D11">
        <v>140.11000000000001</v>
      </c>
      <c r="E11">
        <v>7.3739999999999997</v>
      </c>
      <c r="F11">
        <v>24.687000000000001</v>
      </c>
      <c r="G11">
        <v>2.3820000000000001</v>
      </c>
      <c r="H11">
        <v>63.2</v>
      </c>
      <c r="I11">
        <v>16</v>
      </c>
      <c r="J11" t="s">
        <v>45</v>
      </c>
    </row>
    <row r="12" spans="1:10" x14ac:dyDescent="0.45">
      <c r="A12">
        <v>447.947</v>
      </c>
      <c r="B12">
        <v>116</v>
      </c>
      <c r="C12">
        <v>31</v>
      </c>
      <c r="D12">
        <v>258.35199999999998</v>
      </c>
      <c r="E12">
        <v>8.3339999999999996</v>
      </c>
      <c r="F12">
        <v>26.419</v>
      </c>
      <c r="G12">
        <v>1.0840000000000001</v>
      </c>
      <c r="H12">
        <v>57.7</v>
      </c>
      <c r="I12">
        <v>17</v>
      </c>
      <c r="J12" t="s">
        <v>46</v>
      </c>
    </row>
    <row r="13" spans="1:10" x14ac:dyDescent="0.45">
      <c r="A13">
        <v>264.74299999999999</v>
      </c>
      <c r="B13">
        <v>121</v>
      </c>
      <c r="C13">
        <v>27</v>
      </c>
      <c r="D13">
        <v>76.984999999999999</v>
      </c>
      <c r="E13">
        <v>2.851</v>
      </c>
      <c r="F13">
        <v>5.1980000000000004</v>
      </c>
      <c r="G13">
        <v>1.298</v>
      </c>
      <c r="H13">
        <v>29.1</v>
      </c>
      <c r="I13">
        <v>22</v>
      </c>
      <c r="J13" t="s">
        <v>47</v>
      </c>
    </row>
    <row r="14" spans="1:10" x14ac:dyDescent="0.45">
      <c r="A14">
        <v>214.714</v>
      </c>
      <c r="B14">
        <v>128</v>
      </c>
      <c r="C14">
        <v>19</v>
      </c>
      <c r="D14">
        <v>131.12100000000001</v>
      </c>
      <c r="E14">
        <v>6.9009999999999998</v>
      </c>
      <c r="F14">
        <v>12.343999999999999</v>
      </c>
      <c r="G14">
        <v>3.4649999999999999</v>
      </c>
      <c r="H14">
        <v>61.1</v>
      </c>
      <c r="I14">
        <v>17</v>
      </c>
      <c r="J14" t="s">
        <v>48</v>
      </c>
    </row>
    <row r="15" spans="1:10" x14ac:dyDescent="0.45">
      <c r="A15">
        <v>456.28399999999999</v>
      </c>
      <c r="B15">
        <v>178</v>
      </c>
      <c r="C15">
        <v>31</v>
      </c>
      <c r="D15">
        <v>254.239</v>
      </c>
      <c r="E15">
        <v>8.2010000000000005</v>
      </c>
      <c r="F15">
        <v>25.555</v>
      </c>
      <c r="G15">
        <v>2.165</v>
      </c>
      <c r="H15">
        <v>55.7</v>
      </c>
      <c r="I15">
        <v>22</v>
      </c>
      <c r="J15" t="s">
        <v>49</v>
      </c>
    </row>
    <row r="16" spans="1:10" x14ac:dyDescent="0.45">
      <c r="A16">
        <v>292.46199999999999</v>
      </c>
      <c r="B16">
        <v>107</v>
      </c>
      <c r="C16">
        <v>32</v>
      </c>
      <c r="D16">
        <v>121.587</v>
      </c>
      <c r="E16">
        <v>3.8</v>
      </c>
      <c r="F16">
        <v>10.61</v>
      </c>
      <c r="G16">
        <v>1.0820000000000001</v>
      </c>
      <c r="H16">
        <v>41.6</v>
      </c>
      <c r="I16">
        <v>21</v>
      </c>
      <c r="J16" t="s">
        <v>50</v>
      </c>
    </row>
    <row r="17" spans="1:10" x14ac:dyDescent="0.45">
      <c r="A17">
        <v>237.995</v>
      </c>
      <c r="B17">
        <v>120</v>
      </c>
      <c r="C17">
        <v>16</v>
      </c>
      <c r="D17">
        <v>113.04300000000001</v>
      </c>
      <c r="E17">
        <v>7.0650000000000004</v>
      </c>
      <c r="F17">
        <v>16.675000000000001</v>
      </c>
      <c r="G17">
        <v>1.732</v>
      </c>
      <c r="H17">
        <v>47.5</v>
      </c>
      <c r="I17">
        <v>13</v>
      </c>
      <c r="J17" t="s">
        <v>51</v>
      </c>
    </row>
    <row r="18" spans="1:10" x14ac:dyDescent="0.45">
      <c r="A18">
        <v>442.423</v>
      </c>
      <c r="B18">
        <v>185</v>
      </c>
      <c r="C18">
        <v>36</v>
      </c>
      <c r="D18">
        <v>237.99700000000001</v>
      </c>
      <c r="E18">
        <v>6.6109999999999998</v>
      </c>
      <c r="F18">
        <v>27.503</v>
      </c>
      <c r="G18">
        <v>1.3</v>
      </c>
      <c r="H18">
        <v>53.8</v>
      </c>
      <c r="I18">
        <v>32</v>
      </c>
      <c r="J18" t="s">
        <v>52</v>
      </c>
    </row>
    <row r="19" spans="1:10" x14ac:dyDescent="0.45">
      <c r="A19">
        <v>230.672</v>
      </c>
      <c r="B19">
        <v>126</v>
      </c>
      <c r="C19">
        <v>19</v>
      </c>
      <c r="D19">
        <v>159.446</v>
      </c>
      <c r="E19">
        <v>8.3919999999999995</v>
      </c>
      <c r="F19">
        <v>26.298999999999999</v>
      </c>
      <c r="G19">
        <v>2.0230000000000001</v>
      </c>
      <c r="H19">
        <v>69.099999999999994</v>
      </c>
      <c r="I19">
        <v>18</v>
      </c>
      <c r="J19" t="s">
        <v>53</v>
      </c>
    </row>
    <row r="20" spans="1:10" x14ac:dyDescent="0.45">
      <c r="A20">
        <v>236.297</v>
      </c>
      <c r="B20">
        <v>125</v>
      </c>
      <c r="C20">
        <v>18</v>
      </c>
      <c r="D20">
        <v>150.923</v>
      </c>
      <c r="E20">
        <v>8.3849999999999998</v>
      </c>
      <c r="F20">
        <v>20.431999999999999</v>
      </c>
      <c r="G20">
        <v>2.024</v>
      </c>
      <c r="H20">
        <v>63.9</v>
      </c>
      <c r="I20">
        <v>15</v>
      </c>
      <c r="J20" t="s">
        <v>54</v>
      </c>
    </row>
    <row r="21" spans="1:10" x14ac:dyDescent="0.45">
      <c r="A21">
        <v>347.44299999999998</v>
      </c>
      <c r="B21">
        <v>207</v>
      </c>
      <c r="C21">
        <v>31</v>
      </c>
      <c r="D21">
        <v>220.4</v>
      </c>
      <c r="E21">
        <v>7.11</v>
      </c>
      <c r="F21">
        <v>25.893999999999998</v>
      </c>
      <c r="G21">
        <v>1.0109999999999999</v>
      </c>
      <c r="H21">
        <v>63.4</v>
      </c>
      <c r="I21">
        <v>22</v>
      </c>
      <c r="J21" t="s">
        <v>55</v>
      </c>
    </row>
    <row r="22" spans="1:10" x14ac:dyDescent="0.45">
      <c r="A22">
        <v>233.09899999999999</v>
      </c>
      <c r="B22">
        <v>132</v>
      </c>
      <c r="C22">
        <v>28</v>
      </c>
      <c r="D22">
        <v>153.57599999999999</v>
      </c>
      <c r="E22">
        <v>5.4850000000000003</v>
      </c>
      <c r="F22">
        <v>15.576000000000001</v>
      </c>
      <c r="G22">
        <v>1.2150000000000001</v>
      </c>
      <c r="H22">
        <v>65.900000000000006</v>
      </c>
      <c r="I22">
        <v>25</v>
      </c>
      <c r="J22" t="s">
        <v>56</v>
      </c>
    </row>
    <row r="23" spans="1:10" x14ac:dyDescent="0.45">
      <c r="A23">
        <v>240.94800000000001</v>
      </c>
      <c r="B23">
        <v>202</v>
      </c>
      <c r="C23">
        <v>18</v>
      </c>
      <c r="D23">
        <v>177.42099999999999</v>
      </c>
      <c r="E23">
        <v>9.8569999999999993</v>
      </c>
      <c r="F23">
        <v>23.466000000000001</v>
      </c>
      <c r="G23">
        <v>2.8319999999999999</v>
      </c>
      <c r="H23">
        <v>73.599999999999994</v>
      </c>
      <c r="I23">
        <v>17</v>
      </c>
      <c r="J23" t="s">
        <v>57</v>
      </c>
    </row>
    <row r="24" spans="1:10" x14ac:dyDescent="0.45">
      <c r="A24">
        <v>201.08500000000001</v>
      </c>
      <c r="B24">
        <v>103</v>
      </c>
      <c r="C24">
        <v>16</v>
      </c>
      <c r="D24">
        <v>146.666</v>
      </c>
      <c r="E24">
        <v>9.1669999999999998</v>
      </c>
      <c r="F24">
        <v>29.129000000000001</v>
      </c>
      <c r="G24">
        <v>1.214</v>
      </c>
      <c r="H24">
        <v>72.900000000000006</v>
      </c>
      <c r="I24">
        <v>14</v>
      </c>
      <c r="J24" t="s">
        <v>58</v>
      </c>
    </row>
    <row r="25" spans="1:10" x14ac:dyDescent="0.45">
      <c r="A25">
        <v>202.548</v>
      </c>
      <c r="B25">
        <v>178</v>
      </c>
      <c r="C25">
        <v>19</v>
      </c>
      <c r="D25">
        <v>95.314999999999998</v>
      </c>
      <c r="E25">
        <v>5.0170000000000003</v>
      </c>
      <c r="F25">
        <v>12.131</v>
      </c>
      <c r="G25">
        <v>1.9490000000000001</v>
      </c>
      <c r="H25">
        <v>47.1</v>
      </c>
      <c r="I25">
        <v>17</v>
      </c>
      <c r="J25" t="s">
        <v>59</v>
      </c>
    </row>
    <row r="26" spans="1:10" x14ac:dyDescent="0.45">
      <c r="A26">
        <v>214.02799999999999</v>
      </c>
      <c r="B26">
        <v>143</v>
      </c>
      <c r="C26">
        <v>16</v>
      </c>
      <c r="D26">
        <v>121.31100000000001</v>
      </c>
      <c r="E26">
        <v>7.5819999999999999</v>
      </c>
      <c r="F26">
        <v>13.430999999999999</v>
      </c>
      <c r="G26">
        <v>1.2989999999999999</v>
      </c>
      <c r="H26">
        <v>56.7</v>
      </c>
      <c r="I26">
        <v>12</v>
      </c>
      <c r="J26" t="s">
        <v>60</v>
      </c>
    </row>
    <row r="27" spans="1:10" x14ac:dyDescent="0.45">
      <c r="A27">
        <v>262.44299999999998</v>
      </c>
      <c r="B27">
        <v>161</v>
      </c>
      <c r="C27">
        <v>19</v>
      </c>
      <c r="D27">
        <v>94.771000000000001</v>
      </c>
      <c r="E27">
        <v>4.9880000000000004</v>
      </c>
      <c r="F27">
        <v>9.3160000000000007</v>
      </c>
      <c r="G27">
        <v>2.6</v>
      </c>
      <c r="H27">
        <v>36.1</v>
      </c>
      <c r="I27">
        <v>13</v>
      </c>
      <c r="J27" t="s">
        <v>61</v>
      </c>
    </row>
    <row r="28" spans="1:10" x14ac:dyDescent="0.45">
      <c r="A28">
        <v>223.126</v>
      </c>
      <c r="B28">
        <v>164</v>
      </c>
      <c r="C28">
        <v>23</v>
      </c>
      <c r="D28">
        <v>128.89500000000001</v>
      </c>
      <c r="E28">
        <v>5.6040000000000001</v>
      </c>
      <c r="F28">
        <v>19.713999999999999</v>
      </c>
      <c r="G28">
        <v>0.86599999999999999</v>
      </c>
      <c r="H28">
        <v>57.8</v>
      </c>
      <c r="I28">
        <v>20</v>
      </c>
      <c r="J28" t="s">
        <v>62</v>
      </c>
    </row>
    <row r="29" spans="1:10" x14ac:dyDescent="0.45">
      <c r="A29">
        <v>232.00700000000001</v>
      </c>
      <c r="B29">
        <v>109</v>
      </c>
      <c r="C29">
        <v>20</v>
      </c>
      <c r="D29">
        <v>76.685000000000002</v>
      </c>
      <c r="E29">
        <v>3.8340000000000001</v>
      </c>
      <c r="F29">
        <v>8.8819999999999997</v>
      </c>
      <c r="G29">
        <v>1.7330000000000001</v>
      </c>
      <c r="H29">
        <v>33.1</v>
      </c>
      <c r="I29">
        <v>15</v>
      </c>
      <c r="J29" t="s">
        <v>63</v>
      </c>
    </row>
    <row r="30" spans="1:10" x14ac:dyDescent="0.45">
      <c r="A30">
        <v>232.982</v>
      </c>
      <c r="B30">
        <v>85</v>
      </c>
      <c r="C30">
        <v>18</v>
      </c>
      <c r="D30">
        <v>75.164000000000001</v>
      </c>
      <c r="E30">
        <v>4.1760000000000002</v>
      </c>
      <c r="F30">
        <v>12.997</v>
      </c>
      <c r="G30">
        <v>1.083</v>
      </c>
      <c r="H30">
        <v>32.299999999999997</v>
      </c>
      <c r="I30">
        <v>13</v>
      </c>
      <c r="J30" t="s">
        <v>64</v>
      </c>
    </row>
    <row r="31" spans="1:10" x14ac:dyDescent="0.45">
      <c r="A31">
        <v>1094.375</v>
      </c>
      <c r="B31">
        <v>445</v>
      </c>
      <c r="C31">
        <v>66</v>
      </c>
      <c r="D31">
        <v>569.13499999999999</v>
      </c>
      <c r="E31">
        <v>8.6229999999999993</v>
      </c>
      <c r="F31">
        <v>37.579000000000001</v>
      </c>
      <c r="G31">
        <v>1.2989999999999999</v>
      </c>
      <c r="H31">
        <v>52</v>
      </c>
      <c r="I31">
        <v>58</v>
      </c>
      <c r="J31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D21A-79DB-4329-B4B1-053817E0ED03}">
  <sheetPr codeName="Feuil3"/>
  <dimension ref="A1:U52"/>
  <sheetViews>
    <sheetView tabSelected="1" topLeftCell="H16" workbookViewId="0">
      <selection activeCell="P39" sqref="P39"/>
    </sheetView>
  </sheetViews>
  <sheetFormatPr baseColWidth="10" defaultRowHeight="14.25" x14ac:dyDescent="0.45"/>
  <cols>
    <col min="17" max="17" width="12.1328125" customWidth="1"/>
    <col min="18" max="18" width="13" customWidth="1"/>
    <col min="19" max="19" width="29.86328125" customWidth="1"/>
    <col min="20" max="20" width="39.796875" customWidth="1"/>
  </cols>
  <sheetData>
    <row r="1" spans="1:21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66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67</v>
      </c>
      <c r="U1" s="6" t="s">
        <v>69</v>
      </c>
    </row>
    <row r="2" spans="1:21" x14ac:dyDescent="0.45">
      <c r="A2" s="7">
        <v>45439</v>
      </c>
      <c r="B2" s="5" t="s">
        <v>13</v>
      </c>
      <c r="C2" s="5" t="s">
        <v>17</v>
      </c>
      <c r="D2" s="5">
        <v>689</v>
      </c>
      <c r="E2" s="5">
        <v>1101</v>
      </c>
      <c r="F2" s="5">
        <v>689</v>
      </c>
      <c r="G2" s="5">
        <v>412</v>
      </c>
      <c r="H2" s="5">
        <v>0</v>
      </c>
      <c r="I2" s="5">
        <v>412</v>
      </c>
      <c r="J2" s="5">
        <v>1</v>
      </c>
      <c r="K2" s="6">
        <v>290.60400000000004</v>
      </c>
      <c r="L2" s="6">
        <v>199</v>
      </c>
      <c r="M2" s="6">
        <v>26</v>
      </c>
      <c r="N2" s="6">
        <v>125.94099999999997</v>
      </c>
      <c r="O2" s="6">
        <v>5.7249999999999996</v>
      </c>
      <c r="P2" s="6">
        <v>20.214999999999975</v>
      </c>
      <c r="Q2" s="6">
        <v>0.40399999999999636</v>
      </c>
      <c r="R2" s="6">
        <v>43.3</v>
      </c>
      <c r="S2" s="6">
        <v>22</v>
      </c>
      <c r="T2" s="6" t="s">
        <v>36</v>
      </c>
      <c r="U2" s="6" t="s">
        <v>72</v>
      </c>
    </row>
    <row r="3" spans="1:21" x14ac:dyDescent="0.45">
      <c r="A3" s="7">
        <v>45439</v>
      </c>
      <c r="B3" s="5" t="s">
        <v>13</v>
      </c>
      <c r="C3" s="5" t="s">
        <v>17</v>
      </c>
      <c r="D3" s="5">
        <v>689</v>
      </c>
      <c r="E3" s="5">
        <v>1101</v>
      </c>
      <c r="F3" s="5">
        <v>689</v>
      </c>
      <c r="G3" s="5">
        <v>412</v>
      </c>
      <c r="H3" s="5">
        <v>0</v>
      </c>
      <c r="I3" s="5">
        <v>412</v>
      </c>
      <c r="J3" s="5">
        <v>1</v>
      </c>
      <c r="K3" s="6">
        <v>158.72299999999996</v>
      </c>
      <c r="L3" s="6">
        <v>187</v>
      </c>
      <c r="M3" s="6">
        <v>16</v>
      </c>
      <c r="N3" s="6">
        <v>63.284999999999968</v>
      </c>
      <c r="O3" s="6">
        <v>5.274</v>
      </c>
      <c r="P3" s="6">
        <v>7.0779999999999745</v>
      </c>
      <c r="Q3" s="6">
        <v>0.20100000000002183</v>
      </c>
      <c r="R3" s="6">
        <v>39.9</v>
      </c>
      <c r="S3" s="6">
        <v>12</v>
      </c>
      <c r="T3" s="6" t="s">
        <v>37</v>
      </c>
      <c r="U3" s="6" t="s">
        <v>70</v>
      </c>
    </row>
    <row r="4" spans="1:21" x14ac:dyDescent="0.45">
      <c r="A4" s="7">
        <v>45439</v>
      </c>
      <c r="B4" s="5" t="s">
        <v>13</v>
      </c>
      <c r="C4" s="5" t="s">
        <v>17</v>
      </c>
      <c r="D4" s="5">
        <v>689</v>
      </c>
      <c r="E4" s="5">
        <v>1101</v>
      </c>
      <c r="F4" s="5">
        <v>689</v>
      </c>
      <c r="G4" s="5">
        <v>412</v>
      </c>
      <c r="H4" s="5">
        <v>0</v>
      </c>
      <c r="I4" s="5">
        <v>412</v>
      </c>
      <c r="J4" s="5">
        <v>1</v>
      </c>
      <c r="K4" s="6"/>
      <c r="L4" s="6"/>
      <c r="M4" s="6"/>
      <c r="N4" s="6"/>
      <c r="O4" s="6"/>
      <c r="P4" s="6"/>
      <c r="Q4" s="6"/>
      <c r="R4" s="6"/>
      <c r="S4" s="6"/>
      <c r="T4" s="6" t="s">
        <v>68</v>
      </c>
      <c r="U4" s="6" t="s">
        <v>71</v>
      </c>
    </row>
    <row r="5" spans="1:21" x14ac:dyDescent="0.45">
      <c r="A5" s="7">
        <v>45439</v>
      </c>
      <c r="B5" s="5" t="s">
        <v>11</v>
      </c>
      <c r="C5" s="5" t="s">
        <v>18</v>
      </c>
      <c r="D5" s="5">
        <v>646</v>
      </c>
      <c r="E5" s="5">
        <v>1138</v>
      </c>
      <c r="F5" s="5">
        <v>647</v>
      </c>
      <c r="G5" s="5">
        <v>491</v>
      </c>
      <c r="H5" s="5">
        <v>1</v>
      </c>
      <c r="I5" s="5">
        <v>492</v>
      </c>
      <c r="J5" s="5">
        <v>2</v>
      </c>
      <c r="K5" s="6">
        <v>266.14200000000005</v>
      </c>
      <c r="L5" s="6">
        <v>140</v>
      </c>
      <c r="M5" s="6">
        <v>42</v>
      </c>
      <c r="N5" s="6">
        <v>91.881000000000057</v>
      </c>
      <c r="O5" s="6">
        <v>3.0630000000000002</v>
      </c>
      <c r="P5" s="6">
        <v>8.8980000000000246</v>
      </c>
      <c r="Q5" s="6">
        <v>0.20199999999999818</v>
      </c>
      <c r="R5" s="6">
        <v>34.5</v>
      </c>
      <c r="S5" s="6">
        <v>30</v>
      </c>
      <c r="T5" s="6" t="s">
        <v>38</v>
      </c>
      <c r="U5" s="6" t="s">
        <v>72</v>
      </c>
    </row>
    <row r="6" spans="1:21" x14ac:dyDescent="0.45">
      <c r="A6" s="7">
        <v>45439</v>
      </c>
      <c r="B6" s="5" t="s">
        <v>11</v>
      </c>
      <c r="C6" s="5" t="s">
        <v>18</v>
      </c>
      <c r="D6" s="5">
        <v>646</v>
      </c>
      <c r="E6" s="5">
        <v>1138</v>
      </c>
      <c r="F6" s="5">
        <v>647</v>
      </c>
      <c r="G6" s="5">
        <v>491</v>
      </c>
      <c r="H6" s="5">
        <v>1</v>
      </c>
      <c r="I6" s="5">
        <v>492</v>
      </c>
      <c r="J6" s="5">
        <v>2</v>
      </c>
      <c r="K6" s="6">
        <v>226.44399999999996</v>
      </c>
      <c r="L6" s="6">
        <v>169</v>
      </c>
      <c r="M6" s="6">
        <v>23</v>
      </c>
      <c r="N6" s="6">
        <v>90.380000000000223</v>
      </c>
      <c r="O6" s="6">
        <v>4.7569999999999997</v>
      </c>
      <c r="P6" s="6">
        <v>8.4920000000000755</v>
      </c>
      <c r="Q6" s="6">
        <v>0.20299999999997453</v>
      </c>
      <c r="R6" s="6">
        <v>39.9</v>
      </c>
      <c r="S6" s="6">
        <v>19</v>
      </c>
      <c r="T6" s="6" t="s">
        <v>39</v>
      </c>
      <c r="U6" s="6" t="s">
        <v>70</v>
      </c>
    </row>
    <row r="7" spans="1:21" x14ac:dyDescent="0.45">
      <c r="A7" s="7">
        <v>45439</v>
      </c>
      <c r="B7" s="5" t="s">
        <v>11</v>
      </c>
      <c r="C7" s="5" t="s">
        <v>18</v>
      </c>
      <c r="D7" s="5">
        <v>646</v>
      </c>
      <c r="E7" s="5">
        <v>1138</v>
      </c>
      <c r="F7" s="5">
        <v>647</v>
      </c>
      <c r="G7" s="5">
        <v>491</v>
      </c>
      <c r="H7" s="5">
        <v>1</v>
      </c>
      <c r="I7" s="5">
        <v>492</v>
      </c>
      <c r="J7" s="5">
        <v>2</v>
      </c>
      <c r="K7" s="6">
        <v>462.07200000000012</v>
      </c>
      <c r="L7" s="6">
        <v>177</v>
      </c>
      <c r="M7" s="6">
        <v>33</v>
      </c>
      <c r="N7" s="6">
        <v>116.44800000000055</v>
      </c>
      <c r="O7" s="6">
        <v>5.2930000000000001</v>
      </c>
      <c r="P7" s="6">
        <v>14.154999999999973</v>
      </c>
      <c r="Q7" s="6">
        <v>0.20100000000002183</v>
      </c>
      <c r="R7" s="6">
        <v>25.2</v>
      </c>
      <c r="S7" s="6">
        <v>22</v>
      </c>
      <c r="T7" s="6" t="s">
        <v>40</v>
      </c>
      <c r="U7" s="6" t="s">
        <v>71</v>
      </c>
    </row>
    <row r="8" spans="1:21" x14ac:dyDescent="0.45">
      <c r="A8" s="7">
        <v>45439</v>
      </c>
      <c r="B8" s="5" t="s">
        <v>14</v>
      </c>
      <c r="C8" s="5" t="s">
        <v>17</v>
      </c>
      <c r="D8" s="5">
        <v>664</v>
      </c>
      <c r="E8" s="5">
        <v>1063</v>
      </c>
      <c r="F8" s="5">
        <v>666</v>
      </c>
      <c r="G8" s="5">
        <v>397</v>
      </c>
      <c r="H8" s="5">
        <v>2</v>
      </c>
      <c r="I8" s="5">
        <v>399</v>
      </c>
      <c r="J8" s="5">
        <v>1</v>
      </c>
      <c r="K8" s="6">
        <v>288.45399999999995</v>
      </c>
      <c r="L8" s="6">
        <v>160</v>
      </c>
      <c r="M8" s="6">
        <v>38</v>
      </c>
      <c r="N8" s="6">
        <v>86.187999999999903</v>
      </c>
      <c r="O8" s="6">
        <v>3.448</v>
      </c>
      <c r="P8" s="6">
        <v>8.4459999999999695</v>
      </c>
      <c r="Q8" s="6">
        <v>0.21600000000000819</v>
      </c>
      <c r="R8" s="6">
        <v>29.9</v>
      </c>
      <c r="S8" s="6">
        <v>25</v>
      </c>
      <c r="T8" s="6" t="s">
        <v>41</v>
      </c>
      <c r="U8" s="6" t="s">
        <v>72</v>
      </c>
    </row>
    <row r="9" spans="1:21" x14ac:dyDescent="0.45">
      <c r="A9" s="7">
        <v>45439</v>
      </c>
      <c r="B9" s="5" t="s">
        <v>14</v>
      </c>
      <c r="C9" s="5" t="s">
        <v>17</v>
      </c>
      <c r="D9" s="5">
        <v>664</v>
      </c>
      <c r="E9" s="5">
        <v>1063</v>
      </c>
      <c r="F9" s="5">
        <v>666</v>
      </c>
      <c r="G9" s="5">
        <v>397</v>
      </c>
      <c r="H9" s="5">
        <v>2</v>
      </c>
      <c r="I9" s="5">
        <v>399</v>
      </c>
      <c r="J9" s="5">
        <v>1</v>
      </c>
      <c r="K9" s="6">
        <v>193.71000000000004</v>
      </c>
      <c r="L9" s="6">
        <v>178</v>
      </c>
      <c r="M9" s="6">
        <v>23</v>
      </c>
      <c r="N9" s="6">
        <v>52.192999999999756</v>
      </c>
      <c r="O9" s="6">
        <v>2.4849999999999999</v>
      </c>
      <c r="P9" s="6">
        <v>3.8979999999999109</v>
      </c>
      <c r="Q9" s="6">
        <v>0.21600000000000819</v>
      </c>
      <c r="R9" s="6">
        <v>26.9</v>
      </c>
      <c r="S9" s="6">
        <v>21</v>
      </c>
      <c r="T9" s="6" t="s">
        <v>42</v>
      </c>
      <c r="U9" s="6" t="s">
        <v>70</v>
      </c>
    </row>
    <row r="10" spans="1:21" x14ac:dyDescent="0.45">
      <c r="A10" s="7">
        <v>45439</v>
      </c>
      <c r="B10" s="5" t="s">
        <v>14</v>
      </c>
      <c r="C10" s="5" t="s">
        <v>17</v>
      </c>
      <c r="D10" s="5">
        <v>664</v>
      </c>
      <c r="E10" s="5">
        <v>1063</v>
      </c>
      <c r="F10" s="5">
        <v>666</v>
      </c>
      <c r="G10" s="5">
        <v>397</v>
      </c>
      <c r="H10" s="5">
        <v>2</v>
      </c>
      <c r="I10" s="5">
        <v>399</v>
      </c>
      <c r="J10" s="5">
        <v>1</v>
      </c>
      <c r="K10" s="6">
        <v>51.322000000000003</v>
      </c>
      <c r="L10" s="6">
        <v>35</v>
      </c>
      <c r="M10" s="6">
        <v>10</v>
      </c>
      <c r="N10" s="6">
        <v>28.586000000000013</v>
      </c>
      <c r="O10" s="6">
        <v>4.0839999999999996</v>
      </c>
      <c r="P10" s="6">
        <v>10.394999999999982</v>
      </c>
      <c r="Q10" s="6">
        <v>0.43299999999999272</v>
      </c>
      <c r="R10" s="6">
        <v>55.7</v>
      </c>
      <c r="S10" s="6">
        <v>7</v>
      </c>
      <c r="T10" s="6" t="s">
        <v>43</v>
      </c>
      <c r="U10" s="6" t="s">
        <v>71</v>
      </c>
    </row>
    <row r="11" spans="1:21" x14ac:dyDescent="0.45">
      <c r="A11" s="7">
        <v>45439</v>
      </c>
      <c r="B11" s="5" t="s">
        <v>15</v>
      </c>
      <c r="C11" s="5" t="s">
        <v>17</v>
      </c>
      <c r="D11" s="5">
        <v>640</v>
      </c>
      <c r="E11" s="5">
        <v>1059</v>
      </c>
      <c r="F11" s="5">
        <v>640</v>
      </c>
      <c r="G11" s="5">
        <v>419</v>
      </c>
      <c r="H11" s="5">
        <v>0</v>
      </c>
      <c r="I11" s="5">
        <v>419</v>
      </c>
      <c r="J11" s="5">
        <v>2</v>
      </c>
      <c r="K11" s="6">
        <v>247.09199999999998</v>
      </c>
      <c r="L11" s="6">
        <v>132</v>
      </c>
      <c r="M11" s="6">
        <v>31</v>
      </c>
      <c r="N11" s="6">
        <v>106.76200000000003</v>
      </c>
      <c r="O11" s="6">
        <v>5.6189999999999998</v>
      </c>
      <c r="P11" s="6">
        <v>8.4449999999999932</v>
      </c>
      <c r="Q11" s="6">
        <v>0.21600000000000819</v>
      </c>
      <c r="R11" s="6">
        <v>43.2</v>
      </c>
      <c r="S11" s="6">
        <v>19</v>
      </c>
      <c r="T11" s="6" t="s">
        <v>44</v>
      </c>
      <c r="U11" s="6" t="s">
        <v>72</v>
      </c>
    </row>
    <row r="12" spans="1:21" x14ac:dyDescent="0.45">
      <c r="A12" s="7">
        <v>45439</v>
      </c>
      <c r="B12" s="5" t="s">
        <v>15</v>
      </c>
      <c r="C12" s="5" t="s">
        <v>17</v>
      </c>
      <c r="D12" s="5">
        <v>640</v>
      </c>
      <c r="E12" s="5">
        <v>1059</v>
      </c>
      <c r="F12" s="5">
        <v>640</v>
      </c>
      <c r="G12" s="5">
        <v>419</v>
      </c>
      <c r="H12" s="5">
        <v>0</v>
      </c>
      <c r="I12" s="5">
        <v>419</v>
      </c>
      <c r="J12" s="5">
        <v>2</v>
      </c>
      <c r="K12" s="6">
        <v>219.04600000000005</v>
      </c>
      <c r="L12" s="6">
        <v>120</v>
      </c>
      <c r="M12" s="6">
        <v>30</v>
      </c>
      <c r="N12" s="6">
        <v>83.271000000000299</v>
      </c>
      <c r="O12" s="6">
        <v>3.9649999999999999</v>
      </c>
      <c r="P12" s="6">
        <v>6.7119999999999891</v>
      </c>
      <c r="Q12" s="6">
        <v>0.64999999999997726</v>
      </c>
      <c r="R12" s="6">
        <v>38</v>
      </c>
      <c r="S12" s="6">
        <v>21</v>
      </c>
      <c r="T12" s="6" t="s">
        <v>45</v>
      </c>
      <c r="U12" s="6" t="s">
        <v>70</v>
      </c>
    </row>
    <row r="13" spans="1:21" x14ac:dyDescent="0.45">
      <c r="A13" s="7">
        <v>45439</v>
      </c>
      <c r="B13" s="5" t="s">
        <v>15</v>
      </c>
      <c r="C13" s="5" t="s">
        <v>17</v>
      </c>
      <c r="D13" s="5">
        <v>640</v>
      </c>
      <c r="E13" s="5">
        <v>1059</v>
      </c>
      <c r="F13" s="5">
        <v>640</v>
      </c>
      <c r="G13" s="5">
        <v>419</v>
      </c>
      <c r="H13" s="5">
        <v>0</v>
      </c>
      <c r="I13" s="5">
        <v>419</v>
      </c>
      <c r="J13" s="5">
        <v>2</v>
      </c>
      <c r="K13" s="6">
        <v>395.53899999999999</v>
      </c>
      <c r="L13" s="6">
        <v>118</v>
      </c>
      <c r="M13" s="6">
        <v>45</v>
      </c>
      <c r="N13" s="6">
        <v>197.06600000000094</v>
      </c>
      <c r="O13" s="6">
        <v>9.3840000000000003</v>
      </c>
      <c r="P13" s="6">
        <v>14.076000000000022</v>
      </c>
      <c r="Q13" s="6">
        <v>0.43299999999999272</v>
      </c>
      <c r="R13" s="6">
        <v>49.8</v>
      </c>
      <c r="S13" s="6">
        <v>21</v>
      </c>
      <c r="T13" s="6" t="s">
        <v>46</v>
      </c>
      <c r="U13" s="6" t="s">
        <v>71</v>
      </c>
    </row>
    <row r="14" spans="1:21" x14ac:dyDescent="0.45">
      <c r="A14" s="7">
        <v>45439</v>
      </c>
      <c r="B14" s="5" t="s">
        <v>12</v>
      </c>
      <c r="C14" s="5" t="s">
        <v>17</v>
      </c>
      <c r="D14" s="5">
        <v>659</v>
      </c>
      <c r="E14" s="5">
        <v>1078</v>
      </c>
      <c r="F14" s="5">
        <v>660</v>
      </c>
      <c r="G14" s="5">
        <v>418</v>
      </c>
      <c r="H14" s="5">
        <v>1</v>
      </c>
      <c r="I14" s="5">
        <v>419</v>
      </c>
      <c r="J14" s="5">
        <v>3</v>
      </c>
      <c r="K14" s="6">
        <v>250.34200000000001</v>
      </c>
      <c r="L14" s="6">
        <v>119</v>
      </c>
      <c r="M14" s="6">
        <v>24</v>
      </c>
      <c r="N14" s="6">
        <v>46.778999999999911</v>
      </c>
      <c r="O14" s="6">
        <v>2.339</v>
      </c>
      <c r="P14" s="6">
        <v>3.6819999999999595</v>
      </c>
      <c r="Q14" s="6">
        <v>0.21600000000000819</v>
      </c>
      <c r="R14" s="6">
        <v>18.7</v>
      </c>
      <c r="S14" s="6">
        <v>20</v>
      </c>
      <c r="T14" s="6" t="s">
        <v>47</v>
      </c>
      <c r="U14" s="6" t="s">
        <v>72</v>
      </c>
    </row>
    <row r="15" spans="1:21" x14ac:dyDescent="0.45">
      <c r="A15" s="7">
        <v>45439</v>
      </c>
      <c r="B15" s="5" t="s">
        <v>12</v>
      </c>
      <c r="C15" s="5" t="s">
        <v>17</v>
      </c>
      <c r="D15" s="5">
        <v>659</v>
      </c>
      <c r="E15" s="5">
        <v>1078</v>
      </c>
      <c r="F15" s="5">
        <v>660</v>
      </c>
      <c r="G15" s="5">
        <v>418</v>
      </c>
      <c r="H15" s="5">
        <v>1</v>
      </c>
      <c r="I15" s="5">
        <v>419</v>
      </c>
      <c r="J15" s="5">
        <v>3</v>
      </c>
      <c r="K15" s="6">
        <v>214.71500000000003</v>
      </c>
      <c r="L15" s="6">
        <v>131</v>
      </c>
      <c r="M15" s="6">
        <v>24</v>
      </c>
      <c r="N15" s="6">
        <v>90.717999999999734</v>
      </c>
      <c r="O15" s="6">
        <v>5.3360000000000003</v>
      </c>
      <c r="P15" s="6">
        <v>9.3120000000000118</v>
      </c>
      <c r="Q15" s="6">
        <v>0.41699999999991633</v>
      </c>
      <c r="R15" s="6">
        <v>42.3</v>
      </c>
      <c r="S15" s="6">
        <v>17</v>
      </c>
      <c r="T15" s="6" t="s">
        <v>48</v>
      </c>
      <c r="U15" s="6" t="s">
        <v>70</v>
      </c>
    </row>
    <row r="16" spans="1:21" x14ac:dyDescent="0.45">
      <c r="A16" s="7">
        <v>45439</v>
      </c>
      <c r="B16" s="5" t="s">
        <v>12</v>
      </c>
      <c r="C16" s="5" t="s">
        <v>17</v>
      </c>
      <c r="D16" s="5">
        <v>659</v>
      </c>
      <c r="E16" s="5">
        <v>1078</v>
      </c>
      <c r="F16" s="5">
        <v>660</v>
      </c>
      <c r="G16" s="5">
        <v>418</v>
      </c>
      <c r="H16" s="5">
        <v>1</v>
      </c>
      <c r="I16" s="5">
        <v>419</v>
      </c>
      <c r="J16" s="5">
        <v>3</v>
      </c>
      <c r="K16" s="6">
        <v>455.30900000000008</v>
      </c>
      <c r="L16" s="6">
        <v>178</v>
      </c>
      <c r="M16" s="6">
        <v>41</v>
      </c>
      <c r="N16" s="6">
        <v>204.19700000000046</v>
      </c>
      <c r="O16" s="6">
        <v>8.8780000000000001</v>
      </c>
      <c r="P16" s="6">
        <v>13.426000000000158</v>
      </c>
      <c r="Q16" s="6">
        <v>0.21600000000000819</v>
      </c>
      <c r="R16" s="6">
        <v>44.8</v>
      </c>
      <c r="S16" s="6">
        <v>23</v>
      </c>
      <c r="T16" s="6" t="s">
        <v>49</v>
      </c>
      <c r="U16" s="6" t="s">
        <v>71</v>
      </c>
    </row>
    <row r="17" spans="1:21" x14ac:dyDescent="0.45">
      <c r="A17" s="7">
        <v>45439</v>
      </c>
      <c r="B17" s="5" t="s">
        <v>16</v>
      </c>
      <c r="C17" s="5" t="s">
        <v>17</v>
      </c>
      <c r="D17" s="5">
        <v>654</v>
      </c>
      <c r="E17" s="5">
        <v>1067</v>
      </c>
      <c r="F17" s="5">
        <v>656</v>
      </c>
      <c r="G17" s="5">
        <v>411</v>
      </c>
      <c r="H17" s="5">
        <v>2</v>
      </c>
      <c r="I17" s="5">
        <v>413</v>
      </c>
      <c r="J17" s="5">
        <v>4</v>
      </c>
      <c r="K17" s="6">
        <v>291.48700000000002</v>
      </c>
      <c r="L17" s="6">
        <v>106</v>
      </c>
      <c r="M17" s="6">
        <v>34</v>
      </c>
      <c r="N17" s="6">
        <v>90.741999999999905</v>
      </c>
      <c r="O17" s="6">
        <v>3.63</v>
      </c>
      <c r="P17" s="6">
        <v>10.394999999999982</v>
      </c>
      <c r="Q17" s="6">
        <v>0.21699999999998454</v>
      </c>
      <c r="R17" s="6">
        <v>31.1</v>
      </c>
      <c r="S17" s="6">
        <v>25</v>
      </c>
      <c r="T17" s="6" t="s">
        <v>50</v>
      </c>
      <c r="U17" s="6" t="s">
        <v>72</v>
      </c>
    </row>
    <row r="18" spans="1:21" x14ac:dyDescent="0.45">
      <c r="A18" s="7">
        <v>45439</v>
      </c>
      <c r="B18" s="5" t="s">
        <v>16</v>
      </c>
      <c r="C18" s="5" t="s">
        <v>17</v>
      </c>
      <c r="D18" s="5">
        <v>654</v>
      </c>
      <c r="E18" s="5">
        <v>1067</v>
      </c>
      <c r="F18" s="5">
        <v>656</v>
      </c>
      <c r="G18" s="5">
        <v>411</v>
      </c>
      <c r="H18" s="5">
        <v>2</v>
      </c>
      <c r="I18" s="5">
        <v>413</v>
      </c>
      <c r="J18" s="5">
        <v>4</v>
      </c>
      <c r="K18" s="6">
        <v>234.20500000000004</v>
      </c>
      <c r="L18" s="6">
        <v>126</v>
      </c>
      <c r="M18" s="6">
        <v>18</v>
      </c>
      <c r="N18" s="6">
        <v>84.456000000000017</v>
      </c>
      <c r="O18" s="6">
        <v>6.4969999999999999</v>
      </c>
      <c r="P18" s="6">
        <v>9.3129999999999882</v>
      </c>
      <c r="Q18" s="6">
        <v>0.21699999999998454</v>
      </c>
      <c r="R18" s="6">
        <v>36.1</v>
      </c>
      <c r="S18" s="6">
        <v>13</v>
      </c>
      <c r="T18" s="6" t="s">
        <v>51</v>
      </c>
      <c r="U18" s="6" t="s">
        <v>70</v>
      </c>
    </row>
    <row r="19" spans="1:21" x14ac:dyDescent="0.45">
      <c r="A19" s="7">
        <v>45439</v>
      </c>
      <c r="B19" s="5" t="s">
        <v>16</v>
      </c>
      <c r="C19" s="5" t="s">
        <v>17</v>
      </c>
      <c r="D19" s="5">
        <v>654</v>
      </c>
      <c r="E19" s="5">
        <v>1067</v>
      </c>
      <c r="F19" s="5">
        <v>656</v>
      </c>
      <c r="G19" s="5">
        <v>411</v>
      </c>
      <c r="H19" s="5">
        <v>2</v>
      </c>
      <c r="I19" s="5">
        <v>413</v>
      </c>
      <c r="J19" s="5">
        <v>4</v>
      </c>
      <c r="K19" s="6">
        <v>436.46800000000007</v>
      </c>
      <c r="L19" s="6">
        <v>185</v>
      </c>
      <c r="M19" s="6">
        <v>58</v>
      </c>
      <c r="N19" s="6">
        <v>152.78499999999974</v>
      </c>
      <c r="O19" s="6">
        <v>3.395</v>
      </c>
      <c r="P19" s="6">
        <v>13.211000000000013</v>
      </c>
      <c r="Q19" s="6">
        <v>0.43299999999999272</v>
      </c>
      <c r="R19" s="6">
        <v>35</v>
      </c>
      <c r="S19" s="6">
        <v>45</v>
      </c>
      <c r="T19" s="6" t="s">
        <v>52</v>
      </c>
      <c r="U19" s="6" t="s">
        <v>71</v>
      </c>
    </row>
    <row r="20" spans="1:21" x14ac:dyDescent="0.45">
      <c r="A20" s="7">
        <v>45440</v>
      </c>
      <c r="B20" s="5" t="s">
        <v>12</v>
      </c>
      <c r="C20" s="5" t="s">
        <v>22</v>
      </c>
      <c r="D20" s="5">
        <v>640</v>
      </c>
      <c r="E20" s="5">
        <v>1128</v>
      </c>
      <c r="F20" s="5">
        <v>641</v>
      </c>
      <c r="G20" s="5">
        <v>487</v>
      </c>
      <c r="H20" s="5">
        <v>1</v>
      </c>
      <c r="I20" s="5">
        <v>488</v>
      </c>
      <c r="J20" s="5">
        <v>1</v>
      </c>
      <c r="K20" s="6">
        <v>220.35399999999998</v>
      </c>
      <c r="L20" s="6">
        <v>127</v>
      </c>
      <c r="M20" s="6">
        <v>24</v>
      </c>
      <c r="N20" s="6">
        <v>127.07299999999987</v>
      </c>
      <c r="O20" s="6">
        <v>6.3540000000000001</v>
      </c>
      <c r="P20" s="6">
        <v>14.572000000000003</v>
      </c>
      <c r="Q20" s="6">
        <v>0.40399999999999636</v>
      </c>
      <c r="R20" s="6">
        <v>57.7</v>
      </c>
      <c r="S20" s="6">
        <v>20</v>
      </c>
      <c r="T20" s="6" t="s">
        <v>53</v>
      </c>
      <c r="U20" s="6" t="s">
        <v>72</v>
      </c>
    </row>
    <row r="21" spans="1:21" x14ac:dyDescent="0.45">
      <c r="A21" s="7">
        <v>45440</v>
      </c>
      <c r="B21" s="5" t="s">
        <v>12</v>
      </c>
      <c r="C21" s="5" t="s">
        <v>22</v>
      </c>
      <c r="D21" s="5">
        <v>640</v>
      </c>
      <c r="E21" s="5">
        <v>1128</v>
      </c>
      <c r="F21" s="5">
        <v>641</v>
      </c>
      <c r="G21" s="5">
        <v>487</v>
      </c>
      <c r="H21" s="5">
        <v>1</v>
      </c>
      <c r="I21" s="5">
        <v>488</v>
      </c>
      <c r="J21" s="5">
        <v>1</v>
      </c>
      <c r="K21" s="6">
        <v>227.19399999999996</v>
      </c>
      <c r="L21" s="6">
        <v>139</v>
      </c>
      <c r="M21" s="6">
        <v>19</v>
      </c>
      <c r="N21" s="6">
        <v>123.40800000000013</v>
      </c>
      <c r="O21" s="6">
        <v>8.2270000000000003</v>
      </c>
      <c r="P21" s="6">
        <v>18.004999999999995</v>
      </c>
      <c r="Q21" s="6">
        <v>0.40399999999999636</v>
      </c>
      <c r="R21" s="6">
        <v>54.3</v>
      </c>
      <c r="S21" s="6">
        <v>15</v>
      </c>
      <c r="T21" s="6" t="s">
        <v>54</v>
      </c>
      <c r="U21" s="6" t="s">
        <v>70</v>
      </c>
    </row>
    <row r="22" spans="1:21" x14ac:dyDescent="0.45">
      <c r="A22" s="7">
        <v>45440</v>
      </c>
      <c r="B22" s="5" t="s">
        <v>12</v>
      </c>
      <c r="C22" s="5" t="s">
        <v>22</v>
      </c>
      <c r="D22" s="5">
        <v>640</v>
      </c>
      <c r="E22" s="5">
        <v>1128</v>
      </c>
      <c r="F22" s="5">
        <v>641</v>
      </c>
      <c r="G22" s="5">
        <v>487</v>
      </c>
      <c r="H22" s="5">
        <v>1</v>
      </c>
      <c r="I22" s="5">
        <v>488</v>
      </c>
      <c r="J22" s="5">
        <v>1</v>
      </c>
      <c r="K22" s="6">
        <v>346.73500000000001</v>
      </c>
      <c r="L22" s="6">
        <v>207</v>
      </c>
      <c r="M22" s="6">
        <v>36</v>
      </c>
      <c r="N22" s="6">
        <v>180.65299999999979</v>
      </c>
      <c r="O22" s="6">
        <v>8.2110000000000003</v>
      </c>
      <c r="P22" s="6">
        <v>19.421000000000049</v>
      </c>
      <c r="Q22" s="6">
        <v>0.6069999999999709</v>
      </c>
      <c r="R22" s="6">
        <v>52.1</v>
      </c>
      <c r="S22" s="6">
        <v>22</v>
      </c>
      <c r="T22" s="6" t="s">
        <v>55</v>
      </c>
      <c r="U22" s="6" t="s">
        <v>71</v>
      </c>
    </row>
    <row r="23" spans="1:21" x14ac:dyDescent="0.45">
      <c r="A23" s="7">
        <v>45440</v>
      </c>
      <c r="B23" s="5" t="s">
        <v>11</v>
      </c>
      <c r="C23" s="5" t="s">
        <v>23</v>
      </c>
      <c r="D23" s="5">
        <v>688</v>
      </c>
      <c r="E23" s="5">
        <v>1126</v>
      </c>
      <c r="F23" s="5">
        <v>688</v>
      </c>
      <c r="G23" s="5">
        <v>438</v>
      </c>
      <c r="H23" s="5">
        <v>0</v>
      </c>
      <c r="I23" s="5">
        <v>438</v>
      </c>
      <c r="J23" s="5">
        <v>2</v>
      </c>
      <c r="K23" s="6">
        <v>231.47999999999996</v>
      </c>
      <c r="L23" s="6">
        <v>131</v>
      </c>
      <c r="M23" s="6">
        <v>33</v>
      </c>
      <c r="N23" s="6">
        <v>116.14200000000011</v>
      </c>
      <c r="O23" s="6">
        <v>4.6459999999999999</v>
      </c>
      <c r="P23" s="6">
        <v>9.7100000000000364</v>
      </c>
      <c r="Q23" s="6">
        <v>0.6069999999999709</v>
      </c>
      <c r="R23" s="6">
        <v>50.2</v>
      </c>
      <c r="S23" s="6">
        <v>25</v>
      </c>
      <c r="T23" s="6" t="s">
        <v>56</v>
      </c>
      <c r="U23" s="6" t="s">
        <v>72</v>
      </c>
    </row>
    <row r="24" spans="1:21" x14ac:dyDescent="0.45">
      <c r="A24" s="7">
        <v>45440</v>
      </c>
      <c r="B24" s="5" t="s">
        <v>11</v>
      </c>
      <c r="C24" s="5" t="s">
        <v>23</v>
      </c>
      <c r="D24" s="5">
        <v>688</v>
      </c>
      <c r="E24" s="5">
        <v>1126</v>
      </c>
      <c r="F24" s="5">
        <v>688</v>
      </c>
      <c r="G24" s="5">
        <v>438</v>
      </c>
      <c r="H24" s="5">
        <v>0</v>
      </c>
      <c r="I24" s="5">
        <v>438</v>
      </c>
      <c r="J24" s="5">
        <v>2</v>
      </c>
      <c r="K24" s="6">
        <v>240.54399999999998</v>
      </c>
      <c r="L24" s="6">
        <v>201</v>
      </c>
      <c r="M24" s="6">
        <v>31</v>
      </c>
      <c r="N24" s="6">
        <v>116.32499999999993</v>
      </c>
      <c r="O24" s="6">
        <v>4.4740000000000002</v>
      </c>
      <c r="P24" s="6">
        <v>13.149000000000001</v>
      </c>
      <c r="Q24" s="6">
        <v>0.20199999999999818</v>
      </c>
      <c r="R24" s="6">
        <v>48.4</v>
      </c>
      <c r="S24" s="6">
        <v>26</v>
      </c>
      <c r="T24" s="6" t="s">
        <v>57</v>
      </c>
      <c r="U24" s="6" t="s">
        <v>70</v>
      </c>
    </row>
    <row r="25" spans="1:21" x14ac:dyDescent="0.45">
      <c r="A25" s="7">
        <v>45440</v>
      </c>
      <c r="B25" s="5" t="s">
        <v>11</v>
      </c>
      <c r="C25" s="5" t="s">
        <v>23</v>
      </c>
      <c r="D25" s="5">
        <v>688</v>
      </c>
      <c r="E25" s="5">
        <v>1126</v>
      </c>
      <c r="F25" s="5">
        <v>688</v>
      </c>
      <c r="G25" s="5">
        <v>438</v>
      </c>
      <c r="H25" s="5">
        <v>0</v>
      </c>
      <c r="I25" s="5">
        <v>438</v>
      </c>
      <c r="J25" s="5">
        <v>2</v>
      </c>
      <c r="K25" s="6">
        <v>198.25299999999993</v>
      </c>
      <c r="L25" s="6">
        <v>103</v>
      </c>
      <c r="M25" s="6">
        <v>23</v>
      </c>
      <c r="N25" s="6">
        <v>103.37600000000032</v>
      </c>
      <c r="O25" s="6">
        <v>5.4409999999999998</v>
      </c>
      <c r="P25" s="6">
        <v>14.36200000000008</v>
      </c>
      <c r="Q25" s="6">
        <v>0.20300000000020191</v>
      </c>
      <c r="R25" s="6">
        <v>52.1</v>
      </c>
      <c r="S25" s="6">
        <v>19</v>
      </c>
      <c r="T25" s="6" t="s">
        <v>58</v>
      </c>
      <c r="U25" s="6" t="s">
        <v>71</v>
      </c>
    </row>
    <row r="26" spans="1:21" x14ac:dyDescent="0.45">
      <c r="A26" s="7">
        <v>45440</v>
      </c>
      <c r="B26" s="5" t="s">
        <v>14</v>
      </c>
      <c r="C26" s="5" t="s">
        <v>21</v>
      </c>
      <c r="D26" s="5">
        <v>580</v>
      </c>
      <c r="E26" s="5">
        <v>1039</v>
      </c>
      <c r="F26" s="5">
        <v>582</v>
      </c>
      <c r="G26" s="5">
        <v>457</v>
      </c>
      <c r="H26" s="5">
        <v>2</v>
      </c>
      <c r="I26" s="5">
        <v>459</v>
      </c>
      <c r="J26" s="5">
        <v>1</v>
      </c>
      <c r="K26" s="6">
        <v>201.68100000000004</v>
      </c>
      <c r="L26" s="6">
        <v>176</v>
      </c>
      <c r="M26" s="6">
        <v>24</v>
      </c>
      <c r="N26" s="6">
        <v>70.618000000000052</v>
      </c>
      <c r="O26" s="6">
        <v>3.7170000000000001</v>
      </c>
      <c r="P26" s="6">
        <v>9.964999999999975</v>
      </c>
      <c r="Q26" s="6">
        <v>0.64900000000000091</v>
      </c>
      <c r="R26" s="6">
        <v>35</v>
      </c>
      <c r="S26" s="6">
        <v>19</v>
      </c>
      <c r="T26" s="6" t="s">
        <v>59</v>
      </c>
      <c r="U26" s="6" t="s">
        <v>72</v>
      </c>
    </row>
    <row r="27" spans="1:21" x14ac:dyDescent="0.45">
      <c r="A27" s="7">
        <v>45440</v>
      </c>
      <c r="B27" s="5" t="s">
        <v>14</v>
      </c>
      <c r="C27" s="5" t="s">
        <v>21</v>
      </c>
      <c r="D27" s="5">
        <v>580</v>
      </c>
      <c r="E27" s="5">
        <v>1039</v>
      </c>
      <c r="F27" s="5">
        <v>582</v>
      </c>
      <c r="G27" s="5">
        <v>457</v>
      </c>
      <c r="H27" s="5">
        <v>2</v>
      </c>
      <c r="I27" s="5">
        <v>459</v>
      </c>
      <c r="J27" s="5">
        <v>1</v>
      </c>
      <c r="K27" s="6">
        <v>213.16199999999992</v>
      </c>
      <c r="L27" s="6">
        <v>142</v>
      </c>
      <c r="M27" s="6">
        <v>20</v>
      </c>
      <c r="N27" s="6">
        <v>87.9549999999997</v>
      </c>
      <c r="O27" s="6">
        <v>5.8639999999999999</v>
      </c>
      <c r="P27" s="6">
        <v>10.182000000000016</v>
      </c>
      <c r="Q27" s="6">
        <v>0.2159999999998945</v>
      </c>
      <c r="R27" s="6">
        <v>41.3</v>
      </c>
      <c r="S27" s="6">
        <v>15</v>
      </c>
      <c r="T27" s="6" t="s">
        <v>60</v>
      </c>
      <c r="U27" s="6" t="s">
        <v>70</v>
      </c>
    </row>
    <row r="28" spans="1:21" x14ac:dyDescent="0.45">
      <c r="A28" s="7">
        <v>45440</v>
      </c>
      <c r="B28" s="5" t="s">
        <v>14</v>
      </c>
      <c r="C28" s="5" t="s">
        <v>21</v>
      </c>
      <c r="D28" s="5">
        <v>580</v>
      </c>
      <c r="E28" s="5">
        <v>1039</v>
      </c>
      <c r="F28" s="5">
        <v>582</v>
      </c>
      <c r="G28" s="5">
        <v>457</v>
      </c>
      <c r="H28" s="5">
        <v>2</v>
      </c>
      <c r="I28" s="5">
        <v>459</v>
      </c>
      <c r="J28" s="5">
        <v>1</v>
      </c>
      <c r="K28" s="6">
        <v>260.60100000000011</v>
      </c>
      <c r="L28" s="6">
        <v>164</v>
      </c>
      <c r="M28" s="6">
        <v>23</v>
      </c>
      <c r="N28" s="6">
        <v>62.629000000000588</v>
      </c>
      <c r="O28" s="6">
        <v>4.8179999999999996</v>
      </c>
      <c r="P28" s="6">
        <v>7.1490000000001146</v>
      </c>
      <c r="Q28" s="6">
        <v>0.21600000000012187</v>
      </c>
      <c r="R28" s="6">
        <v>24</v>
      </c>
      <c r="S28" s="6">
        <v>13</v>
      </c>
      <c r="T28" s="6" t="s">
        <v>61</v>
      </c>
      <c r="U28" s="6" t="s">
        <v>71</v>
      </c>
    </row>
    <row r="29" spans="1:21" x14ac:dyDescent="0.45">
      <c r="A29" s="7">
        <v>45440</v>
      </c>
      <c r="B29" s="5" t="s">
        <v>19</v>
      </c>
      <c r="C29" s="5" t="s">
        <v>17</v>
      </c>
      <c r="D29" s="5">
        <v>631</v>
      </c>
      <c r="E29" s="5">
        <v>1040</v>
      </c>
      <c r="F29" s="5">
        <v>632</v>
      </c>
      <c r="G29" s="5">
        <v>408</v>
      </c>
      <c r="H29" s="5">
        <v>1</v>
      </c>
      <c r="I29" s="5">
        <v>409</v>
      </c>
      <c r="J29" s="5">
        <v>2</v>
      </c>
      <c r="K29" s="6">
        <v>234.17500000000001</v>
      </c>
      <c r="L29" s="6">
        <v>-877</v>
      </c>
      <c r="M29" s="6">
        <v>40</v>
      </c>
      <c r="N29" s="6">
        <v>91.061000000000263</v>
      </c>
      <c r="O29" s="6">
        <v>3.9590000000000001</v>
      </c>
      <c r="P29" s="6">
        <v>6.4990000000000236</v>
      </c>
      <c r="Q29" s="6">
        <v>0.21699999999998454</v>
      </c>
      <c r="R29" s="6">
        <v>38.9</v>
      </c>
      <c r="S29" s="6">
        <v>23</v>
      </c>
      <c r="T29" s="6" t="s">
        <v>62</v>
      </c>
      <c r="U29" s="6" t="s">
        <v>72</v>
      </c>
    </row>
    <row r="30" spans="1:21" x14ac:dyDescent="0.45">
      <c r="A30" s="7">
        <v>45440</v>
      </c>
      <c r="B30" s="5" t="s">
        <v>19</v>
      </c>
      <c r="C30" s="5" t="s">
        <v>17</v>
      </c>
      <c r="D30" s="5">
        <v>631</v>
      </c>
      <c r="E30" s="5">
        <v>1040</v>
      </c>
      <c r="F30" s="5">
        <v>632</v>
      </c>
      <c r="G30" s="5">
        <v>408</v>
      </c>
      <c r="H30" s="5">
        <v>1</v>
      </c>
      <c r="I30" s="5">
        <v>409</v>
      </c>
      <c r="J30" s="5">
        <v>2</v>
      </c>
      <c r="K30" s="6">
        <v>230.92499999999995</v>
      </c>
      <c r="L30" s="6">
        <v>106</v>
      </c>
      <c r="M30" s="6">
        <v>25</v>
      </c>
      <c r="N30" s="6">
        <v>55.672000000000025</v>
      </c>
      <c r="O30" s="6">
        <v>3.9769999999999999</v>
      </c>
      <c r="P30" s="6">
        <v>5.6330000000000382</v>
      </c>
      <c r="Q30" s="6">
        <v>0.21600000000000819</v>
      </c>
      <c r="R30" s="6">
        <v>24.1</v>
      </c>
      <c r="S30" s="6">
        <v>14</v>
      </c>
      <c r="T30" s="6" t="s">
        <v>63</v>
      </c>
      <c r="U30" s="6" t="s">
        <v>70</v>
      </c>
    </row>
    <row r="31" spans="1:21" x14ac:dyDescent="0.45">
      <c r="A31" s="7">
        <v>45440</v>
      </c>
      <c r="B31" s="5" t="s">
        <v>19</v>
      </c>
      <c r="C31" s="5" t="s">
        <v>17</v>
      </c>
      <c r="D31" s="5">
        <v>631</v>
      </c>
      <c r="E31" s="5">
        <v>1040</v>
      </c>
      <c r="F31" s="5">
        <v>632</v>
      </c>
      <c r="G31" s="5">
        <v>408</v>
      </c>
      <c r="H31" s="5">
        <v>1</v>
      </c>
      <c r="I31" s="5">
        <v>409</v>
      </c>
      <c r="J31" s="5">
        <v>2</v>
      </c>
      <c r="K31" s="6">
        <v>232.22400000000005</v>
      </c>
      <c r="L31" s="6">
        <v>85</v>
      </c>
      <c r="M31" s="6">
        <v>24</v>
      </c>
      <c r="N31" s="6">
        <v>59.657999999999447</v>
      </c>
      <c r="O31" s="6">
        <v>4.5890000000000004</v>
      </c>
      <c r="P31" s="6">
        <v>6.7149999999999181</v>
      </c>
      <c r="Q31" s="6">
        <v>0.21699999999987085</v>
      </c>
      <c r="R31" s="6">
        <v>25.7</v>
      </c>
      <c r="S31" s="6">
        <v>13</v>
      </c>
      <c r="T31" s="6" t="s">
        <v>64</v>
      </c>
      <c r="U31" s="6" t="s">
        <v>71</v>
      </c>
    </row>
    <row r="32" spans="1:21" x14ac:dyDescent="0.45">
      <c r="A32" s="7">
        <v>45440</v>
      </c>
      <c r="B32" s="5" t="s">
        <v>20</v>
      </c>
      <c r="C32" s="5" t="s">
        <v>21</v>
      </c>
      <c r="D32" s="5">
        <v>654</v>
      </c>
      <c r="E32" s="5">
        <v>1106</v>
      </c>
      <c r="F32" s="5">
        <v>660</v>
      </c>
      <c r="G32" s="5">
        <v>446</v>
      </c>
      <c r="H32" s="5">
        <v>6</v>
      </c>
      <c r="I32" s="5">
        <v>452</v>
      </c>
      <c r="J32" s="5">
        <v>3</v>
      </c>
      <c r="K32" s="6">
        <v>1090.259</v>
      </c>
      <c r="L32" s="6">
        <v>442</v>
      </c>
      <c r="M32" s="6">
        <v>95</v>
      </c>
      <c r="N32" s="6">
        <v>413.19799999999987</v>
      </c>
      <c r="O32" s="6">
        <v>6.6639999999999997</v>
      </c>
      <c r="P32" s="6">
        <v>16.029999999999973</v>
      </c>
      <c r="Q32" s="6">
        <v>0.21600000000000819</v>
      </c>
      <c r="R32" s="6">
        <v>37.9</v>
      </c>
      <c r="S32" s="6">
        <v>62</v>
      </c>
      <c r="T32" s="6" t="s">
        <v>65</v>
      </c>
      <c r="U32" s="6" t="s">
        <v>70</v>
      </c>
    </row>
    <row r="35" spans="16:20" ht="28.9" customHeight="1" x14ac:dyDescent="0.45">
      <c r="Q35" s="8" t="s">
        <v>75</v>
      </c>
      <c r="R35" s="9" t="s">
        <v>74</v>
      </c>
      <c r="S35" s="9"/>
      <c r="T35" s="10"/>
    </row>
    <row r="36" spans="16:20" x14ac:dyDescent="0.45">
      <c r="R36" s="11"/>
      <c r="S36" s="12"/>
      <c r="T36" s="10"/>
    </row>
    <row r="37" spans="16:20" x14ac:dyDescent="0.45">
      <c r="Q37">
        <v>132</v>
      </c>
      <c r="R37" s="11">
        <f>964-832</f>
        <v>132</v>
      </c>
      <c r="S37" s="13" t="s">
        <v>44</v>
      </c>
      <c r="T37" s="10"/>
    </row>
    <row r="38" spans="16:20" x14ac:dyDescent="0.45">
      <c r="Q38">
        <v>120</v>
      </c>
      <c r="R38" s="11">
        <f>876-753</f>
        <v>123</v>
      </c>
      <c r="S38" s="13" t="s">
        <v>45</v>
      </c>
      <c r="T38" s="10"/>
    </row>
    <row r="39" spans="16:20" x14ac:dyDescent="0.45">
      <c r="Q39">
        <v>116</v>
      </c>
      <c r="R39" s="11">
        <f>753-635</f>
        <v>118</v>
      </c>
      <c r="S39" s="13" t="s">
        <v>46</v>
      </c>
      <c r="T39" s="10"/>
    </row>
    <row r="40" spans="16:20" x14ac:dyDescent="0.45">
      <c r="R40" s="11"/>
      <c r="S40" s="12"/>
      <c r="T40" s="10"/>
    </row>
    <row r="41" spans="16:20" ht="30" customHeight="1" x14ac:dyDescent="0.45">
      <c r="P41" t="s">
        <v>73</v>
      </c>
      <c r="Q41">
        <f>SUM(Q37:Q39)</f>
        <v>368</v>
      </c>
      <c r="R41" s="11">
        <f>SUM(R37:R39)</f>
        <v>373</v>
      </c>
      <c r="S41" s="13" t="s">
        <v>76</v>
      </c>
      <c r="T41" s="10"/>
    </row>
    <row r="42" spans="16:20" x14ac:dyDescent="0.45">
      <c r="R42" s="11"/>
      <c r="S42" s="12"/>
      <c r="T42" s="10"/>
    </row>
    <row r="43" spans="16:20" x14ac:dyDescent="0.45">
      <c r="R43" s="11"/>
      <c r="S43" s="12"/>
      <c r="T43" s="10"/>
    </row>
    <row r="44" spans="16:20" x14ac:dyDescent="0.45">
      <c r="Q44">
        <v>160</v>
      </c>
      <c r="R44" s="11">
        <f>1061-901</f>
        <v>160</v>
      </c>
      <c r="S44" s="14" t="s">
        <v>41</v>
      </c>
      <c r="T44" s="10"/>
    </row>
    <row r="45" spans="16:20" x14ac:dyDescent="0.45">
      <c r="Q45">
        <v>175</v>
      </c>
      <c r="R45" s="11">
        <f>902-714</f>
        <v>188</v>
      </c>
      <c r="S45" s="14" t="s">
        <v>42</v>
      </c>
      <c r="T45" s="10"/>
    </row>
    <row r="46" spans="16:20" x14ac:dyDescent="0.45">
      <c r="Q46">
        <v>35</v>
      </c>
      <c r="R46" s="11">
        <f>679-672</f>
        <v>7</v>
      </c>
      <c r="S46" s="14" t="s">
        <v>43</v>
      </c>
      <c r="T46" s="10"/>
    </row>
    <row r="47" spans="16:20" x14ac:dyDescent="0.45">
      <c r="R47" s="11"/>
      <c r="S47" s="12"/>
      <c r="T47" s="10"/>
    </row>
    <row r="48" spans="16:20" ht="28.5" x14ac:dyDescent="0.45">
      <c r="P48" t="s">
        <v>73</v>
      </c>
      <c r="Q48">
        <f>SUM(Q44:Q46)</f>
        <v>370</v>
      </c>
      <c r="R48" s="11">
        <f>SUM(R44:R46)</f>
        <v>355</v>
      </c>
      <c r="S48" s="13" t="s">
        <v>77</v>
      </c>
      <c r="T48" s="10"/>
    </row>
    <row r="49" spans="18:20" x14ac:dyDescent="0.45">
      <c r="R49" s="11"/>
      <c r="S49" s="12"/>
      <c r="T49" s="10"/>
    </row>
    <row r="50" spans="18:20" x14ac:dyDescent="0.45">
      <c r="R50" s="11"/>
      <c r="S50" s="12"/>
      <c r="T50" s="10"/>
    </row>
    <row r="51" spans="18:20" x14ac:dyDescent="0.45">
      <c r="R51" s="10"/>
      <c r="S51" s="10"/>
      <c r="T51" s="10"/>
    </row>
    <row r="52" spans="18:20" x14ac:dyDescent="0.45">
      <c r="R52" s="10"/>
      <c r="S52" s="10"/>
      <c r="T52" s="1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Menu</vt:lpstr>
      <vt:lpstr>Résultats Algorithme</vt:lpstr>
      <vt:lpstr>Resultats_merged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Baugier</dc:creator>
  <cp:lastModifiedBy>Suly Lerning</cp:lastModifiedBy>
  <dcterms:created xsi:type="dcterms:W3CDTF">2024-05-28T10:49:18Z</dcterms:created>
  <dcterms:modified xsi:type="dcterms:W3CDTF">2024-06-18T00:16:01Z</dcterms:modified>
</cp:coreProperties>
</file>