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szkiewicz\JWST\OPTICAL MODELS\NIRISS\GR700 Dec 2019\"/>
    </mc:Choice>
  </mc:AlternateContent>
  <bookViews>
    <workbookView xWindow="0" yWindow="0" windowWidth="24360" windowHeight="10335" activeTab="1"/>
  </bookViews>
  <sheets>
    <sheet name="pre CV2" sheetId="1" r:id="rId1"/>
    <sheet name="post OTIS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10" i="2" l="1"/>
  <c r="D10" i="2"/>
  <c r="E12" i="2"/>
  <c r="D12" i="2"/>
  <c r="E14" i="2"/>
  <c r="D14" i="2"/>
  <c r="E16" i="2"/>
  <c r="D16" i="2"/>
  <c r="M10" i="2"/>
  <c r="L10" i="2"/>
  <c r="M14" i="2"/>
  <c r="L14" i="2"/>
  <c r="M18" i="2"/>
  <c r="L18" i="2"/>
  <c r="I10" i="2"/>
  <c r="H10" i="2"/>
  <c r="I12" i="2"/>
  <c r="H12" i="2"/>
  <c r="I14" i="2"/>
  <c r="H14" i="2"/>
  <c r="I16" i="2"/>
  <c r="H16" i="2"/>
  <c r="H18" i="2"/>
  <c r="I18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M22" i="2" l="1"/>
  <c r="L22" i="2"/>
  <c r="M26" i="2"/>
  <c r="L26" i="2"/>
  <c r="M30" i="2"/>
  <c r="L30" i="2"/>
  <c r="M34" i="2"/>
  <c r="L34" i="2"/>
  <c r="M38" i="2"/>
  <c r="L38" i="2"/>
  <c r="M42" i="2"/>
  <c r="L42" i="2"/>
  <c r="M46" i="2"/>
  <c r="L46" i="2"/>
  <c r="M50" i="2"/>
  <c r="L50" i="2"/>
  <c r="M54" i="2"/>
  <c r="L54" i="2"/>
  <c r="M102" i="2"/>
  <c r="L102" i="2"/>
  <c r="M98" i="2"/>
  <c r="L98" i="2"/>
  <c r="M94" i="2"/>
  <c r="L94" i="2"/>
  <c r="M90" i="2"/>
  <c r="L90" i="2"/>
  <c r="M86" i="2"/>
  <c r="L86" i="2"/>
  <c r="M82" i="2"/>
  <c r="L82" i="2"/>
  <c r="M78" i="2"/>
  <c r="L78" i="2"/>
  <c r="M74" i="2"/>
  <c r="L74" i="2"/>
  <c r="M70" i="2"/>
  <c r="L70" i="2"/>
  <c r="M66" i="2"/>
  <c r="L66" i="2"/>
  <c r="M62" i="2"/>
  <c r="L62" i="2"/>
  <c r="M58" i="2"/>
  <c r="L58" i="2"/>
  <c r="I20" i="2"/>
  <c r="H20" i="2"/>
  <c r="I22" i="2"/>
  <c r="H22" i="2"/>
  <c r="I24" i="2"/>
  <c r="H24" i="2"/>
  <c r="I26" i="2"/>
  <c r="H26" i="2"/>
  <c r="I28" i="2"/>
  <c r="H28" i="2"/>
  <c r="I30" i="2"/>
  <c r="H30" i="2"/>
  <c r="I32" i="2"/>
  <c r="H32" i="2"/>
  <c r="I34" i="2"/>
  <c r="H34" i="2"/>
  <c r="I36" i="2"/>
  <c r="H36" i="2"/>
  <c r="I38" i="2"/>
  <c r="H38" i="2"/>
  <c r="I40" i="2"/>
  <c r="H40" i="2"/>
  <c r="I42" i="2"/>
  <c r="H42" i="2"/>
  <c r="I44" i="2"/>
  <c r="H44" i="2"/>
  <c r="I46" i="2"/>
  <c r="H46" i="2"/>
  <c r="I48" i="2"/>
  <c r="H48" i="2"/>
  <c r="I50" i="2"/>
  <c r="H50" i="2"/>
  <c r="I52" i="2"/>
  <c r="H52" i="2"/>
  <c r="I54" i="2"/>
  <c r="H54" i="2"/>
  <c r="I56" i="2"/>
  <c r="H56" i="2"/>
  <c r="I58" i="2"/>
  <c r="H58" i="2"/>
  <c r="E18" i="2" l="1"/>
  <c r="D18" i="2"/>
  <c r="E20" i="2"/>
  <c r="D20" i="2"/>
  <c r="E22" i="2"/>
  <c r="D22" i="2"/>
  <c r="E24" i="2"/>
  <c r="D24" i="2"/>
  <c r="E26" i="2"/>
  <c r="D26" i="2"/>
  <c r="E28" i="2"/>
  <c r="D28" i="2"/>
  <c r="E30" i="2"/>
  <c r="D30" i="2"/>
  <c r="E32" i="2"/>
  <c r="D32" i="2"/>
  <c r="E34" i="2"/>
  <c r="D34" i="2"/>
  <c r="E36" i="2"/>
  <c r="D36" i="2"/>
  <c r="E38" i="2"/>
  <c r="D38" i="2"/>
  <c r="E40" i="2"/>
  <c r="D40" i="2"/>
  <c r="E42" i="2"/>
  <c r="D42" i="2"/>
  <c r="E44" i="2"/>
  <c r="D44" i="2"/>
  <c r="E46" i="2"/>
  <c r="D46" i="2"/>
  <c r="E48" i="2"/>
  <c r="D48" i="2"/>
  <c r="E50" i="2"/>
  <c r="D50" i="2"/>
  <c r="E52" i="2"/>
  <c r="D52" i="2"/>
  <c r="E54" i="2"/>
  <c r="D54" i="2"/>
  <c r="E56" i="2"/>
  <c r="D56" i="2"/>
  <c r="E58" i="2"/>
  <c r="D58" i="2"/>
  <c r="R49" i="1" l="1"/>
  <c r="R50" i="1" s="1"/>
  <c r="N49" i="1"/>
  <c r="N50" i="1" s="1"/>
  <c r="P30" i="1"/>
  <c r="R30" i="1" s="1"/>
  <c r="O30" i="1"/>
  <c r="Q30" i="1" s="1"/>
  <c r="P40" i="1"/>
  <c r="R40" i="1" s="1"/>
  <c r="O40" i="1"/>
  <c r="Q40" i="1" s="1"/>
  <c r="P44" i="1"/>
  <c r="R44" i="1" s="1"/>
  <c r="O44" i="1"/>
  <c r="Q44" i="1" s="1"/>
  <c r="P36" i="1"/>
  <c r="R36" i="1" s="1"/>
  <c r="O36" i="1"/>
  <c r="Q36" i="1" s="1"/>
  <c r="P26" i="1"/>
  <c r="R26" i="1" s="1"/>
  <c r="O26" i="1"/>
  <c r="Q26" i="1" s="1"/>
  <c r="P22" i="1"/>
  <c r="R22" i="1" s="1"/>
  <c r="O22" i="1"/>
  <c r="Q22" i="1" s="1"/>
  <c r="P16" i="1"/>
  <c r="R16" i="1" s="1"/>
  <c r="O16" i="1"/>
  <c r="Q16" i="1" s="1"/>
  <c r="P12" i="1"/>
  <c r="R12" i="1" s="1"/>
  <c r="O12" i="1"/>
  <c r="Q12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</calcChain>
</file>

<file path=xl/sharedStrings.xml><?xml version="1.0" encoding="utf-8"?>
<sst xmlns="http://schemas.openxmlformats.org/spreadsheetml/2006/main" count="91" uniqueCount="31">
  <si>
    <t>GR 700 spectra location on detector. Indecies for ZnS and ZnSe as per Leviton's data (SPIE papers)</t>
  </si>
  <si>
    <t>Code V as-built model for NIRISS</t>
  </si>
  <si>
    <t>wavelength</t>
  </si>
  <si>
    <t>x</t>
  </si>
  <si>
    <t>y</t>
  </si>
  <si>
    <t>m=1</t>
  </si>
  <si>
    <t>chief ray</t>
  </si>
  <si>
    <t>m=2</t>
  </si>
  <si>
    <t>Object at the ''sweet spot": x=-0.0848 deg, y=0.0745deg</t>
  </si>
  <si>
    <t>m=1 PW =+0.165 deg</t>
  </si>
  <si>
    <t>Δy(mm)</t>
  </si>
  <si>
    <t>Δx(mm)</t>
  </si>
  <si>
    <t>Δx(pixel)</t>
  </si>
  <si>
    <t>Δy(pixel)</t>
  </si>
  <si>
    <t>m=0</t>
  </si>
  <si>
    <t>m=3</t>
  </si>
  <si>
    <t>m=-1</t>
  </si>
  <si>
    <t>Spectra shift due to PW position error</t>
  </si>
  <si>
    <t>Detector size: x/2=y/2=18.432mm</t>
  </si>
  <si>
    <t>λ m1</t>
  </si>
  <si>
    <t>λ m2</t>
  </si>
  <si>
    <t>Δx (mm)</t>
  </si>
  <si>
    <r>
      <t xml:space="preserve">Object at the ''sweet spot": </t>
    </r>
    <r>
      <rPr>
        <sz val="11"/>
        <color rgb="FFFF0000"/>
        <rFont val="Calibri"/>
        <family val="2"/>
        <scheme val="minor"/>
      </rPr>
      <t>x=-0.0972 deg, y=0.06063 deg</t>
    </r>
  </si>
  <si>
    <t>Code V</t>
  </si>
  <si>
    <t>ds9</t>
  </si>
  <si>
    <r>
      <t xml:space="preserve">Code V </t>
    </r>
    <r>
      <rPr>
        <b/>
        <sz val="11"/>
        <color rgb="FFFF0000"/>
        <rFont val="Calibri"/>
        <family val="2"/>
        <scheme val="minor"/>
      </rPr>
      <t>as-built post OTIS model for NIRISS</t>
    </r>
  </si>
  <si>
    <t>18.432/0.018=1024 pixels</t>
  </si>
  <si>
    <t>256x0.018=4.608 mm</t>
  </si>
  <si>
    <t>ds9 strip</t>
  </si>
  <si>
    <t>Code V 2048x256 strip</t>
  </si>
  <si>
    <t>Note: Standart NIRISS model was used which does not include +1.1 deg PW rotation. Accuracy of spectra location is probably better than 20 pixels.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</si>
</sst>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0" borderId="0" xfId="0" applyNumberFormat="1" applyFill="1"/>
    <xf numFmtId="0" fontId="0" fillId="0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0" borderId="5" xfId="0" applyBorder="1"/>
    <xf numFmtId="0" fontId="0" fillId="0" borderId="6" xfId="0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3" xfId="0" applyFill="1" applyBorder="1"/>
    <xf numFmtId="0" fontId="0" fillId="6" borderId="4" xfId="0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0" borderId="3" xfId="0" applyFont="1" applyBorder="1"/>
    <xf numFmtId="0" fontId="1" fillId="0" borderId="7" xfId="0" applyFont="1" applyBorder="1"/>
    <xf numFmtId="0" fontId="0" fillId="0" borderId="7" xfId="0" applyBorder="1"/>
    <xf numFmtId="15" fontId="0" fillId="0" borderId="2" xfId="0" applyNumberFormat="1" applyBorder="1"/>
    <xf numFmtId="0" fontId="1" fillId="0" borderId="5" xfId="0" applyFont="1" applyBorder="1"/>
    <xf numFmtId="0" fontId="1" fillId="0" borderId="8" xfId="0" applyFont="1" applyBorder="1"/>
    <xf numFmtId="0" fontId="0" fillId="0" borderId="8" xfId="0" applyBorder="1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8" xfId="0" applyFill="1" applyBorder="1"/>
    <xf numFmtId="0" fontId="1" fillId="0" borderId="0" xfId="0" applyFont="1" applyBorder="1"/>
    <xf numFmtId="0" fontId="0" fillId="7" borderId="3" xfId="0" applyFill="1" applyBorder="1"/>
    <xf numFmtId="0" fontId="0" fillId="0" borderId="1" xfId="0" applyBorder="1"/>
    <xf numFmtId="0" fontId="2" fillId="0" borderId="3" xfId="0" applyFont="1" applyBorder="1"/>
    <xf numFmtId="0" fontId="2" fillId="0" borderId="5" xfId="0" applyFont="1" applyBorder="1"/>
    <xf numFmtId="0" fontId="0" fillId="7" borderId="0" xfId="0" applyFill="1" applyBorder="1"/>
    <xf numFmtId="15" fontId="0" fillId="0" borderId="0" xfId="0" applyNumberFormat="1"/>
    <xf numFmtId="0" fontId="0" fillId="8" borderId="9" xfId="0" applyFill="1" applyBorder="1"/>
    <xf numFmtId="0" fontId="0" fillId="8" borderId="10" xfId="0" applyFill="1" applyBorder="1"/>
    <xf numFmtId="0" fontId="0" fillId="8" borderId="0" xfId="0" applyFill="1"/>
    <xf numFmtId="0" fontId="0" fillId="9" borderId="9" xfId="0" applyFill="1" applyBorder="1"/>
    <xf numFmtId="0" fontId="0" fillId="9" borderId="10" xfId="0" applyFill="1" applyBorder="1"/>
    <xf numFmtId="0" fontId="0" fillId="9" borderId="0" xfId="0" applyFill="1"/>
    <xf numFmtId="0" fontId="0" fillId="8" borderId="11" xfId="0" applyFill="1" applyBorder="1"/>
    <xf numFmtId="0" fontId="0" fillId="9" borderId="11" xfId="0" applyFill="1" applyBorder="1"/>
    <xf numFmtId="0" fontId="0" fillId="8" borderId="0" xfId="0" applyFill="1" applyBorder="1"/>
    <xf numFmtId="0" fontId="0" fillId="9" borderId="0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8" xfId="0" applyFill="1" applyBorder="1"/>
    <xf numFmtId="0" fontId="0" fillId="8" borderId="1" xfId="0" applyFill="1" applyBorder="1"/>
    <xf numFmtId="0" fontId="0" fillId="8" borderId="2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7" xfId="0" applyFill="1" applyBorder="1"/>
    <xf numFmtId="0" fontId="0" fillId="9" borderId="8" xfId="0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269189614552275E-2"/>
          <c:y val="6.3423545048897467E-2"/>
          <c:w val="0.89027038625862853"/>
          <c:h val="0.92225128872339079"/>
        </c:manualLayout>
      </c:layout>
      <c:scatterChart>
        <c:scatterStyle val="lineMarker"/>
        <c:varyColors val="0"/>
        <c:ser>
          <c:idx val="0"/>
          <c:order val="0"/>
          <c:tx>
            <c:v>m=1</c:v>
          </c:tx>
          <c:spPr>
            <a:ln w="28575">
              <a:noFill/>
            </a:ln>
          </c:spPr>
          <c:xVal>
            <c:numRef>
              <c:f>'pre CV2'!$B$10:$B$44</c:f>
              <c:numCache>
                <c:formatCode>General</c:formatCode>
                <c:ptCount val="35"/>
                <c:pt idx="0">
                  <c:v>-17.091280000000001</c:v>
                </c:pt>
                <c:pt idx="1">
                  <c:v>-16.68159</c:v>
                </c:pt>
                <c:pt idx="2">
                  <c:v>-16.374030000000001</c:v>
                </c:pt>
                <c:pt idx="3">
                  <c:v>-16.137360000000001</c:v>
                </c:pt>
                <c:pt idx="4">
                  <c:v>-15.951890000000001</c:v>
                </c:pt>
                <c:pt idx="5">
                  <c:v>-15.80457</c:v>
                </c:pt>
                <c:pt idx="6">
                  <c:v>-15.686389999999999</c:v>
                </c:pt>
                <c:pt idx="7">
                  <c:v>-15.590949999999999</c:v>
                </c:pt>
                <c:pt idx="8">
                  <c:v>-15.51356</c:v>
                </c:pt>
                <c:pt idx="9">
                  <c:v>-15.45073</c:v>
                </c:pt>
                <c:pt idx="10">
                  <c:v>-15.39978</c:v>
                </c:pt>
                <c:pt idx="11">
                  <c:v>-15.35866</c:v>
                </c:pt>
                <c:pt idx="12">
                  <c:v>-15.325760000000001</c:v>
                </c:pt>
                <c:pt idx="13">
                  <c:v>-15.299770000000001</c:v>
                </c:pt>
                <c:pt idx="14">
                  <c:v>-15.279669999999999</c:v>
                </c:pt>
                <c:pt idx="15">
                  <c:v>-15.264620000000001</c:v>
                </c:pt>
                <c:pt idx="16">
                  <c:v>-15.25393</c:v>
                </c:pt>
                <c:pt idx="17">
                  <c:v>-15.247019999999999</c:v>
                </c:pt>
                <c:pt idx="18">
                  <c:v>-15.24343</c:v>
                </c:pt>
                <c:pt idx="19">
                  <c:v>-15.242760000000001</c:v>
                </c:pt>
                <c:pt idx="20">
                  <c:v>-15.244669999999999</c:v>
                </c:pt>
                <c:pt idx="21">
                  <c:v>-15.24887</c:v>
                </c:pt>
                <c:pt idx="22">
                  <c:v>-15.255129999999999</c:v>
                </c:pt>
                <c:pt idx="23">
                  <c:v>-15.26324</c:v>
                </c:pt>
                <c:pt idx="24">
                  <c:v>-15.27303</c:v>
                </c:pt>
                <c:pt idx="25">
                  <c:v>-15.284330000000001</c:v>
                </c:pt>
                <c:pt idx="26">
                  <c:v>-15.297029999999999</c:v>
                </c:pt>
                <c:pt idx="27">
                  <c:v>-15.311</c:v>
                </c:pt>
                <c:pt idx="28">
                  <c:v>-15.326140000000001</c:v>
                </c:pt>
                <c:pt idx="29">
                  <c:v>-15.34238</c:v>
                </c:pt>
                <c:pt idx="30">
                  <c:v>-15.35965</c:v>
                </c:pt>
                <c:pt idx="31">
                  <c:v>-15.37786</c:v>
                </c:pt>
                <c:pt idx="32">
                  <c:v>-15.396990000000001</c:v>
                </c:pt>
                <c:pt idx="33">
                  <c:v>-15.416969999999999</c:v>
                </c:pt>
                <c:pt idx="34">
                  <c:v>-15.43778</c:v>
                </c:pt>
              </c:numCache>
            </c:numRef>
          </c:xVal>
          <c:yVal>
            <c:numRef>
              <c:f>'pre CV2'!$C$10:$C$44</c:f>
              <c:numCache>
                <c:formatCode>General</c:formatCode>
                <c:ptCount val="35"/>
                <c:pt idx="0">
                  <c:v>15.221880000000001</c:v>
                </c:pt>
                <c:pt idx="1">
                  <c:v>14.123760000000001</c:v>
                </c:pt>
                <c:pt idx="2">
                  <c:v>13.068770000000001</c:v>
                </c:pt>
                <c:pt idx="3">
                  <c:v>12.04471</c:v>
                </c:pt>
                <c:pt idx="4">
                  <c:v>11.043530000000001</c:v>
                </c:pt>
                <c:pt idx="5">
                  <c:v>10.059699999999999</c:v>
                </c:pt>
                <c:pt idx="6">
                  <c:v>9.0892499999999998</c:v>
                </c:pt>
                <c:pt idx="7">
                  <c:v>8.1293199999999999</c:v>
                </c:pt>
                <c:pt idx="8">
                  <c:v>7.17774</c:v>
                </c:pt>
                <c:pt idx="9">
                  <c:v>6.2328799999999998</c:v>
                </c:pt>
                <c:pt idx="10">
                  <c:v>5.29345</c:v>
                </c:pt>
                <c:pt idx="11">
                  <c:v>4.35846</c:v>
                </c:pt>
                <c:pt idx="12">
                  <c:v>3.4270999999999998</c:v>
                </c:pt>
                <c:pt idx="13">
                  <c:v>2.4987300000000001</c:v>
                </c:pt>
                <c:pt idx="14">
                  <c:v>1.57281</c:v>
                </c:pt>
                <c:pt idx="15">
                  <c:v>0.64892000000000005</c:v>
                </c:pt>
                <c:pt idx="16">
                  <c:v>-0.27333000000000002</c:v>
                </c:pt>
                <c:pt idx="17">
                  <c:v>-1.1942299999999999</c:v>
                </c:pt>
                <c:pt idx="18">
                  <c:v>-2.1140400000000001</c:v>
                </c:pt>
                <c:pt idx="19">
                  <c:v>-3.0329899999999999</c:v>
                </c:pt>
                <c:pt idx="20">
                  <c:v>-3.9512800000000001</c:v>
                </c:pt>
                <c:pt idx="21">
                  <c:v>-4.8690699999999998</c:v>
                </c:pt>
                <c:pt idx="22">
                  <c:v>-5.7865200000000003</c:v>
                </c:pt>
                <c:pt idx="23">
                  <c:v>-6.7037699999999996</c:v>
                </c:pt>
                <c:pt idx="24">
                  <c:v>-7.6209300000000004</c:v>
                </c:pt>
                <c:pt idx="25">
                  <c:v>-8.5381300000000007</c:v>
                </c:pt>
                <c:pt idx="26">
                  <c:v>-9.45547</c:v>
                </c:pt>
                <c:pt idx="27">
                  <c:v>-10.373049999999999</c:v>
                </c:pt>
                <c:pt idx="28">
                  <c:v>-11.29097</c:v>
                </c:pt>
                <c:pt idx="29">
                  <c:v>-12.20932</c:v>
                </c:pt>
                <c:pt idx="30">
                  <c:v>-13.128209999999999</c:v>
                </c:pt>
                <c:pt idx="31">
                  <c:v>-14.04772</c:v>
                </c:pt>
                <c:pt idx="32">
                  <c:v>-14.96796</c:v>
                </c:pt>
                <c:pt idx="33">
                  <c:v>-15.88902</c:v>
                </c:pt>
                <c:pt idx="34">
                  <c:v>-16.81101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1-4F43-9039-2B45CB967A03}"/>
            </c:ext>
          </c:extLst>
        </c:ser>
        <c:ser>
          <c:idx val="1"/>
          <c:order val="1"/>
          <c:tx>
            <c:v>m=2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'pre CV2'!$D$10:$D$44</c:f>
              <c:numCache>
                <c:formatCode>General</c:formatCode>
                <c:ptCount val="35"/>
                <c:pt idx="0">
                  <c:v>-17.411999999999999</c:v>
                </c:pt>
                <c:pt idx="1">
                  <c:v>-17.025459999999999</c:v>
                </c:pt>
                <c:pt idx="2">
                  <c:v>-16.741510000000002</c:v>
                </c:pt>
                <c:pt idx="3">
                  <c:v>-16.528860000000002</c:v>
                </c:pt>
                <c:pt idx="4">
                  <c:v>-16.367809999999999</c:v>
                </c:pt>
                <c:pt idx="5">
                  <c:v>-16.245280000000001</c:v>
                </c:pt>
                <c:pt idx="6">
                  <c:v>-16.1523</c:v>
                </c:pt>
                <c:pt idx="7">
                  <c:v>-16.08249</c:v>
                </c:pt>
                <c:pt idx="8">
                  <c:v>-16.031210000000002</c:v>
                </c:pt>
                <c:pt idx="9">
                  <c:v>-15.99502</c:v>
                </c:pt>
                <c:pt idx="10">
                  <c:v>-15.971349999999999</c:v>
                </c:pt>
                <c:pt idx="11">
                  <c:v>-15.95824</c:v>
                </c:pt>
                <c:pt idx="12">
                  <c:v>-15.9542</c:v>
                </c:pt>
                <c:pt idx="13">
                  <c:v>-15.95811</c:v>
                </c:pt>
                <c:pt idx="14">
                  <c:v>-15.969110000000001</c:v>
                </c:pt>
                <c:pt idx="15">
                  <c:v>-15.98658</c:v>
                </c:pt>
                <c:pt idx="16">
                  <c:v>-16.010090000000002</c:v>
                </c:pt>
                <c:pt idx="17">
                  <c:v>-16.039339999999999</c:v>
                </c:pt>
                <c:pt idx="18">
                  <c:v>-16.074179999999998</c:v>
                </c:pt>
                <c:pt idx="19">
                  <c:v>-16.114570000000001</c:v>
                </c:pt>
                <c:pt idx="20">
                  <c:v>-16.160550000000001</c:v>
                </c:pt>
                <c:pt idx="21">
                  <c:v>-16.212250000000001</c:v>
                </c:pt>
                <c:pt idx="22">
                  <c:v>-16.269860000000001</c:v>
                </c:pt>
                <c:pt idx="23">
                  <c:v>-16.333639999999999</c:v>
                </c:pt>
                <c:pt idx="24">
                  <c:v>-16.4039</c:v>
                </c:pt>
                <c:pt idx="25">
                  <c:v>-16.48096</c:v>
                </c:pt>
                <c:pt idx="26">
                  <c:v>-16.565180000000002</c:v>
                </c:pt>
                <c:pt idx="27">
                  <c:v>-16.656949999999998</c:v>
                </c:pt>
                <c:pt idx="28">
                  <c:v>-16.756620000000002</c:v>
                </c:pt>
                <c:pt idx="29">
                  <c:v>-16.864550000000001</c:v>
                </c:pt>
                <c:pt idx="30">
                  <c:v>-16.981079999999999</c:v>
                </c:pt>
                <c:pt idx="31">
                  <c:v>-17.106480000000001</c:v>
                </c:pt>
                <c:pt idx="32">
                  <c:v>-17.24099</c:v>
                </c:pt>
                <c:pt idx="33">
                  <c:v>-17.38477</c:v>
                </c:pt>
                <c:pt idx="34">
                  <c:v>-17.53791</c:v>
                </c:pt>
              </c:numCache>
            </c:numRef>
          </c:xVal>
          <c:yVal>
            <c:numRef>
              <c:f>'pre CV2'!$E$10:$E$44</c:f>
              <c:numCache>
                <c:formatCode>General</c:formatCode>
                <c:ptCount val="35"/>
                <c:pt idx="0">
                  <c:v>2.6272799999999998</c:v>
                </c:pt>
                <c:pt idx="1">
                  <c:v>0.62197000000000002</c:v>
                </c:pt>
                <c:pt idx="2">
                  <c:v>-1.3420700000000001</c:v>
                </c:pt>
                <c:pt idx="3">
                  <c:v>-3.2772100000000002</c:v>
                </c:pt>
                <c:pt idx="4">
                  <c:v>-5.1916500000000001</c:v>
                </c:pt>
                <c:pt idx="5">
                  <c:v>-7.0911299999999997</c:v>
                </c:pt>
                <c:pt idx="6">
                  <c:v>-8.9798200000000001</c:v>
                </c:pt>
                <c:pt idx="7">
                  <c:v>-10.86087</c:v>
                </c:pt>
                <c:pt idx="8">
                  <c:v>-12.73677</c:v>
                </c:pt>
                <c:pt idx="9">
                  <c:v>-14.6096</c:v>
                </c:pt>
                <c:pt idx="10">
                  <c:v>-16.481120000000001</c:v>
                </c:pt>
                <c:pt idx="11">
                  <c:v>-18.352969999999999</c:v>
                </c:pt>
                <c:pt idx="12">
                  <c:v>-20.226710000000001</c:v>
                </c:pt>
                <c:pt idx="13">
                  <c:v>-22.103909999999999</c:v>
                </c:pt>
                <c:pt idx="14">
                  <c:v>-23.986190000000001</c:v>
                </c:pt>
                <c:pt idx="15">
                  <c:v>-25.87529</c:v>
                </c:pt>
                <c:pt idx="16">
                  <c:v>-27.773099999999999</c:v>
                </c:pt>
                <c:pt idx="17">
                  <c:v>-29.681699999999999</c:v>
                </c:pt>
                <c:pt idx="18">
                  <c:v>-31.603380000000001</c:v>
                </c:pt>
                <c:pt idx="19">
                  <c:v>-33.540680000000002</c:v>
                </c:pt>
                <c:pt idx="20">
                  <c:v>-35.496389999999998</c:v>
                </c:pt>
                <c:pt idx="21">
                  <c:v>-37.473579999999998</c:v>
                </c:pt>
                <c:pt idx="22">
                  <c:v>-39.475569999999998</c:v>
                </c:pt>
                <c:pt idx="23">
                  <c:v>-41.505980000000001</c:v>
                </c:pt>
                <c:pt idx="24">
                  <c:v>-43.568649999999998</c:v>
                </c:pt>
                <c:pt idx="25">
                  <c:v>-45.667679999999997</c:v>
                </c:pt>
                <c:pt idx="26">
                  <c:v>-47.80735</c:v>
                </c:pt>
                <c:pt idx="27">
                  <c:v>-49.992089999999997</c:v>
                </c:pt>
                <c:pt idx="28">
                  <c:v>-52.22645</c:v>
                </c:pt>
                <c:pt idx="29">
                  <c:v>-54.514980000000001</c:v>
                </c:pt>
                <c:pt idx="30">
                  <c:v>-56.862220000000001</c:v>
                </c:pt>
                <c:pt idx="31">
                  <c:v>-59.272550000000003</c:v>
                </c:pt>
                <c:pt idx="32">
                  <c:v>-61.750140000000002</c:v>
                </c:pt>
                <c:pt idx="33">
                  <c:v>-64.298850000000002</c:v>
                </c:pt>
                <c:pt idx="34">
                  <c:v>-66.922079999999994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1-4F43-9039-2B45CB967A03}"/>
            </c:ext>
          </c:extLst>
        </c:ser>
        <c:ser>
          <c:idx val="2"/>
          <c:order val="2"/>
          <c:tx>
            <c:v>m=0</c:v>
          </c:tx>
          <c:spPr>
            <a:ln w="28575">
              <a:noFill/>
            </a:ln>
          </c:spPr>
          <c:xVal>
            <c:numRef>
              <c:f>'pre CV2'!$F$6:$F$44</c:f>
              <c:numCache>
                <c:formatCode>General</c:formatCode>
                <c:ptCount val="39"/>
                <c:pt idx="5">
                  <c:v>-16.354430000000001</c:v>
                </c:pt>
                <c:pt idx="7">
                  <c:v>-15.76782</c:v>
                </c:pt>
                <c:pt idx="9">
                  <c:v>-15.391970000000001</c:v>
                </c:pt>
                <c:pt idx="11">
                  <c:v>-15.13477</c:v>
                </c:pt>
                <c:pt idx="13">
                  <c:v>-14.9505</c:v>
                </c:pt>
                <c:pt idx="15">
                  <c:v>-14.813969999999999</c:v>
                </c:pt>
                <c:pt idx="17">
                  <c:v>-14.71021</c:v>
                </c:pt>
                <c:pt idx="19">
                  <c:v>-14.629799999999999</c:v>
                </c:pt>
                <c:pt idx="21">
                  <c:v>-14.566549999999999</c:v>
                </c:pt>
                <c:pt idx="23">
                  <c:v>-14.51624</c:v>
                </c:pt>
                <c:pt idx="25">
                  <c:v>-14.475910000000001</c:v>
                </c:pt>
                <c:pt idx="27">
                  <c:v>-14.443429999999999</c:v>
                </c:pt>
                <c:pt idx="29">
                  <c:v>-14.41722</c:v>
                </c:pt>
                <c:pt idx="31">
                  <c:v>-14.39611</c:v>
                </c:pt>
                <c:pt idx="33">
                  <c:v>-14.37921</c:v>
                </c:pt>
                <c:pt idx="35">
                  <c:v>-14.36581</c:v>
                </c:pt>
                <c:pt idx="37">
                  <c:v>-14.35538</c:v>
                </c:pt>
              </c:numCache>
            </c:numRef>
          </c:xVal>
          <c:yVal>
            <c:numRef>
              <c:f>'pre CV2'!$G$6:$G$44</c:f>
              <c:numCache>
                <c:formatCode>General</c:formatCode>
                <c:ptCount val="39"/>
                <c:pt idx="5">
                  <c:v>27.58398</c:v>
                </c:pt>
                <c:pt idx="7">
                  <c:v>27.30114</c:v>
                </c:pt>
                <c:pt idx="9">
                  <c:v>27.11337</c:v>
                </c:pt>
                <c:pt idx="11">
                  <c:v>26.98141</c:v>
                </c:pt>
                <c:pt idx="13">
                  <c:v>26.884689999999999</c:v>
                </c:pt>
                <c:pt idx="15">
                  <c:v>26.81146</c:v>
                </c:pt>
                <c:pt idx="17">
                  <c:v>26.754519999999999</c:v>
                </c:pt>
                <c:pt idx="19">
                  <c:v>26.70928</c:v>
                </c:pt>
                <c:pt idx="21">
                  <c:v>26.672640000000001</c:v>
                </c:pt>
                <c:pt idx="23">
                  <c:v>26.642489999999999</c:v>
                </c:pt>
                <c:pt idx="25">
                  <c:v>26.617319999999999</c:v>
                </c:pt>
                <c:pt idx="27">
                  <c:v>26.596039999999999</c:v>
                </c:pt>
                <c:pt idx="29">
                  <c:v>26.577829999999999</c:v>
                </c:pt>
                <c:pt idx="31">
                  <c:v>26.562090000000001</c:v>
                </c:pt>
                <c:pt idx="33">
                  <c:v>26.54834</c:v>
                </c:pt>
                <c:pt idx="35">
                  <c:v>26.536239999999999</c:v>
                </c:pt>
                <c:pt idx="37">
                  <c:v>26.525469999999999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F1-4F43-9039-2B45CB967A03}"/>
            </c:ext>
          </c:extLst>
        </c:ser>
        <c:ser>
          <c:idx val="3"/>
          <c:order val="3"/>
          <c:tx>
            <c:v>m=3</c:v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'pre CV2'!$H$6:$H$44</c:f>
              <c:numCache>
                <c:formatCode>General</c:formatCode>
                <c:ptCount val="39"/>
                <c:pt idx="5">
                  <c:v>-17.392330000000001</c:v>
                </c:pt>
                <c:pt idx="7">
                  <c:v>-16.952929999999999</c:v>
                </c:pt>
                <c:pt idx="9">
                  <c:v>-16.734670000000001</c:v>
                </c:pt>
                <c:pt idx="11">
                  <c:v>-16.650559999999999</c:v>
                </c:pt>
                <c:pt idx="13">
                  <c:v>-16.662839999999999</c:v>
                </c:pt>
                <c:pt idx="15">
                  <c:v>-16.75695</c:v>
                </c:pt>
                <c:pt idx="17">
                  <c:v>-16.93045</c:v>
                </c:pt>
                <c:pt idx="19">
                  <c:v>-17.18693</c:v>
                </c:pt>
                <c:pt idx="21">
                  <c:v>-17.531379999999999</c:v>
                </c:pt>
                <c:pt idx="23">
                  <c:v>-17.966100000000001</c:v>
                </c:pt>
                <c:pt idx="25">
                  <c:v>-18.487159999999999</c:v>
                </c:pt>
                <c:pt idx="27">
                  <c:v>-19.08175</c:v>
                </c:pt>
                <c:pt idx="29">
                  <c:v>-19.726970000000001</c:v>
                </c:pt>
                <c:pt idx="31">
                  <c:v>-20.390529999999998</c:v>
                </c:pt>
                <c:pt idx="33">
                  <c:v>-21.03342</c:v>
                </c:pt>
                <c:pt idx="35">
                  <c:v>-21.614450000000001</c:v>
                </c:pt>
                <c:pt idx="37">
                  <c:v>-22.09695</c:v>
                </c:pt>
              </c:numCache>
            </c:numRef>
          </c:xVal>
          <c:yVal>
            <c:numRef>
              <c:f>'pre CV2'!$I$6:$I$44</c:f>
              <c:numCache>
                <c:formatCode>General</c:formatCode>
                <c:ptCount val="39"/>
                <c:pt idx="5">
                  <c:v>-12.98973</c:v>
                </c:pt>
                <c:pt idx="7">
                  <c:v>-18.77647</c:v>
                </c:pt>
                <c:pt idx="9">
                  <c:v>-24.526109999999999</c:v>
                </c:pt>
                <c:pt idx="11">
                  <c:v>-30.31091</c:v>
                </c:pt>
                <c:pt idx="13">
                  <c:v>-36.203389999999999</c:v>
                </c:pt>
                <c:pt idx="15">
                  <c:v>-42.289870000000001</c:v>
                </c:pt>
                <c:pt idx="17">
                  <c:v>-48.674900000000001</c:v>
                </c:pt>
                <c:pt idx="19">
                  <c:v>-55.477960000000003</c:v>
                </c:pt>
                <c:pt idx="21">
                  <c:v>-62.82206</c:v>
                </c:pt>
                <c:pt idx="23">
                  <c:v>-70.814899999999994</c:v>
                </c:pt>
                <c:pt idx="25">
                  <c:v>-79.524730000000005</c:v>
                </c:pt>
                <c:pt idx="27">
                  <c:v>-88.955380000000005</c:v>
                </c:pt>
                <c:pt idx="29">
                  <c:v>-99.025980000000004</c:v>
                </c:pt>
                <c:pt idx="31">
                  <c:v>-109.56099</c:v>
                </c:pt>
                <c:pt idx="33">
                  <c:v>-120.29486</c:v>
                </c:pt>
                <c:pt idx="35">
                  <c:v>-130.89489</c:v>
                </c:pt>
                <c:pt idx="37">
                  <c:v>-141.00848999999999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F1-4F43-9039-2B45CB967A03}"/>
            </c:ext>
          </c:extLst>
        </c:ser>
        <c:ser>
          <c:idx val="4"/>
          <c:order val="4"/>
          <c:tx>
            <c:v>m=-1</c:v>
          </c:tx>
          <c:spPr>
            <a:ln w="28575">
              <a:noFill/>
            </a:ln>
          </c:spPr>
          <c:xVal>
            <c:numRef>
              <c:f>'pre CV2'!$J$6:$J$44</c:f>
              <c:numCache>
                <c:formatCode>General</c:formatCode>
                <c:ptCount val="39"/>
                <c:pt idx="5">
                  <c:v>-16.02976</c:v>
                </c:pt>
                <c:pt idx="7">
                  <c:v>-15.401339999999999</c:v>
                </c:pt>
                <c:pt idx="9">
                  <c:v>-14.98282</c:v>
                </c:pt>
                <c:pt idx="11">
                  <c:v>-14.68215</c:v>
                </c:pt>
                <c:pt idx="13">
                  <c:v>-14.45359</c:v>
                </c:pt>
                <c:pt idx="15">
                  <c:v>-14.271890000000001</c:v>
                </c:pt>
                <c:pt idx="17">
                  <c:v>-14.12196</c:v>
                </c:pt>
                <c:pt idx="19">
                  <c:v>-13.99423</c:v>
                </c:pt>
                <c:pt idx="21">
                  <c:v>-13.88237</c:v>
                </c:pt>
                <c:pt idx="23">
                  <c:v>-13.78195</c:v>
                </c:pt>
                <c:pt idx="25">
                  <c:v>-13.689819999999999</c:v>
                </c:pt>
                <c:pt idx="27">
                  <c:v>-13.6036</c:v>
                </c:pt>
                <c:pt idx="29">
                  <c:v>-13.521459999999999</c:v>
                </c:pt>
                <c:pt idx="31">
                  <c:v>-13.441929999999999</c:v>
                </c:pt>
                <c:pt idx="33">
                  <c:v>-13.363810000000001</c:v>
                </c:pt>
                <c:pt idx="35">
                  <c:v>-13.28604</c:v>
                </c:pt>
                <c:pt idx="37">
                  <c:v>-13.20773</c:v>
                </c:pt>
              </c:numCache>
            </c:numRef>
          </c:xVal>
          <c:yVal>
            <c:numRef>
              <c:f>'pre CV2'!$K$6:$K$44</c:f>
              <c:numCache>
                <c:formatCode>General</c:formatCode>
                <c:ptCount val="39"/>
                <c:pt idx="5">
                  <c:v>41.035879999999999</c:v>
                </c:pt>
                <c:pt idx="7">
                  <c:v>42.544820000000001</c:v>
                </c:pt>
                <c:pt idx="9">
                  <c:v>44.14752</c:v>
                </c:pt>
                <c:pt idx="11">
                  <c:v>45.80424</c:v>
                </c:pt>
                <c:pt idx="13">
                  <c:v>47.493879999999997</c:v>
                </c:pt>
                <c:pt idx="15">
                  <c:v>49.204000000000001</c:v>
                </c:pt>
                <c:pt idx="17">
                  <c:v>50.926609999999997</c:v>
                </c:pt>
                <c:pt idx="19">
                  <c:v>52.656170000000003</c:v>
                </c:pt>
                <c:pt idx="21">
                  <c:v>54.388509999999997</c:v>
                </c:pt>
                <c:pt idx="23">
                  <c:v>56.120240000000003</c:v>
                </c:pt>
                <c:pt idx="25">
                  <c:v>57.848410000000001</c:v>
                </c:pt>
                <c:pt idx="27">
                  <c:v>59.570250000000001</c:v>
                </c:pt>
                <c:pt idx="29">
                  <c:v>61.283059999999999</c:v>
                </c:pt>
                <c:pt idx="31">
                  <c:v>62.984079999999999</c:v>
                </c:pt>
                <c:pt idx="33">
                  <c:v>64.670410000000004</c:v>
                </c:pt>
                <c:pt idx="35">
                  <c:v>66.338949999999997</c:v>
                </c:pt>
                <c:pt idx="37">
                  <c:v>67.986379999999997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F1-4F43-9039-2B45CB96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95616"/>
        <c:axId val="123297152"/>
      </c:scatterChart>
      <c:valAx>
        <c:axId val="123295616"/>
        <c:scaling>
          <c:orientation val="minMax"/>
          <c:max val="25"/>
          <c:min val="-25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23297152"/>
        <c:crosses val="autoZero"/>
        <c:crossBetween val="midCat"/>
        <c:majorUnit val="10"/>
      </c:valAx>
      <c:valAx>
        <c:axId val="123297152"/>
        <c:scaling>
          <c:orientation val="minMax"/>
          <c:max val="70"/>
          <c:min val="-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295616"/>
        <c:crosses val="autoZero"/>
        <c:crossBetween val="midCat"/>
        <c:majorUnit val="10"/>
        <c:min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38407699037723E-2"/>
          <c:y val="0.1523291752915375"/>
          <c:w val="0.6730949256342964"/>
          <c:h val="0.80501001125086891"/>
        </c:manualLayout>
      </c:layout>
      <c:scatterChart>
        <c:scatterStyle val="smoothMarker"/>
        <c:varyColors val="0"/>
        <c:ser>
          <c:idx val="0"/>
          <c:order val="0"/>
          <c:tx>
            <c:v>dX (pixel)</c:v>
          </c:tx>
          <c:xVal>
            <c:numRef>
              <c:f>'pre CV2'!$A$12:$A$44</c:f>
              <c:numCache>
                <c:formatCode>0.00</c:formatCode>
                <c:ptCount val="33"/>
                <c:pt idx="0">
                  <c:v>0.80000000000000027</c:v>
                </c:pt>
                <c:pt idx="1">
                  <c:v>0.85000000000000031</c:v>
                </c:pt>
                <c:pt idx="2">
                  <c:v>0.90000000000000036</c:v>
                </c:pt>
                <c:pt idx="3">
                  <c:v>0.9500000000000004</c:v>
                </c:pt>
                <c:pt idx="4">
                  <c:v>1.0000000000000004</c:v>
                </c:pt>
                <c:pt idx="5">
                  <c:v>1.0500000000000005</c:v>
                </c:pt>
                <c:pt idx="6">
                  <c:v>1.1000000000000005</c:v>
                </c:pt>
                <c:pt idx="7">
                  <c:v>1.1500000000000006</c:v>
                </c:pt>
                <c:pt idx="8">
                  <c:v>1.2000000000000006</c:v>
                </c:pt>
                <c:pt idx="9">
                  <c:v>1.2500000000000007</c:v>
                </c:pt>
                <c:pt idx="10">
                  <c:v>1.3000000000000007</c:v>
                </c:pt>
                <c:pt idx="11">
                  <c:v>1.3500000000000008</c:v>
                </c:pt>
                <c:pt idx="12">
                  <c:v>1.4000000000000008</c:v>
                </c:pt>
                <c:pt idx="13">
                  <c:v>1.4500000000000008</c:v>
                </c:pt>
                <c:pt idx="14">
                  <c:v>1.5000000000000009</c:v>
                </c:pt>
                <c:pt idx="15">
                  <c:v>1.5500000000000009</c:v>
                </c:pt>
                <c:pt idx="16">
                  <c:v>1.600000000000001</c:v>
                </c:pt>
                <c:pt idx="17">
                  <c:v>1.650000000000001</c:v>
                </c:pt>
                <c:pt idx="18">
                  <c:v>1.7000000000000011</c:v>
                </c:pt>
                <c:pt idx="19">
                  <c:v>1.7500000000000011</c:v>
                </c:pt>
                <c:pt idx="20">
                  <c:v>1.8000000000000012</c:v>
                </c:pt>
                <c:pt idx="21">
                  <c:v>1.8500000000000012</c:v>
                </c:pt>
                <c:pt idx="22">
                  <c:v>1.9000000000000012</c:v>
                </c:pt>
                <c:pt idx="23">
                  <c:v>1.9500000000000013</c:v>
                </c:pt>
                <c:pt idx="24">
                  <c:v>2.0000000000000013</c:v>
                </c:pt>
                <c:pt idx="25">
                  <c:v>2.0500000000000012</c:v>
                </c:pt>
                <c:pt idx="26">
                  <c:v>2.100000000000001</c:v>
                </c:pt>
                <c:pt idx="27">
                  <c:v>2.1500000000000008</c:v>
                </c:pt>
                <c:pt idx="28">
                  <c:v>2.2000000000000006</c:v>
                </c:pt>
                <c:pt idx="29">
                  <c:v>2.2500000000000004</c:v>
                </c:pt>
                <c:pt idx="30">
                  <c:v>2.3000000000000003</c:v>
                </c:pt>
                <c:pt idx="31">
                  <c:v>2.35</c:v>
                </c:pt>
                <c:pt idx="32">
                  <c:v>2.4</c:v>
                </c:pt>
              </c:numCache>
            </c:numRef>
          </c:xVal>
          <c:yVal>
            <c:numRef>
              <c:f>'pre CV2'!$Q$12:$Q$44</c:f>
              <c:numCache>
                <c:formatCode>General</c:formatCode>
                <c:ptCount val="33"/>
                <c:pt idx="0">
                  <c:v>-0.12500000000000475</c:v>
                </c:pt>
                <c:pt idx="4">
                  <c:v>0.50666666666663063</c:v>
                </c:pt>
                <c:pt idx="10">
                  <c:v>1.4094444444444756</c:v>
                </c:pt>
                <c:pt idx="14">
                  <c:v>1.9999999999999774</c:v>
                </c:pt>
                <c:pt idx="18">
                  <c:v>2.5883333333333409</c:v>
                </c:pt>
                <c:pt idx="24">
                  <c:v>3.4694444444444512</c:v>
                </c:pt>
                <c:pt idx="28">
                  <c:v>4.0577777777778143</c:v>
                </c:pt>
                <c:pt idx="32">
                  <c:v>4.647222222222247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21-48B5-876F-4EA7E41DE03B}"/>
            </c:ext>
          </c:extLst>
        </c:ser>
        <c:ser>
          <c:idx val="1"/>
          <c:order val="1"/>
          <c:tx>
            <c:v>dY (pixel)</c:v>
          </c:tx>
          <c:xVal>
            <c:numRef>
              <c:f>'pre CV2'!$A$12:$A$44</c:f>
              <c:numCache>
                <c:formatCode>0.00</c:formatCode>
                <c:ptCount val="33"/>
                <c:pt idx="0">
                  <c:v>0.80000000000000027</c:v>
                </c:pt>
                <c:pt idx="1">
                  <c:v>0.85000000000000031</c:v>
                </c:pt>
                <c:pt idx="2">
                  <c:v>0.90000000000000036</c:v>
                </c:pt>
                <c:pt idx="3">
                  <c:v>0.9500000000000004</c:v>
                </c:pt>
                <c:pt idx="4">
                  <c:v>1.0000000000000004</c:v>
                </c:pt>
                <c:pt idx="5">
                  <c:v>1.0500000000000005</c:v>
                </c:pt>
                <c:pt idx="6">
                  <c:v>1.1000000000000005</c:v>
                </c:pt>
                <c:pt idx="7">
                  <c:v>1.1500000000000006</c:v>
                </c:pt>
                <c:pt idx="8">
                  <c:v>1.2000000000000006</c:v>
                </c:pt>
                <c:pt idx="9">
                  <c:v>1.2500000000000007</c:v>
                </c:pt>
                <c:pt idx="10">
                  <c:v>1.3000000000000007</c:v>
                </c:pt>
                <c:pt idx="11">
                  <c:v>1.3500000000000008</c:v>
                </c:pt>
                <c:pt idx="12">
                  <c:v>1.4000000000000008</c:v>
                </c:pt>
                <c:pt idx="13">
                  <c:v>1.4500000000000008</c:v>
                </c:pt>
                <c:pt idx="14">
                  <c:v>1.5000000000000009</c:v>
                </c:pt>
                <c:pt idx="15">
                  <c:v>1.5500000000000009</c:v>
                </c:pt>
                <c:pt idx="16">
                  <c:v>1.600000000000001</c:v>
                </c:pt>
                <c:pt idx="17">
                  <c:v>1.650000000000001</c:v>
                </c:pt>
                <c:pt idx="18">
                  <c:v>1.7000000000000011</c:v>
                </c:pt>
                <c:pt idx="19">
                  <c:v>1.7500000000000011</c:v>
                </c:pt>
                <c:pt idx="20">
                  <c:v>1.8000000000000012</c:v>
                </c:pt>
                <c:pt idx="21">
                  <c:v>1.8500000000000012</c:v>
                </c:pt>
                <c:pt idx="22">
                  <c:v>1.9000000000000012</c:v>
                </c:pt>
                <c:pt idx="23">
                  <c:v>1.9500000000000013</c:v>
                </c:pt>
                <c:pt idx="24">
                  <c:v>2.0000000000000013</c:v>
                </c:pt>
                <c:pt idx="25">
                  <c:v>2.0500000000000012</c:v>
                </c:pt>
                <c:pt idx="26">
                  <c:v>2.100000000000001</c:v>
                </c:pt>
                <c:pt idx="27">
                  <c:v>2.1500000000000008</c:v>
                </c:pt>
                <c:pt idx="28">
                  <c:v>2.2000000000000006</c:v>
                </c:pt>
                <c:pt idx="29">
                  <c:v>2.2500000000000004</c:v>
                </c:pt>
                <c:pt idx="30">
                  <c:v>2.3000000000000003</c:v>
                </c:pt>
                <c:pt idx="31">
                  <c:v>2.35</c:v>
                </c:pt>
                <c:pt idx="32">
                  <c:v>2.4</c:v>
                </c:pt>
              </c:numCache>
            </c:numRef>
          </c:xVal>
          <c:yVal>
            <c:numRef>
              <c:f>'pre CV2'!$R$12:$R$44</c:f>
              <c:numCache>
                <c:formatCode>General</c:formatCode>
                <c:ptCount val="33"/>
                <c:pt idx="0">
                  <c:v>-1.9766666666667378</c:v>
                </c:pt>
                <c:pt idx="4">
                  <c:v>-1.8683333333333609</c:v>
                </c:pt>
                <c:pt idx="10">
                  <c:v>-1.8127777777777621</c:v>
                </c:pt>
                <c:pt idx="14">
                  <c:v>-1.8033333333333328</c:v>
                </c:pt>
                <c:pt idx="18">
                  <c:v>-1.8033333333333297</c:v>
                </c:pt>
                <c:pt idx="24">
                  <c:v>-1.8149999999999742</c:v>
                </c:pt>
                <c:pt idx="28">
                  <c:v>-1.8272222222222272</c:v>
                </c:pt>
                <c:pt idx="32">
                  <c:v>-1.8422222222221527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21-48B5-876F-4EA7E41D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52832"/>
        <c:axId val="123754368"/>
      </c:scatterChart>
      <c:valAx>
        <c:axId val="1237528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23754368"/>
        <c:crosses val="autoZero"/>
        <c:crossBetween val="midCat"/>
      </c:valAx>
      <c:valAx>
        <c:axId val="1237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75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73468941382328"/>
          <c:y val="3.166670537864183E-2"/>
          <c:w val="0.78826531058617677"/>
          <c:h val="0.95633227262521392"/>
        </c:manualLayout>
      </c:layout>
      <c:scatterChart>
        <c:scatterStyle val="lineMarker"/>
        <c:varyColors val="0"/>
        <c:ser>
          <c:idx val="0"/>
          <c:order val="0"/>
          <c:tx>
            <c:v>m=1</c:v>
          </c:tx>
          <c:spPr>
            <a:ln w="28575">
              <a:noFill/>
            </a:ln>
          </c:spPr>
          <c:xVal>
            <c:numRef>
              <c:f>'pre CV2'!$B$10:$B$48</c:f>
              <c:numCache>
                <c:formatCode>General</c:formatCode>
                <c:ptCount val="39"/>
                <c:pt idx="0">
                  <c:v>-17.091280000000001</c:v>
                </c:pt>
                <c:pt idx="1">
                  <c:v>-16.68159</c:v>
                </c:pt>
                <c:pt idx="2">
                  <c:v>-16.374030000000001</c:v>
                </c:pt>
                <c:pt idx="3">
                  <c:v>-16.137360000000001</c:v>
                </c:pt>
                <c:pt idx="4">
                  <c:v>-15.951890000000001</c:v>
                </c:pt>
                <c:pt idx="5">
                  <c:v>-15.80457</c:v>
                </c:pt>
                <c:pt idx="6">
                  <c:v>-15.686389999999999</c:v>
                </c:pt>
                <c:pt idx="7">
                  <c:v>-15.590949999999999</c:v>
                </c:pt>
                <c:pt idx="8">
                  <c:v>-15.51356</c:v>
                </c:pt>
                <c:pt idx="9">
                  <c:v>-15.45073</c:v>
                </c:pt>
                <c:pt idx="10">
                  <c:v>-15.39978</c:v>
                </c:pt>
                <c:pt idx="11">
                  <c:v>-15.35866</c:v>
                </c:pt>
                <c:pt idx="12">
                  <c:v>-15.325760000000001</c:v>
                </c:pt>
                <c:pt idx="13">
                  <c:v>-15.299770000000001</c:v>
                </c:pt>
                <c:pt idx="14">
                  <c:v>-15.279669999999999</c:v>
                </c:pt>
                <c:pt idx="15">
                  <c:v>-15.264620000000001</c:v>
                </c:pt>
                <c:pt idx="16">
                  <c:v>-15.25393</c:v>
                </c:pt>
                <c:pt idx="17">
                  <c:v>-15.247019999999999</c:v>
                </c:pt>
                <c:pt idx="18">
                  <c:v>-15.24343</c:v>
                </c:pt>
                <c:pt idx="19">
                  <c:v>-15.242760000000001</c:v>
                </c:pt>
                <c:pt idx="20">
                  <c:v>-15.244669999999999</c:v>
                </c:pt>
                <c:pt idx="21">
                  <c:v>-15.24887</c:v>
                </c:pt>
                <c:pt idx="22">
                  <c:v>-15.255129999999999</c:v>
                </c:pt>
                <c:pt idx="23">
                  <c:v>-15.26324</c:v>
                </c:pt>
                <c:pt idx="24">
                  <c:v>-15.27303</c:v>
                </c:pt>
                <c:pt idx="25">
                  <c:v>-15.284330000000001</c:v>
                </c:pt>
                <c:pt idx="26">
                  <c:v>-15.297029999999999</c:v>
                </c:pt>
                <c:pt idx="27">
                  <c:v>-15.311</c:v>
                </c:pt>
                <c:pt idx="28">
                  <c:v>-15.326140000000001</c:v>
                </c:pt>
                <c:pt idx="29">
                  <c:v>-15.34238</c:v>
                </c:pt>
                <c:pt idx="30">
                  <c:v>-15.35965</c:v>
                </c:pt>
                <c:pt idx="31">
                  <c:v>-15.37786</c:v>
                </c:pt>
                <c:pt idx="32">
                  <c:v>-15.396990000000001</c:v>
                </c:pt>
                <c:pt idx="33">
                  <c:v>-15.416969999999999</c:v>
                </c:pt>
                <c:pt idx="34">
                  <c:v>-15.43778</c:v>
                </c:pt>
                <c:pt idx="35">
                  <c:v>-15.459379999999999</c:v>
                </c:pt>
                <c:pt idx="36">
                  <c:v>-15.48175</c:v>
                </c:pt>
                <c:pt idx="37">
                  <c:v>-15.50487</c:v>
                </c:pt>
                <c:pt idx="38">
                  <c:v>-15.52872</c:v>
                </c:pt>
              </c:numCache>
            </c:numRef>
          </c:xVal>
          <c:yVal>
            <c:numRef>
              <c:f>'pre CV2'!$C$10:$C$48</c:f>
              <c:numCache>
                <c:formatCode>General</c:formatCode>
                <c:ptCount val="39"/>
                <c:pt idx="0">
                  <c:v>15.221880000000001</c:v>
                </c:pt>
                <c:pt idx="1">
                  <c:v>14.123760000000001</c:v>
                </c:pt>
                <c:pt idx="2">
                  <c:v>13.068770000000001</c:v>
                </c:pt>
                <c:pt idx="3">
                  <c:v>12.04471</c:v>
                </c:pt>
                <c:pt idx="4">
                  <c:v>11.043530000000001</c:v>
                </c:pt>
                <c:pt idx="5">
                  <c:v>10.059699999999999</c:v>
                </c:pt>
                <c:pt idx="6">
                  <c:v>9.0892499999999998</c:v>
                </c:pt>
                <c:pt idx="7">
                  <c:v>8.1293199999999999</c:v>
                </c:pt>
                <c:pt idx="8">
                  <c:v>7.17774</c:v>
                </c:pt>
                <c:pt idx="9">
                  <c:v>6.2328799999999998</c:v>
                </c:pt>
                <c:pt idx="10">
                  <c:v>5.29345</c:v>
                </c:pt>
                <c:pt idx="11">
                  <c:v>4.35846</c:v>
                </c:pt>
                <c:pt idx="12">
                  <c:v>3.4270999999999998</c:v>
                </c:pt>
                <c:pt idx="13">
                  <c:v>2.4987300000000001</c:v>
                </c:pt>
                <c:pt idx="14">
                  <c:v>1.57281</c:v>
                </c:pt>
                <c:pt idx="15">
                  <c:v>0.64892000000000005</c:v>
                </c:pt>
                <c:pt idx="16">
                  <c:v>-0.27333000000000002</c:v>
                </c:pt>
                <c:pt idx="17">
                  <c:v>-1.1942299999999999</c:v>
                </c:pt>
                <c:pt idx="18">
                  <c:v>-2.1140400000000001</c:v>
                </c:pt>
                <c:pt idx="19">
                  <c:v>-3.0329899999999999</c:v>
                </c:pt>
                <c:pt idx="20">
                  <c:v>-3.9512800000000001</c:v>
                </c:pt>
                <c:pt idx="21">
                  <c:v>-4.8690699999999998</c:v>
                </c:pt>
                <c:pt idx="22">
                  <c:v>-5.7865200000000003</c:v>
                </c:pt>
                <c:pt idx="23">
                  <c:v>-6.7037699999999996</c:v>
                </c:pt>
                <c:pt idx="24">
                  <c:v>-7.6209300000000004</c:v>
                </c:pt>
                <c:pt idx="25">
                  <c:v>-8.5381300000000007</c:v>
                </c:pt>
                <c:pt idx="26">
                  <c:v>-9.45547</c:v>
                </c:pt>
                <c:pt idx="27">
                  <c:v>-10.373049999999999</c:v>
                </c:pt>
                <c:pt idx="28">
                  <c:v>-11.29097</c:v>
                </c:pt>
                <c:pt idx="29">
                  <c:v>-12.20932</c:v>
                </c:pt>
                <c:pt idx="30">
                  <c:v>-13.128209999999999</c:v>
                </c:pt>
                <c:pt idx="31">
                  <c:v>-14.04772</c:v>
                </c:pt>
                <c:pt idx="32">
                  <c:v>-14.96796</c:v>
                </c:pt>
                <c:pt idx="33">
                  <c:v>-15.88902</c:v>
                </c:pt>
                <c:pt idx="34">
                  <c:v>-16.81101</c:v>
                </c:pt>
                <c:pt idx="35">
                  <c:v>-17.73405</c:v>
                </c:pt>
                <c:pt idx="36">
                  <c:v>-18.65823</c:v>
                </c:pt>
                <c:pt idx="37">
                  <c:v>-19.5837</c:v>
                </c:pt>
                <c:pt idx="38">
                  <c:v>-20.510570000000001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2-4516-A78B-228BB49B0573}"/>
            </c:ext>
          </c:extLst>
        </c:ser>
        <c:ser>
          <c:idx val="1"/>
          <c:order val="1"/>
          <c:tx>
            <c:v>m=2</c:v>
          </c:tx>
          <c:spPr>
            <a:ln w="28575">
              <a:noFill/>
            </a:ln>
          </c:spPr>
          <c:xVal>
            <c:numRef>
              <c:f>'pre CV2'!$D$10:$D$22</c:f>
              <c:numCache>
                <c:formatCode>General</c:formatCode>
                <c:ptCount val="13"/>
                <c:pt idx="0">
                  <c:v>-17.411999999999999</c:v>
                </c:pt>
                <c:pt idx="1">
                  <c:v>-17.025459999999999</c:v>
                </c:pt>
                <c:pt idx="2">
                  <c:v>-16.741510000000002</c:v>
                </c:pt>
                <c:pt idx="3">
                  <c:v>-16.528860000000002</c:v>
                </c:pt>
                <c:pt idx="4">
                  <c:v>-16.367809999999999</c:v>
                </c:pt>
                <c:pt idx="5">
                  <c:v>-16.245280000000001</c:v>
                </c:pt>
                <c:pt idx="6">
                  <c:v>-16.1523</c:v>
                </c:pt>
                <c:pt idx="7">
                  <c:v>-16.08249</c:v>
                </c:pt>
                <c:pt idx="8">
                  <c:v>-16.031210000000002</c:v>
                </c:pt>
                <c:pt idx="9">
                  <c:v>-15.99502</c:v>
                </c:pt>
                <c:pt idx="10">
                  <c:v>-15.971349999999999</c:v>
                </c:pt>
                <c:pt idx="11">
                  <c:v>-15.95824</c:v>
                </c:pt>
                <c:pt idx="12">
                  <c:v>-15.9542</c:v>
                </c:pt>
              </c:numCache>
            </c:numRef>
          </c:xVal>
          <c:yVal>
            <c:numRef>
              <c:f>'pre CV2'!$E$10:$E$22</c:f>
              <c:numCache>
                <c:formatCode>General</c:formatCode>
                <c:ptCount val="13"/>
                <c:pt idx="0">
                  <c:v>2.6272799999999998</c:v>
                </c:pt>
                <c:pt idx="1">
                  <c:v>0.62197000000000002</c:v>
                </c:pt>
                <c:pt idx="2">
                  <c:v>-1.3420700000000001</c:v>
                </c:pt>
                <c:pt idx="3">
                  <c:v>-3.2772100000000002</c:v>
                </c:pt>
                <c:pt idx="4">
                  <c:v>-5.1916500000000001</c:v>
                </c:pt>
                <c:pt idx="5">
                  <c:v>-7.0911299999999997</c:v>
                </c:pt>
                <c:pt idx="6">
                  <c:v>-8.9798200000000001</c:v>
                </c:pt>
                <c:pt idx="7">
                  <c:v>-10.86087</c:v>
                </c:pt>
                <c:pt idx="8">
                  <c:v>-12.73677</c:v>
                </c:pt>
                <c:pt idx="9">
                  <c:v>-14.6096</c:v>
                </c:pt>
                <c:pt idx="10">
                  <c:v>-16.481120000000001</c:v>
                </c:pt>
                <c:pt idx="11">
                  <c:v>-18.352969999999999</c:v>
                </c:pt>
                <c:pt idx="12">
                  <c:v>-20.226710000000001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2-4516-A78B-228BB49B0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40672"/>
        <c:axId val="123342208"/>
      </c:scatterChart>
      <c:valAx>
        <c:axId val="12334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342208"/>
        <c:crosses val="autoZero"/>
        <c:crossBetween val="midCat"/>
      </c:valAx>
      <c:valAx>
        <c:axId val="1233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40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GR700-Code V representation-post OTIS </a:t>
            </a:r>
          </a:p>
        </c:rich>
      </c:tx>
      <c:layout>
        <c:manualLayout>
          <c:xMode val="edge"/>
          <c:yMode val="edge"/>
          <c:x val="0.47422445227465404"/>
          <c:y val="4.8192750764633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085948294518155E-2"/>
          <c:y val="0.1489558232931727"/>
          <c:w val="0.95098311442570738"/>
          <c:h val="0.61141885698432286"/>
        </c:manualLayout>
      </c:layout>
      <c:scatterChart>
        <c:scatterStyle val="lineMarker"/>
        <c:varyColors val="0"/>
        <c:ser>
          <c:idx val="0"/>
          <c:order val="0"/>
          <c:tx>
            <c:v>m=-1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'post OTIS'!$F$10:$F$58</c:f>
              <c:numCache>
                <c:formatCode>General</c:formatCode>
                <c:ptCount val="49"/>
                <c:pt idx="0">
                  <c:v>-45.503459999999997</c:v>
                </c:pt>
                <c:pt idx="2">
                  <c:v>-46.670749999999998</c:v>
                </c:pt>
                <c:pt idx="4">
                  <c:v>-48.13335</c:v>
                </c:pt>
                <c:pt idx="6">
                  <c:v>-49.739629999999998</c:v>
                </c:pt>
                <c:pt idx="8">
                  <c:v>-51.427860000000003</c:v>
                </c:pt>
                <c:pt idx="10">
                  <c:v>-53.168050000000001</c:v>
                </c:pt>
                <c:pt idx="12">
                  <c:v>-54.94406</c:v>
                </c:pt>
                <c:pt idx="14">
                  <c:v>-56.746609999999997</c:v>
                </c:pt>
                <c:pt idx="16">
                  <c:v>-58.570160000000001</c:v>
                </c:pt>
                <c:pt idx="18">
                  <c:v>-60.411349999999999</c:v>
                </c:pt>
                <c:pt idx="20">
                  <c:v>-62.268169999999998</c:v>
                </c:pt>
                <c:pt idx="22">
                  <c:v>-64.139499999999998</c:v>
                </c:pt>
                <c:pt idx="24">
                  <c:v>-66.024749999999997</c:v>
                </c:pt>
                <c:pt idx="26">
                  <c:v>-67.923730000000006</c:v>
                </c:pt>
                <c:pt idx="28">
                  <c:v>-69.836510000000004</c:v>
                </c:pt>
                <c:pt idx="30">
                  <c:v>-71.763279999999995</c:v>
                </c:pt>
                <c:pt idx="32">
                  <c:v>-73.70429</c:v>
                </c:pt>
                <c:pt idx="34">
                  <c:v>-75.659800000000004</c:v>
                </c:pt>
                <c:pt idx="36">
                  <c:v>-77.629949999999994</c:v>
                </c:pt>
                <c:pt idx="38">
                  <c:v>-79.614750000000001</c:v>
                </c:pt>
                <c:pt idx="40">
                  <c:v>-81.613960000000006</c:v>
                </c:pt>
                <c:pt idx="42">
                  <c:v>-83.627030000000005</c:v>
                </c:pt>
                <c:pt idx="44">
                  <c:v>-85.653040000000004</c:v>
                </c:pt>
                <c:pt idx="46">
                  <c:v>-87.690569999999994</c:v>
                </c:pt>
                <c:pt idx="48">
                  <c:v>-89.737660000000005</c:v>
                </c:pt>
              </c:numCache>
            </c:numRef>
          </c:xVal>
          <c:yVal>
            <c:numRef>
              <c:f>'post OTIS'!$G$10:$G$58</c:f>
              <c:numCache>
                <c:formatCode>General</c:formatCode>
                <c:ptCount val="49"/>
                <c:pt idx="0">
                  <c:v>-17.235220000000002</c:v>
                </c:pt>
                <c:pt idx="2">
                  <c:v>-15.7026</c:v>
                </c:pt>
                <c:pt idx="4">
                  <c:v>-14.86703</c:v>
                </c:pt>
                <c:pt idx="6">
                  <c:v>-14.33982</c:v>
                </c:pt>
                <c:pt idx="8">
                  <c:v>-13.976559999999999</c:v>
                </c:pt>
                <c:pt idx="10">
                  <c:v>-13.710979999999999</c:v>
                </c:pt>
                <c:pt idx="12">
                  <c:v>-13.5085</c:v>
                </c:pt>
                <c:pt idx="14">
                  <c:v>-13.34948</c:v>
                </c:pt>
                <c:pt idx="16">
                  <c:v>-13.22208</c:v>
                </c:pt>
                <c:pt idx="18">
                  <c:v>-13.11886</c:v>
                </c:pt>
                <c:pt idx="20">
                  <c:v>-13.03501</c:v>
                </c:pt>
                <c:pt idx="22">
                  <c:v>-12.96733</c:v>
                </c:pt>
                <c:pt idx="24">
                  <c:v>-12.91371</c:v>
                </c:pt>
                <c:pt idx="26">
                  <c:v>-12.872730000000001</c:v>
                </c:pt>
                <c:pt idx="28">
                  <c:v>-12.84347</c:v>
                </c:pt>
                <c:pt idx="30">
                  <c:v>-12.825290000000001</c:v>
                </c:pt>
                <c:pt idx="32">
                  <c:v>-12.81781</c:v>
                </c:pt>
                <c:pt idx="34">
                  <c:v>-12.82076</c:v>
                </c:pt>
                <c:pt idx="36">
                  <c:v>-12.83394</c:v>
                </c:pt>
                <c:pt idx="38">
                  <c:v>-12.85721</c:v>
                </c:pt>
                <c:pt idx="40">
                  <c:v>-12.89039</c:v>
                </c:pt>
                <c:pt idx="42">
                  <c:v>-12.93327</c:v>
                </c:pt>
                <c:pt idx="44">
                  <c:v>-12.9856</c:v>
                </c:pt>
                <c:pt idx="46">
                  <c:v>-13.047000000000001</c:v>
                </c:pt>
                <c:pt idx="48">
                  <c:v>-13.11702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B-4282-88E3-863F09C86FC6}"/>
            </c:ext>
          </c:extLst>
        </c:ser>
        <c:ser>
          <c:idx val="1"/>
          <c:order val="1"/>
          <c:tx>
            <c:v>m=1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'post OTIS'!$B$10:$B$58</c:f>
              <c:numCache>
                <c:formatCode>General</c:formatCode>
                <c:ptCount val="49"/>
                <c:pt idx="0">
                  <c:v>-23.445430000000002</c:v>
                </c:pt>
                <c:pt idx="2">
                  <c:v>-20.977799999999998</c:v>
                </c:pt>
                <c:pt idx="4">
                  <c:v>-18.790990000000001</c:v>
                </c:pt>
                <c:pt idx="6">
                  <c:v>-16.740169999999999</c:v>
                </c:pt>
                <c:pt idx="8">
                  <c:v>-14.765610000000001</c:v>
                </c:pt>
                <c:pt idx="10">
                  <c:v>-12.837899999999999</c:v>
                </c:pt>
                <c:pt idx="12">
                  <c:v>-10.94088</c:v>
                </c:pt>
                <c:pt idx="14">
                  <c:v>-9.0649499999999996</c:v>
                </c:pt>
                <c:pt idx="16">
                  <c:v>-7.2040499999999996</c:v>
                </c:pt>
                <c:pt idx="18">
                  <c:v>-5.3541600000000003</c:v>
                </c:pt>
                <c:pt idx="20">
                  <c:v>-3.51254</c:v>
                </c:pt>
                <c:pt idx="22">
                  <c:v>-1.6772</c:v>
                </c:pt>
                <c:pt idx="24">
                  <c:v>0.15329999999999999</c:v>
                </c:pt>
                <c:pt idx="26">
                  <c:v>1.9800599999999999</c:v>
                </c:pt>
                <c:pt idx="28">
                  <c:v>3.8039299999999998</c:v>
                </c:pt>
                <c:pt idx="30">
                  <c:v>5.62561</c:v>
                </c:pt>
                <c:pt idx="32">
                  <c:v>7.4456499999999997</c:v>
                </c:pt>
                <c:pt idx="34">
                  <c:v>9.2645</c:v>
                </c:pt>
                <c:pt idx="36">
                  <c:v>11.08259</c:v>
                </c:pt>
                <c:pt idx="38">
                  <c:v>12.900230000000001</c:v>
                </c:pt>
                <c:pt idx="40">
                  <c:v>14.717750000000001</c:v>
                </c:pt>
                <c:pt idx="42">
                  <c:v>16.535409999999999</c:v>
                </c:pt>
                <c:pt idx="44">
                  <c:v>18.353449999999999</c:v>
                </c:pt>
                <c:pt idx="46">
                  <c:v>20.17212</c:v>
                </c:pt>
                <c:pt idx="48">
                  <c:v>21.991610000000001</c:v>
                </c:pt>
              </c:numCache>
            </c:numRef>
          </c:xVal>
          <c:yVal>
            <c:numRef>
              <c:f>'post OTIS'!$C$10:$C$58</c:f>
              <c:numCache>
                <c:formatCode>General</c:formatCode>
                <c:ptCount val="49"/>
                <c:pt idx="0">
                  <c:v>-17.758990000000001</c:v>
                </c:pt>
                <c:pt idx="2">
                  <c:v>-16.338090000000001</c:v>
                </c:pt>
                <c:pt idx="4">
                  <c:v>-15.60407</c:v>
                </c:pt>
                <c:pt idx="6">
                  <c:v>-15.17327</c:v>
                </c:pt>
                <c:pt idx="8">
                  <c:v>-14.902710000000001</c:v>
                </c:pt>
                <c:pt idx="10">
                  <c:v>-14.726509999999999</c:v>
                </c:pt>
                <c:pt idx="12">
                  <c:v>-14.61009</c:v>
                </c:pt>
                <c:pt idx="14">
                  <c:v>-14.53364</c:v>
                </c:pt>
                <c:pt idx="16">
                  <c:v>-14.48502</c:v>
                </c:pt>
                <c:pt idx="18">
                  <c:v>-14.456440000000001</c:v>
                </c:pt>
                <c:pt idx="20">
                  <c:v>-14.44267</c:v>
                </c:pt>
                <c:pt idx="22">
                  <c:v>-14.440099999999999</c:v>
                </c:pt>
                <c:pt idx="24">
                  <c:v>-14.44617</c:v>
                </c:pt>
                <c:pt idx="26">
                  <c:v>-14.459009999999999</c:v>
                </c:pt>
                <c:pt idx="28">
                  <c:v>-14.47724</c:v>
                </c:pt>
                <c:pt idx="30">
                  <c:v>-14.49982</c:v>
                </c:pt>
                <c:pt idx="32">
                  <c:v>-14.52595</c:v>
                </c:pt>
                <c:pt idx="34">
                  <c:v>-14.555009999999999</c:v>
                </c:pt>
                <c:pt idx="36">
                  <c:v>-14.58653</c:v>
                </c:pt>
                <c:pt idx="38">
                  <c:v>-14.62013</c:v>
                </c:pt>
                <c:pt idx="40">
                  <c:v>-14.655519999999999</c:v>
                </c:pt>
                <c:pt idx="42">
                  <c:v>-14.692449999999999</c:v>
                </c:pt>
                <c:pt idx="44">
                  <c:v>-14.730740000000001</c:v>
                </c:pt>
                <c:pt idx="46">
                  <c:v>-14.77026</c:v>
                </c:pt>
                <c:pt idx="48">
                  <c:v>-14.81091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BB-4282-88E3-863F09C86FC6}"/>
            </c:ext>
          </c:extLst>
        </c:ser>
        <c:ser>
          <c:idx val="2"/>
          <c:order val="2"/>
          <c:tx>
            <c:v>m=0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'post OTIS'!$J$10:$J$102</c:f>
              <c:numCache>
                <c:formatCode>General</c:formatCode>
                <c:ptCount val="93"/>
                <c:pt idx="0">
                  <c:v>-34.426450000000003</c:v>
                </c:pt>
                <c:pt idx="4">
                  <c:v>-33.385869999999997</c:v>
                </c:pt>
                <c:pt idx="8">
                  <c:v>-32.980249999999998</c:v>
                </c:pt>
                <c:pt idx="12">
                  <c:v>-32.773989999999998</c:v>
                </c:pt>
                <c:pt idx="16">
                  <c:v>-32.653370000000002</c:v>
                </c:pt>
                <c:pt idx="20">
                  <c:v>-32.57611</c:v>
                </c:pt>
                <c:pt idx="24">
                  <c:v>-32.523229999999998</c:v>
                </c:pt>
                <c:pt idx="28">
                  <c:v>-32.485129999999998</c:v>
                </c:pt>
                <c:pt idx="32">
                  <c:v>-32.456479999999999</c:v>
                </c:pt>
                <c:pt idx="36">
                  <c:v>-32.434150000000002</c:v>
                </c:pt>
                <c:pt idx="40">
                  <c:v>-32.416179999999997</c:v>
                </c:pt>
                <c:pt idx="44">
                  <c:v>-32.401310000000002</c:v>
                </c:pt>
                <c:pt idx="48">
                  <c:v>-32.388680000000001</c:v>
                </c:pt>
                <c:pt idx="52">
                  <c:v>-32.377690000000001</c:v>
                </c:pt>
                <c:pt idx="56">
                  <c:v>-32.367930000000001</c:v>
                </c:pt>
                <c:pt idx="60">
                  <c:v>-32.359079999999999</c:v>
                </c:pt>
                <c:pt idx="64">
                  <c:v>-32.350929999999998</c:v>
                </c:pt>
                <c:pt idx="68">
                  <c:v>-32.343290000000003</c:v>
                </c:pt>
                <c:pt idx="72">
                  <c:v>-32.336039999999997</c:v>
                </c:pt>
                <c:pt idx="76">
                  <c:v>-32.329079999999998</c:v>
                </c:pt>
                <c:pt idx="80">
                  <c:v>-32.322330000000001</c:v>
                </c:pt>
                <c:pt idx="84">
                  <c:v>-32.315719999999999</c:v>
                </c:pt>
                <c:pt idx="88">
                  <c:v>-32.309199999999997</c:v>
                </c:pt>
                <c:pt idx="92">
                  <c:v>-32.302720000000001</c:v>
                </c:pt>
              </c:numCache>
            </c:numRef>
          </c:xVal>
          <c:yVal>
            <c:numRef>
              <c:f>'post OTIS'!$K$10:$K$102</c:f>
              <c:numCache>
                <c:formatCode>General</c:formatCode>
                <c:ptCount val="93"/>
                <c:pt idx="0">
                  <c:v>-17.48685</c:v>
                </c:pt>
                <c:pt idx="4">
                  <c:v>-15.226929999999999</c:v>
                </c:pt>
                <c:pt idx="8">
                  <c:v>-14.42902</c:v>
                </c:pt>
                <c:pt idx="12">
                  <c:v>-14.04321</c:v>
                </c:pt>
                <c:pt idx="16">
                  <c:v>-13.82732</c:v>
                </c:pt>
                <c:pt idx="20">
                  <c:v>-13.69617</c:v>
                </c:pt>
                <c:pt idx="24">
                  <c:v>-13.612719999999999</c:v>
                </c:pt>
                <c:pt idx="28">
                  <c:v>-13.55857</c:v>
                </c:pt>
                <c:pt idx="32">
                  <c:v>-13.523680000000001</c:v>
                </c:pt>
                <c:pt idx="36">
                  <c:v>-13.50217</c:v>
                </c:pt>
                <c:pt idx="40">
                  <c:v>-13.490399999999999</c:v>
                </c:pt>
                <c:pt idx="44">
                  <c:v>-13.486050000000001</c:v>
                </c:pt>
                <c:pt idx="48">
                  <c:v>-13.487539999999999</c:v>
                </c:pt>
                <c:pt idx="52">
                  <c:v>-13.4938</c:v>
                </c:pt>
                <c:pt idx="56">
                  <c:v>-13.50407</c:v>
                </c:pt>
                <c:pt idx="60">
                  <c:v>-13.517799999999999</c:v>
                </c:pt>
                <c:pt idx="64">
                  <c:v>-13.53459</c:v>
                </c:pt>
                <c:pt idx="68">
                  <c:v>-13.55414</c:v>
                </c:pt>
                <c:pt idx="72">
                  <c:v>-13.57625</c:v>
                </c:pt>
                <c:pt idx="76">
                  <c:v>-13.60073</c:v>
                </c:pt>
                <c:pt idx="80">
                  <c:v>-13.627459999999999</c:v>
                </c:pt>
                <c:pt idx="84">
                  <c:v>-13.656359999999999</c:v>
                </c:pt>
                <c:pt idx="88">
                  <c:v>-13.68735</c:v>
                </c:pt>
                <c:pt idx="92">
                  <c:v>-13.72038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5-4ECF-AE9B-D4F22963FD7E}"/>
            </c:ext>
          </c:extLst>
        </c:ser>
        <c:ser>
          <c:idx val="3"/>
          <c:order val="3"/>
          <c:tx>
            <c:v>m=2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'post OTIS'!$N$10:$N$28</c:f>
              <c:numCache>
                <c:formatCode>General</c:formatCode>
                <c:ptCount val="19"/>
                <c:pt idx="0">
                  <c:v>-12.528510000000001</c:v>
                </c:pt>
                <c:pt idx="1">
                  <c:v>-10.34817</c:v>
                </c:pt>
                <c:pt idx="2">
                  <c:v>-8.26891</c:v>
                </c:pt>
                <c:pt idx="3">
                  <c:v>-6.2553900000000002</c:v>
                </c:pt>
                <c:pt idx="4">
                  <c:v>-4.2872000000000003</c:v>
                </c:pt>
                <c:pt idx="5">
                  <c:v>-2.3515700000000002</c:v>
                </c:pt>
                <c:pt idx="6">
                  <c:v>-0.44006000000000001</c:v>
                </c:pt>
                <c:pt idx="7">
                  <c:v>1.4531700000000001</c:v>
                </c:pt>
                <c:pt idx="8">
                  <c:v>3.33229</c:v>
                </c:pt>
                <c:pt idx="9">
                  <c:v>5.2004000000000001</c:v>
                </c:pt>
                <c:pt idx="10">
                  <c:v>7.0598200000000002</c:v>
                </c:pt>
                <c:pt idx="11">
                  <c:v>8.9123599999999996</c:v>
                </c:pt>
                <c:pt idx="12">
                  <c:v>10.75944</c:v>
                </c:pt>
                <c:pt idx="13">
                  <c:v>12.602209999999999</c:v>
                </c:pt>
                <c:pt idx="14">
                  <c:v>14.441599999999999</c:v>
                </c:pt>
                <c:pt idx="15">
                  <c:v>16.278379999999999</c:v>
                </c:pt>
                <c:pt idx="16">
                  <c:v>18.113219999999998</c:v>
                </c:pt>
                <c:pt idx="17">
                  <c:v>19.946670000000001</c:v>
                </c:pt>
                <c:pt idx="18">
                  <c:v>21.779219999999999</c:v>
                </c:pt>
              </c:numCache>
            </c:numRef>
          </c:xVal>
          <c:yVal>
            <c:numRef>
              <c:f>'post OTIS'!$O$10:$O$28</c:f>
              <c:numCache>
                <c:formatCode>General</c:formatCode>
                <c:ptCount val="19"/>
                <c:pt idx="0">
                  <c:v>-18.0307</c:v>
                </c:pt>
                <c:pt idx="1">
                  <c:v>-17.213100000000001</c:v>
                </c:pt>
                <c:pt idx="2">
                  <c:v>-16.656189999999999</c:v>
                </c:pt>
                <c:pt idx="3">
                  <c:v>-16.258430000000001</c:v>
                </c:pt>
                <c:pt idx="4">
                  <c:v>-15.965159999999999</c:v>
                </c:pt>
                <c:pt idx="5">
                  <c:v>-15.744210000000001</c:v>
                </c:pt>
                <c:pt idx="6">
                  <c:v>-15.575290000000001</c:v>
                </c:pt>
                <c:pt idx="7">
                  <c:v>-15.444990000000001</c:v>
                </c:pt>
                <c:pt idx="8">
                  <c:v>-15.34407</c:v>
                </c:pt>
                <c:pt idx="9">
                  <c:v>-15.265969999999999</c:v>
                </c:pt>
                <c:pt idx="10">
                  <c:v>-15.205870000000001</c:v>
                </c:pt>
                <c:pt idx="11">
                  <c:v>-15.160220000000001</c:v>
                </c:pt>
                <c:pt idx="12">
                  <c:v>-15.126289999999999</c:v>
                </c:pt>
                <c:pt idx="13">
                  <c:v>-15.101990000000001</c:v>
                </c:pt>
                <c:pt idx="14">
                  <c:v>-15.08568</c:v>
                </c:pt>
                <c:pt idx="15">
                  <c:v>-15.07606</c:v>
                </c:pt>
                <c:pt idx="16">
                  <c:v>-15.072100000000001</c:v>
                </c:pt>
                <c:pt idx="17">
                  <c:v>-15.072979999999999</c:v>
                </c:pt>
                <c:pt idx="18">
                  <c:v>-15.07802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2-4505-8A2B-0554EA097E2E}"/>
            </c:ext>
          </c:extLst>
        </c:ser>
        <c:ser>
          <c:idx val="4"/>
          <c:order val="4"/>
          <c:tx>
            <c:v>m=3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'post OTIS'!$R$10:$R$18</c:f>
              <c:numCache>
                <c:formatCode>General</c:formatCode>
                <c:ptCount val="9"/>
                <c:pt idx="0">
                  <c:v>-1.6508</c:v>
                </c:pt>
                <c:pt idx="1">
                  <c:v>1.4246099999999999</c:v>
                </c:pt>
                <c:pt idx="2">
                  <c:v>4.4011899999999997</c:v>
                </c:pt>
                <c:pt idx="3">
                  <c:v>7.3140400000000003</c:v>
                </c:pt>
                <c:pt idx="4">
                  <c:v>10.183630000000001</c:v>
                </c:pt>
                <c:pt idx="5">
                  <c:v>13.022869999999999</c:v>
                </c:pt>
                <c:pt idx="6">
                  <c:v>15.84042</c:v>
                </c:pt>
                <c:pt idx="7">
                  <c:v>18.64237</c:v>
                </c:pt>
                <c:pt idx="8">
                  <c:v>21.43318</c:v>
                </c:pt>
              </c:numCache>
            </c:numRef>
          </c:xVal>
          <c:yVal>
            <c:numRef>
              <c:f>'post OTIS'!$S$10:$S$18</c:f>
              <c:numCache>
                <c:formatCode>General</c:formatCode>
                <c:ptCount val="9"/>
                <c:pt idx="0">
                  <c:v>-18.295190000000002</c:v>
                </c:pt>
                <c:pt idx="1">
                  <c:v>-17.497730000000001</c:v>
                </c:pt>
                <c:pt idx="2">
                  <c:v>-16.96003</c:v>
                </c:pt>
                <c:pt idx="3">
                  <c:v>-16.580780000000001</c:v>
                </c:pt>
                <c:pt idx="4">
                  <c:v>-16.305499999999999</c:v>
                </c:pt>
                <c:pt idx="5">
                  <c:v>-16.10209</c:v>
                </c:pt>
                <c:pt idx="6">
                  <c:v>-15.950369999999999</c:v>
                </c:pt>
                <c:pt idx="7">
                  <c:v>-15.83704</c:v>
                </c:pt>
                <c:pt idx="8">
                  <c:v>-15.752980000000001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2-4505-8A2B-0554EA097E2E}"/>
            </c:ext>
          </c:extLst>
        </c:ser>
        <c:ser>
          <c:idx val="5"/>
          <c:order val="5"/>
          <c:tx>
            <c:v>strip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'post OTIS'!$V$4:$V$8</c:f>
              <c:numCache>
                <c:formatCode>General</c:formatCode>
                <c:ptCount val="5"/>
                <c:pt idx="0">
                  <c:v>18.431999999999999</c:v>
                </c:pt>
                <c:pt idx="1">
                  <c:v>18.431999999999999</c:v>
                </c:pt>
                <c:pt idx="2">
                  <c:v>-18.431999999999999</c:v>
                </c:pt>
                <c:pt idx="3">
                  <c:v>-18.431999999999999</c:v>
                </c:pt>
                <c:pt idx="4">
                  <c:v>18.431999999999999</c:v>
                </c:pt>
              </c:numCache>
            </c:numRef>
          </c:xVal>
          <c:yVal>
            <c:numRef>
              <c:f>'post OTIS'!$W$4:$W$8</c:f>
              <c:numCache>
                <c:formatCode>General</c:formatCode>
                <c:ptCount val="5"/>
                <c:pt idx="0">
                  <c:v>-18.431999999999999</c:v>
                </c:pt>
                <c:pt idx="1">
                  <c:v>-13.824</c:v>
                </c:pt>
                <c:pt idx="2">
                  <c:v>-13.824</c:v>
                </c:pt>
                <c:pt idx="3">
                  <c:v>-18.431999999999999</c:v>
                </c:pt>
                <c:pt idx="4">
                  <c:v>-18.431999999999999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22-4505-8A2B-0554EA097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08600"/>
        <c:axId val="472802368"/>
      </c:scatterChart>
      <c:valAx>
        <c:axId val="47280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02368"/>
        <c:crosses val="autoZero"/>
        <c:crossBetween val="midCat"/>
      </c:valAx>
      <c:valAx>
        <c:axId val="4728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0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74098503117072"/>
          <c:y val="0.28270213338302991"/>
          <c:w val="5.4564227316828612E-2"/>
          <c:h val="0.54217224080690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GR700-ds9 representation</a:t>
            </a:r>
          </a:p>
          <a:p>
            <a:pPr>
              <a:defRPr/>
            </a:pPr>
            <a:r>
              <a:rPr lang="en-CA"/>
              <a:t>post OTIS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m=-1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'post OTIS'!$H$10:$H$58</c:f>
              <c:numCache>
                <c:formatCode>General</c:formatCode>
                <c:ptCount val="49"/>
                <c:pt idx="0">
                  <c:v>1.1967799999999968</c:v>
                </c:pt>
                <c:pt idx="2">
                  <c:v>2.7293999999999983</c:v>
                </c:pt>
                <c:pt idx="4">
                  <c:v>3.5649699999999989</c:v>
                </c:pt>
                <c:pt idx="6">
                  <c:v>4.092179999999999</c:v>
                </c:pt>
                <c:pt idx="8">
                  <c:v>4.4554399999999994</c:v>
                </c:pt>
                <c:pt idx="10">
                  <c:v>4.7210199999999993</c:v>
                </c:pt>
                <c:pt idx="12">
                  <c:v>4.9234999999999989</c:v>
                </c:pt>
                <c:pt idx="14">
                  <c:v>5.0825199999999988</c:v>
                </c:pt>
                <c:pt idx="16">
                  <c:v>5.2099199999999986</c:v>
                </c:pt>
                <c:pt idx="18">
                  <c:v>5.3131399999999989</c:v>
                </c:pt>
                <c:pt idx="20">
                  <c:v>5.3969899999999988</c:v>
                </c:pt>
                <c:pt idx="22">
                  <c:v>5.4646699999999981</c:v>
                </c:pt>
                <c:pt idx="24">
                  <c:v>5.5182899999999986</c:v>
                </c:pt>
                <c:pt idx="26">
                  <c:v>5.5592699999999979</c:v>
                </c:pt>
                <c:pt idx="28">
                  <c:v>5.5885299999999987</c:v>
                </c:pt>
                <c:pt idx="30">
                  <c:v>5.6067099999999979</c:v>
                </c:pt>
                <c:pt idx="32">
                  <c:v>5.6141899999999989</c:v>
                </c:pt>
                <c:pt idx="34">
                  <c:v>5.6112399999999987</c:v>
                </c:pt>
                <c:pt idx="36">
                  <c:v>5.5980599999999985</c:v>
                </c:pt>
                <c:pt idx="38">
                  <c:v>5.5747899999999984</c:v>
                </c:pt>
                <c:pt idx="40">
                  <c:v>5.5416099999999986</c:v>
                </c:pt>
                <c:pt idx="42">
                  <c:v>5.4987299999999983</c:v>
                </c:pt>
                <c:pt idx="44">
                  <c:v>5.4463999999999988</c:v>
                </c:pt>
                <c:pt idx="46">
                  <c:v>5.384999999999998</c:v>
                </c:pt>
                <c:pt idx="48">
                  <c:v>5.3149799999999985</c:v>
                </c:pt>
              </c:numCache>
            </c:numRef>
          </c:xVal>
          <c:yVal>
            <c:numRef>
              <c:f>'post OTIS'!$I$10:$I$58</c:f>
              <c:numCache>
                <c:formatCode>General</c:formatCode>
                <c:ptCount val="49"/>
                <c:pt idx="0">
                  <c:v>-27.071459999999998</c:v>
                </c:pt>
                <c:pt idx="2">
                  <c:v>-28.23875</c:v>
                </c:pt>
                <c:pt idx="4">
                  <c:v>-29.701350000000001</c:v>
                </c:pt>
                <c:pt idx="6">
                  <c:v>-31.30763</c:v>
                </c:pt>
                <c:pt idx="8">
                  <c:v>-32.995860000000008</c:v>
                </c:pt>
                <c:pt idx="10">
                  <c:v>-34.736050000000006</c:v>
                </c:pt>
                <c:pt idx="12">
                  <c:v>-36.512060000000005</c:v>
                </c:pt>
                <c:pt idx="14">
                  <c:v>-38.314610000000002</c:v>
                </c:pt>
                <c:pt idx="16">
                  <c:v>-40.138159999999999</c:v>
                </c:pt>
                <c:pt idx="18">
                  <c:v>-41.979349999999997</c:v>
                </c:pt>
                <c:pt idx="20">
                  <c:v>-43.836169999999996</c:v>
                </c:pt>
                <c:pt idx="22">
                  <c:v>-45.707499999999996</c:v>
                </c:pt>
                <c:pt idx="24">
                  <c:v>-47.592749999999995</c:v>
                </c:pt>
                <c:pt idx="26">
                  <c:v>-49.491730000000004</c:v>
                </c:pt>
                <c:pt idx="28">
                  <c:v>-51.404510000000002</c:v>
                </c:pt>
                <c:pt idx="30">
                  <c:v>-53.331279999999992</c:v>
                </c:pt>
                <c:pt idx="32">
                  <c:v>-55.272289999999998</c:v>
                </c:pt>
                <c:pt idx="34">
                  <c:v>-57.227800000000002</c:v>
                </c:pt>
                <c:pt idx="36">
                  <c:v>-59.197949999999992</c:v>
                </c:pt>
                <c:pt idx="38">
                  <c:v>-61.182749999999999</c:v>
                </c:pt>
                <c:pt idx="40">
                  <c:v>-63.181960000000004</c:v>
                </c:pt>
                <c:pt idx="42">
                  <c:v>-65.195030000000003</c:v>
                </c:pt>
                <c:pt idx="44">
                  <c:v>-67.221040000000002</c:v>
                </c:pt>
                <c:pt idx="46">
                  <c:v>-69.258569999999992</c:v>
                </c:pt>
                <c:pt idx="48">
                  <c:v>-71.305660000000003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7-4271-8888-9616CA3AE0A8}"/>
            </c:ext>
          </c:extLst>
        </c:ser>
        <c:ser>
          <c:idx val="1"/>
          <c:order val="1"/>
          <c:tx>
            <c:v>m=1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'post OTIS'!$D$10:$D$58</c:f>
              <c:numCache>
                <c:formatCode>General</c:formatCode>
                <c:ptCount val="49"/>
                <c:pt idx="0">
                  <c:v>0.67300999999999789</c:v>
                </c:pt>
                <c:pt idx="2">
                  <c:v>2.0939099999999975</c:v>
                </c:pt>
                <c:pt idx="4">
                  <c:v>2.8279299999999985</c:v>
                </c:pt>
                <c:pt idx="6">
                  <c:v>3.2587299999999981</c:v>
                </c:pt>
                <c:pt idx="8">
                  <c:v>3.5292899999999978</c:v>
                </c:pt>
                <c:pt idx="10">
                  <c:v>3.7054899999999993</c:v>
                </c:pt>
                <c:pt idx="12">
                  <c:v>3.821909999999999</c:v>
                </c:pt>
                <c:pt idx="14">
                  <c:v>3.8983599999999985</c:v>
                </c:pt>
                <c:pt idx="16">
                  <c:v>3.9469799999999982</c:v>
                </c:pt>
                <c:pt idx="18">
                  <c:v>3.975559999999998</c:v>
                </c:pt>
                <c:pt idx="20">
                  <c:v>3.9893299999999989</c:v>
                </c:pt>
                <c:pt idx="22">
                  <c:v>3.9918999999999993</c:v>
                </c:pt>
                <c:pt idx="24">
                  <c:v>3.9858299999999982</c:v>
                </c:pt>
                <c:pt idx="26">
                  <c:v>3.9729899999999994</c:v>
                </c:pt>
                <c:pt idx="28">
                  <c:v>3.9547599999999985</c:v>
                </c:pt>
                <c:pt idx="30">
                  <c:v>3.9321799999999989</c:v>
                </c:pt>
                <c:pt idx="32">
                  <c:v>3.9060499999999987</c:v>
                </c:pt>
                <c:pt idx="34">
                  <c:v>3.8769899999999993</c:v>
                </c:pt>
                <c:pt idx="36">
                  <c:v>3.8454699999999988</c:v>
                </c:pt>
                <c:pt idx="38">
                  <c:v>3.811869999999999</c:v>
                </c:pt>
                <c:pt idx="40">
                  <c:v>3.7764799999999994</c:v>
                </c:pt>
                <c:pt idx="42">
                  <c:v>3.7395499999999995</c:v>
                </c:pt>
                <c:pt idx="44">
                  <c:v>3.7012599999999978</c:v>
                </c:pt>
                <c:pt idx="46">
                  <c:v>3.6617399999999982</c:v>
                </c:pt>
                <c:pt idx="48">
                  <c:v>3.6210899999999988</c:v>
                </c:pt>
              </c:numCache>
            </c:numRef>
          </c:xVal>
          <c:yVal>
            <c:numRef>
              <c:f>'post OTIS'!$E$10:$E$58</c:f>
              <c:numCache>
                <c:formatCode>General</c:formatCode>
                <c:ptCount val="49"/>
                <c:pt idx="0">
                  <c:v>-5.0134300000000032</c:v>
                </c:pt>
                <c:pt idx="2">
                  <c:v>-2.5457999999999998</c:v>
                </c:pt>
                <c:pt idx="4">
                  <c:v>-0.35899000000000214</c:v>
                </c:pt>
                <c:pt idx="6">
                  <c:v>1.6918299999999995</c:v>
                </c:pt>
                <c:pt idx="8">
                  <c:v>3.666389999999998</c:v>
                </c:pt>
                <c:pt idx="10">
                  <c:v>5.5940999999999992</c:v>
                </c:pt>
                <c:pt idx="12">
                  <c:v>7.4911199999999987</c:v>
                </c:pt>
                <c:pt idx="14">
                  <c:v>9.367049999999999</c:v>
                </c:pt>
                <c:pt idx="16">
                  <c:v>11.22795</c:v>
                </c:pt>
                <c:pt idx="18">
                  <c:v>13.077839999999998</c:v>
                </c:pt>
                <c:pt idx="20">
                  <c:v>14.919459999999999</c:v>
                </c:pt>
                <c:pt idx="22">
                  <c:v>16.754799999999999</c:v>
                </c:pt>
                <c:pt idx="24">
                  <c:v>18.5853</c:v>
                </c:pt>
                <c:pt idx="26">
                  <c:v>20.412059999999997</c:v>
                </c:pt>
                <c:pt idx="28">
                  <c:v>22.23593</c:v>
                </c:pt>
                <c:pt idx="30">
                  <c:v>24.057609999999997</c:v>
                </c:pt>
                <c:pt idx="32">
                  <c:v>25.877649999999999</c:v>
                </c:pt>
                <c:pt idx="34">
                  <c:v>27.6965</c:v>
                </c:pt>
                <c:pt idx="36">
                  <c:v>29.514589999999998</c:v>
                </c:pt>
                <c:pt idx="38">
                  <c:v>31.332229999999999</c:v>
                </c:pt>
                <c:pt idx="40">
                  <c:v>33.149749999999997</c:v>
                </c:pt>
                <c:pt idx="42">
                  <c:v>34.967410000000001</c:v>
                </c:pt>
                <c:pt idx="44">
                  <c:v>36.785449999999997</c:v>
                </c:pt>
                <c:pt idx="46">
                  <c:v>38.604119999999995</c:v>
                </c:pt>
                <c:pt idx="48">
                  <c:v>40.423609999999996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F-4109-8168-AB397E65A718}"/>
            </c:ext>
          </c:extLst>
        </c:ser>
        <c:ser>
          <c:idx val="2"/>
          <c:order val="2"/>
          <c:tx>
            <c:v>m=0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'post OTIS'!$L$10:$L$102</c:f>
              <c:numCache>
                <c:formatCode>General</c:formatCode>
                <c:ptCount val="93"/>
                <c:pt idx="0">
                  <c:v>0.94514999999999816</c:v>
                </c:pt>
                <c:pt idx="4">
                  <c:v>3.2050699999999992</c:v>
                </c:pt>
                <c:pt idx="8">
                  <c:v>4.0029799999999991</c:v>
                </c:pt>
                <c:pt idx="12">
                  <c:v>4.3887899999999984</c:v>
                </c:pt>
                <c:pt idx="16">
                  <c:v>4.6046799999999983</c:v>
                </c:pt>
                <c:pt idx="20">
                  <c:v>4.7358299999999982</c:v>
                </c:pt>
                <c:pt idx="24">
                  <c:v>4.8192799999999991</c:v>
                </c:pt>
                <c:pt idx="28">
                  <c:v>4.873429999999999</c:v>
                </c:pt>
                <c:pt idx="32">
                  <c:v>4.908319999999998</c:v>
                </c:pt>
                <c:pt idx="36">
                  <c:v>4.929829999999999</c:v>
                </c:pt>
                <c:pt idx="40">
                  <c:v>4.9415999999999993</c:v>
                </c:pt>
                <c:pt idx="44">
                  <c:v>4.9459499999999981</c:v>
                </c:pt>
                <c:pt idx="48">
                  <c:v>4.9444599999999994</c:v>
                </c:pt>
                <c:pt idx="52">
                  <c:v>4.9381999999999984</c:v>
                </c:pt>
                <c:pt idx="56">
                  <c:v>4.9279299999999981</c:v>
                </c:pt>
                <c:pt idx="60">
                  <c:v>4.9141999999999992</c:v>
                </c:pt>
                <c:pt idx="64">
                  <c:v>4.8974099999999989</c:v>
                </c:pt>
                <c:pt idx="68">
                  <c:v>4.8778599999999983</c:v>
                </c:pt>
                <c:pt idx="72">
                  <c:v>4.8557499999999987</c:v>
                </c:pt>
                <c:pt idx="76">
                  <c:v>4.8312699999999982</c:v>
                </c:pt>
                <c:pt idx="80">
                  <c:v>4.8045399999999994</c:v>
                </c:pt>
                <c:pt idx="84">
                  <c:v>4.7756399999999992</c:v>
                </c:pt>
                <c:pt idx="88">
                  <c:v>4.7446499999999983</c:v>
                </c:pt>
                <c:pt idx="92">
                  <c:v>4.7116199999999981</c:v>
                </c:pt>
              </c:numCache>
            </c:numRef>
          </c:xVal>
          <c:yVal>
            <c:numRef>
              <c:f>'post OTIS'!$M$10:$M$102</c:f>
              <c:numCache>
                <c:formatCode>General</c:formatCode>
                <c:ptCount val="93"/>
                <c:pt idx="0">
                  <c:v>-15.994450000000004</c:v>
                </c:pt>
                <c:pt idx="4">
                  <c:v>-14.953869999999998</c:v>
                </c:pt>
                <c:pt idx="8">
                  <c:v>-14.548249999999999</c:v>
                </c:pt>
                <c:pt idx="12">
                  <c:v>-14.341989999999999</c:v>
                </c:pt>
                <c:pt idx="16">
                  <c:v>-14.221370000000004</c:v>
                </c:pt>
                <c:pt idx="20">
                  <c:v>-14.144110000000001</c:v>
                </c:pt>
                <c:pt idx="24">
                  <c:v>-14.091229999999999</c:v>
                </c:pt>
                <c:pt idx="28">
                  <c:v>-14.053129999999999</c:v>
                </c:pt>
                <c:pt idx="32">
                  <c:v>-14.024480000000001</c:v>
                </c:pt>
                <c:pt idx="36">
                  <c:v>-14.002150000000004</c:v>
                </c:pt>
                <c:pt idx="40">
                  <c:v>-13.984179999999999</c:v>
                </c:pt>
                <c:pt idx="44">
                  <c:v>-13.969310000000004</c:v>
                </c:pt>
                <c:pt idx="48">
                  <c:v>-13.956680000000002</c:v>
                </c:pt>
                <c:pt idx="52">
                  <c:v>-13.945690000000003</c:v>
                </c:pt>
                <c:pt idx="56">
                  <c:v>-13.935930000000003</c:v>
                </c:pt>
                <c:pt idx="60">
                  <c:v>-13.92708</c:v>
                </c:pt>
                <c:pt idx="64">
                  <c:v>-13.91893</c:v>
                </c:pt>
                <c:pt idx="68">
                  <c:v>-13.911290000000005</c:v>
                </c:pt>
                <c:pt idx="72">
                  <c:v>-13.904039999999998</c:v>
                </c:pt>
                <c:pt idx="76">
                  <c:v>-13.897079999999999</c:v>
                </c:pt>
                <c:pt idx="80">
                  <c:v>-13.890330000000002</c:v>
                </c:pt>
                <c:pt idx="84">
                  <c:v>-13.88372</c:v>
                </c:pt>
                <c:pt idx="88">
                  <c:v>-13.877199999999998</c:v>
                </c:pt>
                <c:pt idx="92">
                  <c:v>-13.870720000000002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BF-4109-8168-AB397E65A718}"/>
            </c:ext>
          </c:extLst>
        </c:ser>
        <c:ser>
          <c:idx val="3"/>
          <c:order val="3"/>
          <c:tx>
            <c:v>m=2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'post OTIS'!$P$10:$P$28</c:f>
              <c:numCache>
                <c:formatCode>General</c:formatCode>
                <c:ptCount val="19"/>
                <c:pt idx="0">
                  <c:v>0.4012999999999991</c:v>
                </c:pt>
                <c:pt idx="1">
                  <c:v>1.2188999999999979</c:v>
                </c:pt>
                <c:pt idx="2">
                  <c:v>1.7758099999999999</c:v>
                </c:pt>
                <c:pt idx="3">
                  <c:v>2.173569999999998</c:v>
                </c:pt>
                <c:pt idx="4">
                  <c:v>2.4668399999999995</c:v>
                </c:pt>
                <c:pt idx="5">
                  <c:v>2.6877899999999979</c:v>
                </c:pt>
                <c:pt idx="6">
                  <c:v>2.8567099999999979</c:v>
                </c:pt>
                <c:pt idx="7">
                  <c:v>2.9870099999999979</c:v>
                </c:pt>
                <c:pt idx="8">
                  <c:v>3.0879299999999983</c:v>
                </c:pt>
                <c:pt idx="9">
                  <c:v>3.1660299999999992</c:v>
                </c:pt>
                <c:pt idx="10">
                  <c:v>3.2261299999999977</c:v>
                </c:pt>
                <c:pt idx="11">
                  <c:v>3.2717799999999979</c:v>
                </c:pt>
                <c:pt idx="12">
                  <c:v>3.3057099999999995</c:v>
                </c:pt>
                <c:pt idx="13">
                  <c:v>3.3300099999999979</c:v>
                </c:pt>
                <c:pt idx="14">
                  <c:v>3.3463199999999986</c:v>
                </c:pt>
                <c:pt idx="15">
                  <c:v>3.3559399999999986</c:v>
                </c:pt>
                <c:pt idx="16">
                  <c:v>3.3598999999999979</c:v>
                </c:pt>
                <c:pt idx="17">
                  <c:v>3.3590199999999992</c:v>
                </c:pt>
                <c:pt idx="18">
                  <c:v>3.3539799999999982</c:v>
                </c:pt>
              </c:numCache>
            </c:numRef>
          </c:xVal>
          <c:yVal>
            <c:numRef>
              <c:f>'post OTIS'!$Q$10:$Q$28</c:f>
              <c:numCache>
                <c:formatCode>General</c:formatCode>
                <c:ptCount val="19"/>
                <c:pt idx="0">
                  <c:v>5.9034899999999979</c:v>
                </c:pt>
                <c:pt idx="1">
                  <c:v>8.083829999999999</c:v>
                </c:pt>
                <c:pt idx="2">
                  <c:v>10.163089999999999</c:v>
                </c:pt>
                <c:pt idx="3">
                  <c:v>12.176609999999998</c:v>
                </c:pt>
                <c:pt idx="4">
                  <c:v>14.144799999999998</c:v>
                </c:pt>
                <c:pt idx="5">
                  <c:v>16.08043</c:v>
                </c:pt>
                <c:pt idx="6">
                  <c:v>17.99194</c:v>
                </c:pt>
                <c:pt idx="7">
                  <c:v>19.885169999999999</c:v>
                </c:pt>
                <c:pt idx="8">
                  <c:v>21.764289999999999</c:v>
                </c:pt>
                <c:pt idx="9">
                  <c:v>23.632399999999997</c:v>
                </c:pt>
                <c:pt idx="10">
                  <c:v>25.491819999999997</c:v>
                </c:pt>
                <c:pt idx="11">
                  <c:v>27.344359999999998</c:v>
                </c:pt>
                <c:pt idx="12">
                  <c:v>29.19144</c:v>
                </c:pt>
                <c:pt idx="13">
                  <c:v>31.034209999999998</c:v>
                </c:pt>
                <c:pt idx="14">
                  <c:v>32.873599999999996</c:v>
                </c:pt>
                <c:pt idx="15">
                  <c:v>34.710380000000001</c:v>
                </c:pt>
                <c:pt idx="16">
                  <c:v>36.54522</c:v>
                </c:pt>
                <c:pt idx="17">
                  <c:v>38.37867</c:v>
                </c:pt>
                <c:pt idx="18">
                  <c:v>40.211219999999997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F-47CD-9CE5-CD034EF64E83}"/>
            </c:ext>
          </c:extLst>
        </c:ser>
        <c:ser>
          <c:idx val="4"/>
          <c:order val="4"/>
          <c:tx>
            <c:v>m=3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'post OTIS'!$T$10:$T$18</c:f>
              <c:numCache>
                <c:formatCode>General</c:formatCode>
                <c:ptCount val="9"/>
                <c:pt idx="0">
                  <c:v>0.13680999999999699</c:v>
                </c:pt>
                <c:pt idx="1">
                  <c:v>0.93426999999999794</c:v>
                </c:pt>
                <c:pt idx="2">
                  <c:v>1.4719699999999989</c:v>
                </c:pt>
                <c:pt idx="3">
                  <c:v>1.8512199999999979</c:v>
                </c:pt>
                <c:pt idx="4">
                  <c:v>2.1265000000000001</c:v>
                </c:pt>
                <c:pt idx="5">
                  <c:v>2.3299099999999981</c:v>
                </c:pt>
                <c:pt idx="6">
                  <c:v>2.4816299999999991</c:v>
                </c:pt>
                <c:pt idx="7">
                  <c:v>2.5949599999999986</c:v>
                </c:pt>
                <c:pt idx="8">
                  <c:v>2.6790199999999977</c:v>
                </c:pt>
              </c:numCache>
            </c:numRef>
          </c:xVal>
          <c:yVal>
            <c:numRef>
              <c:f>'post OTIS'!$U$10:$U$18</c:f>
              <c:numCache>
                <c:formatCode>General</c:formatCode>
                <c:ptCount val="9"/>
                <c:pt idx="0">
                  <c:v>16.781199999999998</c:v>
                </c:pt>
                <c:pt idx="1">
                  <c:v>19.85661</c:v>
                </c:pt>
                <c:pt idx="2">
                  <c:v>22.833189999999998</c:v>
                </c:pt>
                <c:pt idx="3">
                  <c:v>25.746040000000001</c:v>
                </c:pt>
                <c:pt idx="4">
                  <c:v>28.615629999999999</c:v>
                </c:pt>
                <c:pt idx="5">
                  <c:v>31.45487</c:v>
                </c:pt>
                <c:pt idx="6">
                  <c:v>34.272419999999997</c:v>
                </c:pt>
                <c:pt idx="7">
                  <c:v>37.074370000000002</c:v>
                </c:pt>
                <c:pt idx="8">
                  <c:v>39.865179999999995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F-47CD-9CE5-CD034EF64E83}"/>
            </c:ext>
          </c:extLst>
        </c:ser>
        <c:ser>
          <c:idx val="5"/>
          <c:order val="5"/>
          <c:tx>
            <c:v>strip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'post OTIS'!$X$4:$X$8</c:f>
              <c:numCache>
                <c:formatCode>General</c:formatCode>
                <c:ptCount val="5"/>
                <c:pt idx="0">
                  <c:v>4.6079999999999997</c:v>
                </c:pt>
                <c:pt idx="1">
                  <c:v>0</c:v>
                </c:pt>
                <c:pt idx="2">
                  <c:v>0</c:v>
                </c:pt>
                <c:pt idx="3">
                  <c:v>4.6079999999999997</c:v>
                </c:pt>
                <c:pt idx="4">
                  <c:v>4.6079999999999997</c:v>
                </c:pt>
              </c:numCache>
            </c:numRef>
          </c:xVal>
          <c:yVal>
            <c:numRef>
              <c:f>'post OTIS'!$Y$4:$Y$8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36.863999999999997</c:v>
                </c:pt>
                <c:pt idx="3">
                  <c:v>36.863999999999997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2F-47CD-9CE5-CD034EF64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92120"/>
        <c:axId val="477195400"/>
      </c:scatterChart>
      <c:valAx>
        <c:axId val="47719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95400"/>
        <c:crosses val="autoZero"/>
        <c:crossBetween val="midCat"/>
      </c:valAx>
      <c:valAx>
        <c:axId val="47719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9212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57</xdr:row>
      <xdr:rowOff>190497</xdr:rowOff>
    </xdr:from>
    <xdr:to>
      <xdr:col>21</xdr:col>
      <xdr:colOff>85724</xdr:colOff>
      <xdr:row>110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190501</xdr:colOff>
      <xdr:row>15</xdr:row>
      <xdr:rowOff>76200</xdr:rowOff>
    </xdr:from>
    <xdr:to>
      <xdr:col>25</xdr:col>
      <xdr:colOff>114301</xdr:colOff>
      <xdr:row>34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333375</xdr:colOff>
      <xdr:row>45</xdr:row>
      <xdr:rowOff>123825</xdr:rowOff>
    </xdr:from>
    <xdr:to>
      <xdr:col>31</xdr:col>
      <xdr:colOff>28575</xdr:colOff>
      <xdr:row>79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0.06897</cdr:x>
      <cdr:y>0.00972</cdr:y>
    </cdr:from>
    <cdr:to>
      <cdr:x>0.93838</cdr:x>
      <cdr:y>0.04755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0753" y="60355"/>
          <a:ext cx="5051489" cy="2349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GR700 spectra location on and off detector</a:t>
          </a:r>
        </a:p>
      </cdr:txBody>
    </cdr:sp>
  </cdr:relSizeAnchor>
  <cdr:relSizeAnchor xmlns:cdr="http://schemas.openxmlformats.org/drawingml/2006/chartDrawing">
    <cdr:from>
      <cdr:x>0.3864</cdr:x>
      <cdr:y>0.87703</cdr:y>
    </cdr:from>
    <cdr:to>
      <cdr:x>0.55814</cdr:x>
      <cdr:y>0.94394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7400" y="4619625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 (mm)</a:t>
          </a:r>
        </a:p>
      </cdr:txBody>
    </cdr:sp>
  </cdr:relSizeAnchor>
  <cdr:relSizeAnchor xmlns:cdr="http://schemas.openxmlformats.org/drawingml/2006/chartDrawing">
    <cdr:from>
      <cdr:x>0.0483</cdr:x>
      <cdr:y>0.46835</cdr:y>
    </cdr:from>
    <cdr:to>
      <cdr:x>0.17352</cdr:x>
      <cdr:y>0.50995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57175" y="2466975"/>
          <a:ext cx="6667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0.03652</cdr:x>
      <cdr:y>0.38879</cdr:y>
    </cdr:from>
    <cdr:to>
      <cdr:x>0.10541</cdr:x>
      <cdr:y>0.61573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-131436" y="1567374"/>
          <a:ext cx="763046" cy="2427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Y (mm)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0.2625</cdr:x>
      <cdr:y>0.87896</cdr:y>
    </cdr:from>
    <cdr:to>
      <cdr:x>0.66667</cdr:x>
      <cdr:y>0.95389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0150" y="2905126"/>
          <a:ext cx="18478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wavelength (micron)</a:t>
          </a:r>
        </a:p>
      </cdr:txBody>
    </cdr:sp>
  </cdr:relSizeAnchor>
  <cdr:relSizeAnchor xmlns:cdr="http://schemas.openxmlformats.org/drawingml/2006/chartDrawing">
    <cdr:from>
      <cdr:x>0.1375</cdr:x>
      <cdr:y>0.02882</cdr:y>
    </cdr:from>
    <cdr:to>
      <cdr:x>0.87917</cdr:x>
      <cdr:y>0.10663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28651" y="95251"/>
          <a:ext cx="33909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GR700 spectrum shift due to the PW error=+0.165 deg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9</xdr:row>
      <xdr:rowOff>9525</xdr:rowOff>
    </xdr:from>
    <xdr:to>
      <xdr:col>22</xdr:col>
      <xdr:colOff>342900</xdr:colOff>
      <xdr:row>21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16</xdr:row>
      <xdr:rowOff>114300</xdr:rowOff>
    </xdr:from>
    <xdr:to>
      <xdr:col>10</xdr:col>
      <xdr:colOff>685801</xdr:colOff>
      <xdr:row>89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5"/>
  <sheetViews>
    <sheetView workbookViewId="0">
      <selection activeCell="A26" sqref="A26"/>
    </sheetView>
  </sheetViews>
  <sheetFormatPr defaultRowHeight="15" x14ac:dyDescent="0.25"/>
  <cols>
    <col min="1" max="1" width="17.140625" customWidth="1"/>
  </cols>
  <sheetData>
    <row r="1" spans="1:18" ht="15.75" thickBot="1" x14ac:dyDescent="0.3"/>
    <row r="2" spans="1:18" x14ac:dyDescent="0.25">
      <c r="A2" s="6" t="s">
        <v>0</v>
      </c>
      <c r="B2" s="30"/>
      <c r="C2" s="30"/>
      <c r="D2" s="30"/>
      <c r="E2" s="30"/>
      <c r="F2" s="30"/>
      <c r="G2" s="30"/>
      <c r="H2" s="30"/>
      <c r="I2" s="30"/>
      <c r="J2" s="31"/>
      <c r="K2" s="32"/>
      <c r="M2" s="6" t="s">
        <v>17</v>
      </c>
      <c r="N2" s="30"/>
      <c r="O2" s="30"/>
      <c r="P2" s="30"/>
      <c r="Q2" s="31"/>
      <c r="R2" s="7"/>
    </row>
    <row r="3" spans="1:18" ht="15.75" thickBot="1" x14ac:dyDescent="0.3">
      <c r="A3" s="33" t="s">
        <v>1</v>
      </c>
      <c r="B3" s="34"/>
      <c r="C3" s="34"/>
      <c r="D3" s="34" t="s">
        <v>8</v>
      </c>
      <c r="E3" s="34"/>
      <c r="F3" s="34"/>
      <c r="G3" s="34"/>
      <c r="H3" s="34"/>
      <c r="I3" s="34"/>
      <c r="J3" s="35"/>
      <c r="K3" s="12"/>
      <c r="M3" s="8"/>
      <c r="N3" s="36" t="s">
        <v>18</v>
      </c>
      <c r="O3" s="36"/>
      <c r="P3" s="36"/>
      <c r="Q3" s="36"/>
      <c r="R3" s="9"/>
    </row>
    <row r="4" spans="1:18" x14ac:dyDescent="0.25">
      <c r="B4" s="25" t="s">
        <v>5</v>
      </c>
      <c r="C4" s="18" t="s">
        <v>6</v>
      </c>
      <c r="D4" s="26" t="s">
        <v>7</v>
      </c>
      <c r="E4" s="20" t="s">
        <v>6</v>
      </c>
      <c r="F4" s="27" t="s">
        <v>14</v>
      </c>
      <c r="G4" s="22"/>
      <c r="H4" s="28" t="s">
        <v>15</v>
      </c>
      <c r="I4" s="24"/>
      <c r="J4" s="29" t="s">
        <v>16</v>
      </c>
      <c r="K4" s="9"/>
      <c r="M4" s="29" t="s">
        <v>9</v>
      </c>
      <c r="N4" s="42"/>
      <c r="O4" s="36"/>
      <c r="P4" s="36"/>
      <c r="Q4" s="36"/>
      <c r="R4" s="9"/>
    </row>
    <row r="5" spans="1:18" x14ac:dyDescent="0.25">
      <c r="A5" t="s">
        <v>2</v>
      </c>
      <c r="B5" s="17" t="s">
        <v>3</v>
      </c>
      <c r="C5" s="18" t="s">
        <v>4</v>
      </c>
      <c r="D5" s="19" t="s">
        <v>3</v>
      </c>
      <c r="E5" s="20" t="s">
        <v>4</v>
      </c>
      <c r="F5" s="21" t="s">
        <v>3</v>
      </c>
      <c r="G5" s="22" t="s">
        <v>4</v>
      </c>
      <c r="H5" s="23" t="s">
        <v>3</v>
      </c>
      <c r="I5" s="24" t="s">
        <v>4</v>
      </c>
      <c r="J5" s="8" t="s">
        <v>3</v>
      </c>
      <c r="K5" s="9" t="s">
        <v>4</v>
      </c>
      <c r="M5" s="8" t="s">
        <v>3</v>
      </c>
      <c r="N5" s="36" t="s">
        <v>4</v>
      </c>
      <c r="O5" s="37" t="s">
        <v>11</v>
      </c>
      <c r="P5" s="36" t="s">
        <v>10</v>
      </c>
      <c r="Q5" s="37" t="s">
        <v>12</v>
      </c>
      <c r="R5" s="9" t="s">
        <v>13</v>
      </c>
    </row>
    <row r="6" spans="1:18" x14ac:dyDescent="0.25">
      <c r="A6" s="1">
        <v>0.5</v>
      </c>
      <c r="B6" s="13"/>
      <c r="C6" s="14"/>
      <c r="D6" s="13"/>
      <c r="E6" s="14"/>
      <c r="F6" s="8"/>
      <c r="G6" s="9"/>
      <c r="H6" s="13"/>
      <c r="I6" s="14"/>
      <c r="J6" s="8"/>
      <c r="K6" s="9"/>
      <c r="M6" s="8"/>
      <c r="N6" s="36"/>
      <c r="O6" s="36"/>
      <c r="P6" s="36"/>
      <c r="Q6" s="36"/>
      <c r="R6" s="9"/>
    </row>
    <row r="7" spans="1:18" x14ac:dyDescent="0.25">
      <c r="A7" s="2">
        <f>A6+0.05</f>
        <v>0.55000000000000004</v>
      </c>
      <c r="B7" s="13"/>
      <c r="C7" s="14"/>
      <c r="D7" s="13"/>
      <c r="E7" s="14"/>
      <c r="F7" s="8"/>
      <c r="G7" s="9"/>
      <c r="H7" s="13"/>
      <c r="I7" s="14"/>
      <c r="J7" s="8"/>
      <c r="K7" s="9"/>
      <c r="M7" s="8"/>
      <c r="N7" s="36"/>
      <c r="O7" s="36"/>
      <c r="P7" s="36"/>
      <c r="Q7" s="36"/>
      <c r="R7" s="9"/>
    </row>
    <row r="8" spans="1:18" x14ac:dyDescent="0.25">
      <c r="A8" s="2">
        <f t="shared" ref="A8:A71" si="0">A7+0.05</f>
        <v>0.60000000000000009</v>
      </c>
      <c r="B8" s="13"/>
      <c r="C8" s="14"/>
      <c r="D8" s="13"/>
      <c r="E8" s="14"/>
      <c r="F8" s="8"/>
      <c r="G8" s="9"/>
      <c r="H8" s="13"/>
      <c r="I8" s="14"/>
      <c r="J8" s="8"/>
      <c r="K8" s="9"/>
      <c r="M8" s="8"/>
      <c r="N8" s="36"/>
      <c r="O8" s="36"/>
      <c r="P8" s="36"/>
      <c r="Q8" s="36"/>
      <c r="R8" s="9"/>
    </row>
    <row r="9" spans="1:18" x14ac:dyDescent="0.25">
      <c r="A9" s="2">
        <f t="shared" si="0"/>
        <v>0.65000000000000013</v>
      </c>
      <c r="B9" s="13"/>
      <c r="C9" s="14"/>
      <c r="D9" s="13"/>
      <c r="E9" s="14"/>
      <c r="F9" s="8"/>
      <c r="G9" s="9"/>
      <c r="H9" s="13"/>
      <c r="I9" s="14"/>
      <c r="J9" s="8"/>
      <c r="K9" s="9"/>
      <c r="M9" s="8"/>
      <c r="N9" s="36"/>
      <c r="O9" s="36"/>
      <c r="P9" s="36"/>
      <c r="Q9" s="36"/>
      <c r="R9" s="9"/>
    </row>
    <row r="10" spans="1:18" s="5" customFormat="1" x14ac:dyDescent="0.25">
      <c r="A10" s="4">
        <f t="shared" si="0"/>
        <v>0.70000000000000018</v>
      </c>
      <c r="B10" s="13">
        <v>-17.091280000000001</v>
      </c>
      <c r="C10" s="14">
        <v>15.221880000000001</v>
      </c>
      <c r="D10" s="13">
        <v>-17.411999999999999</v>
      </c>
      <c r="E10" s="14">
        <v>2.6272799999999998</v>
      </c>
      <c r="F10" s="13"/>
      <c r="G10" s="14"/>
      <c r="H10" s="13"/>
      <c r="I10" s="14"/>
      <c r="J10" s="13"/>
      <c r="K10" s="14"/>
      <c r="M10" s="13"/>
      <c r="N10" s="38"/>
      <c r="O10" s="38"/>
      <c r="P10" s="38"/>
      <c r="Q10" s="38"/>
      <c r="R10" s="14"/>
    </row>
    <row r="11" spans="1:18" x14ac:dyDescent="0.25">
      <c r="A11" s="2">
        <f t="shared" si="0"/>
        <v>0.75000000000000022</v>
      </c>
      <c r="B11" s="13">
        <v>-16.68159</v>
      </c>
      <c r="C11" s="14">
        <v>14.123760000000001</v>
      </c>
      <c r="D11" s="13">
        <v>-17.025459999999999</v>
      </c>
      <c r="E11" s="14">
        <v>0.62197000000000002</v>
      </c>
      <c r="F11" s="8">
        <v>-16.354430000000001</v>
      </c>
      <c r="G11" s="9">
        <v>27.58398</v>
      </c>
      <c r="H11" s="13">
        <v>-17.392330000000001</v>
      </c>
      <c r="I11" s="14">
        <v>-12.98973</v>
      </c>
      <c r="J11" s="8">
        <v>-16.02976</v>
      </c>
      <c r="K11" s="9">
        <v>41.035879999999999</v>
      </c>
      <c r="M11" s="8"/>
      <c r="N11" s="36"/>
      <c r="O11" s="36"/>
      <c r="P11" s="36"/>
      <c r="Q11" s="36"/>
      <c r="R11" s="9"/>
    </row>
    <row r="12" spans="1:18" x14ac:dyDescent="0.25">
      <c r="A12" s="2">
        <f t="shared" si="0"/>
        <v>0.80000000000000027</v>
      </c>
      <c r="B12" s="13">
        <v>-16.374030000000001</v>
      </c>
      <c r="C12" s="14">
        <v>13.068770000000001</v>
      </c>
      <c r="D12" s="13">
        <v>-16.741510000000002</v>
      </c>
      <c r="E12" s="14">
        <v>-1.3420700000000001</v>
      </c>
      <c r="F12" s="8"/>
      <c r="G12" s="9"/>
      <c r="H12" s="13"/>
      <c r="I12" s="14"/>
      <c r="J12" s="8"/>
      <c r="K12" s="9"/>
      <c r="M12" s="10">
        <v>-16.376280000000001</v>
      </c>
      <c r="N12" s="39">
        <v>13.033189999999999</v>
      </c>
      <c r="O12" s="36">
        <f>M12-B12</f>
        <v>-2.2500000000000853E-3</v>
      </c>
      <c r="P12" s="36">
        <f>N12-C12</f>
        <v>-3.5580000000001277E-2</v>
      </c>
      <c r="Q12" s="36">
        <f>O12/0.018</f>
        <v>-0.12500000000000475</v>
      </c>
      <c r="R12" s="9">
        <f>P12/0.018</f>
        <v>-1.9766666666667378</v>
      </c>
    </row>
    <row r="13" spans="1:18" x14ac:dyDescent="0.25">
      <c r="A13" s="2">
        <f t="shared" si="0"/>
        <v>0.85000000000000031</v>
      </c>
      <c r="B13" s="13">
        <v>-16.137360000000001</v>
      </c>
      <c r="C13" s="14">
        <v>12.04471</v>
      </c>
      <c r="D13" s="13">
        <v>-16.528860000000002</v>
      </c>
      <c r="E13" s="14">
        <v>-3.2772100000000002</v>
      </c>
      <c r="F13" s="8">
        <v>-15.76782</v>
      </c>
      <c r="G13" s="9">
        <v>27.30114</v>
      </c>
      <c r="H13" s="13">
        <v>-16.952929999999999</v>
      </c>
      <c r="I13" s="14">
        <v>-18.77647</v>
      </c>
      <c r="J13" s="8">
        <v>-15.401339999999999</v>
      </c>
      <c r="K13" s="9">
        <v>42.544820000000001</v>
      </c>
      <c r="M13" s="8"/>
      <c r="N13" s="36"/>
      <c r="O13" s="36"/>
      <c r="P13" s="36"/>
      <c r="Q13" s="36"/>
      <c r="R13" s="9"/>
    </row>
    <row r="14" spans="1:18" s="5" customFormat="1" x14ac:dyDescent="0.25">
      <c r="A14" s="4">
        <f t="shared" si="0"/>
        <v>0.90000000000000036</v>
      </c>
      <c r="B14" s="13">
        <v>-15.951890000000001</v>
      </c>
      <c r="C14" s="14">
        <v>11.043530000000001</v>
      </c>
      <c r="D14" s="13">
        <v>-16.367809999999999</v>
      </c>
      <c r="E14" s="14">
        <v>-5.1916500000000001</v>
      </c>
      <c r="F14" s="13"/>
      <c r="G14" s="14"/>
      <c r="H14" s="13"/>
      <c r="I14" s="14"/>
      <c r="J14" s="13"/>
      <c r="K14" s="14"/>
      <c r="M14" s="13"/>
      <c r="N14" s="38"/>
      <c r="O14" s="38"/>
      <c r="P14" s="38"/>
      <c r="Q14" s="38"/>
      <c r="R14" s="14"/>
    </row>
    <row r="15" spans="1:18" x14ac:dyDescent="0.25">
      <c r="A15" s="2">
        <f t="shared" si="0"/>
        <v>0.9500000000000004</v>
      </c>
      <c r="B15" s="13">
        <v>-15.80457</v>
      </c>
      <c r="C15" s="14">
        <v>10.059699999999999</v>
      </c>
      <c r="D15" s="13">
        <v>-16.245280000000001</v>
      </c>
      <c r="E15" s="14">
        <v>-7.0911299999999997</v>
      </c>
      <c r="F15" s="8">
        <v>-15.391970000000001</v>
      </c>
      <c r="G15" s="9">
        <v>27.11337</v>
      </c>
      <c r="H15" s="13">
        <v>-16.734670000000001</v>
      </c>
      <c r="I15" s="14">
        <v>-24.526109999999999</v>
      </c>
      <c r="J15" s="8">
        <v>-14.98282</v>
      </c>
      <c r="K15" s="9">
        <v>44.14752</v>
      </c>
      <c r="M15" s="8"/>
      <c r="N15" s="36"/>
      <c r="O15" s="36"/>
      <c r="P15" s="36"/>
      <c r="Q15" s="36"/>
      <c r="R15" s="9"/>
    </row>
    <row r="16" spans="1:18" x14ac:dyDescent="0.25">
      <c r="A16" s="2">
        <f t="shared" si="0"/>
        <v>1.0000000000000004</v>
      </c>
      <c r="B16" s="13">
        <v>-15.686389999999999</v>
      </c>
      <c r="C16" s="14">
        <v>9.0892499999999998</v>
      </c>
      <c r="D16" s="13">
        <v>-16.1523</v>
      </c>
      <c r="E16" s="14">
        <v>-8.9798200000000001</v>
      </c>
      <c r="F16" s="8"/>
      <c r="G16" s="9"/>
      <c r="H16" s="13"/>
      <c r="I16" s="14"/>
      <c r="J16" s="8"/>
      <c r="K16" s="9"/>
      <c r="M16" s="10">
        <v>-15.67727</v>
      </c>
      <c r="N16" s="39">
        <v>9.0556199999999993</v>
      </c>
      <c r="O16" s="36">
        <f>M16-B16</f>
        <v>9.1199999999993508E-3</v>
      </c>
      <c r="P16" s="36">
        <f>N16-C16</f>
        <v>-3.3630000000000493E-2</v>
      </c>
      <c r="Q16" s="36">
        <f>O16/0.018</f>
        <v>0.50666666666663063</v>
      </c>
      <c r="R16" s="9">
        <f>P16/0.018</f>
        <v>-1.8683333333333609</v>
      </c>
    </row>
    <row r="17" spans="1:25" x14ac:dyDescent="0.25">
      <c r="A17" s="2">
        <f t="shared" si="0"/>
        <v>1.0500000000000005</v>
      </c>
      <c r="B17" s="13">
        <v>-15.590949999999999</v>
      </c>
      <c r="C17" s="14">
        <v>8.1293199999999999</v>
      </c>
      <c r="D17" s="43">
        <v>-16.08249</v>
      </c>
      <c r="E17" s="14">
        <v>-10.86087</v>
      </c>
      <c r="F17" s="8">
        <v>-15.13477</v>
      </c>
      <c r="G17" s="9">
        <v>26.98141</v>
      </c>
      <c r="H17" s="13">
        <v>-16.650559999999999</v>
      </c>
      <c r="I17" s="14">
        <v>-30.31091</v>
      </c>
      <c r="J17" s="8">
        <v>-14.68215</v>
      </c>
      <c r="K17" s="9">
        <v>45.80424</v>
      </c>
      <c r="M17" s="8"/>
      <c r="N17" s="36"/>
      <c r="O17" s="36"/>
      <c r="P17" s="36"/>
      <c r="Q17" s="36"/>
      <c r="R17" s="9"/>
    </row>
    <row r="18" spans="1:25" x14ac:dyDescent="0.25">
      <c r="A18" s="2">
        <f t="shared" si="0"/>
        <v>1.1000000000000005</v>
      </c>
      <c r="B18" s="13">
        <v>-15.51356</v>
      </c>
      <c r="C18" s="14">
        <v>7.17774</v>
      </c>
      <c r="D18" s="13">
        <v>-16.031210000000002</v>
      </c>
      <c r="E18" s="14">
        <v>-12.73677</v>
      </c>
      <c r="F18" s="8"/>
      <c r="G18" s="9"/>
      <c r="H18" s="13"/>
      <c r="I18" s="14"/>
      <c r="J18" s="8"/>
      <c r="K18" s="9"/>
      <c r="M18" s="8"/>
      <c r="N18" s="36"/>
      <c r="O18" s="36"/>
      <c r="P18" s="36"/>
      <c r="Q18" s="36"/>
      <c r="R18" s="9"/>
    </row>
    <row r="19" spans="1:25" x14ac:dyDescent="0.25">
      <c r="A19" s="2">
        <f t="shared" si="0"/>
        <v>1.1500000000000006</v>
      </c>
      <c r="B19" s="13">
        <v>-15.45073</v>
      </c>
      <c r="C19" s="14">
        <v>6.2328799999999998</v>
      </c>
      <c r="D19" s="13">
        <v>-15.99502</v>
      </c>
      <c r="E19" s="14">
        <v>-14.6096</v>
      </c>
      <c r="F19" s="8">
        <v>-14.9505</v>
      </c>
      <c r="G19" s="9">
        <v>26.884689999999999</v>
      </c>
      <c r="H19" s="13">
        <v>-16.662839999999999</v>
      </c>
      <c r="I19" s="14">
        <v>-36.203389999999999</v>
      </c>
      <c r="J19" s="8">
        <v>-14.45359</v>
      </c>
      <c r="K19" s="9">
        <v>47.493879999999997</v>
      </c>
      <c r="M19" s="8"/>
      <c r="N19" s="36"/>
      <c r="O19" s="36"/>
      <c r="P19" s="36"/>
      <c r="Q19" s="36"/>
      <c r="R19" s="9"/>
    </row>
    <row r="20" spans="1:25" s="5" customFormat="1" x14ac:dyDescent="0.25">
      <c r="A20" s="4">
        <f t="shared" si="0"/>
        <v>1.2000000000000006</v>
      </c>
      <c r="B20" s="13">
        <v>-15.39978</v>
      </c>
      <c r="C20" s="14">
        <v>5.29345</v>
      </c>
      <c r="D20" s="13">
        <v>-15.971349999999999</v>
      </c>
      <c r="E20" s="14">
        <v>-16.481120000000001</v>
      </c>
      <c r="F20" s="13"/>
      <c r="G20" s="14"/>
      <c r="H20" s="13"/>
      <c r="I20" s="14"/>
      <c r="J20" s="13"/>
      <c r="K20" s="14"/>
      <c r="M20" s="13"/>
      <c r="N20" s="38"/>
      <c r="O20" s="38"/>
      <c r="P20" s="38"/>
      <c r="Q20" s="38"/>
      <c r="R20" s="14"/>
    </row>
    <row r="21" spans="1:25" x14ac:dyDescent="0.25">
      <c r="A21" s="2">
        <f t="shared" si="0"/>
        <v>1.2500000000000007</v>
      </c>
      <c r="B21" s="13">
        <v>-15.35866</v>
      </c>
      <c r="C21" s="14">
        <v>4.35846</v>
      </c>
      <c r="D21" s="10">
        <v>-15.95824</v>
      </c>
      <c r="E21" s="14">
        <v>-18.352969999999999</v>
      </c>
      <c r="F21" s="8">
        <v>-14.813969999999999</v>
      </c>
      <c r="G21" s="9">
        <v>26.81146</v>
      </c>
      <c r="H21" s="13">
        <v>-16.75695</v>
      </c>
      <c r="I21" s="14">
        <v>-42.289870000000001</v>
      </c>
      <c r="J21" s="8">
        <v>-14.271890000000001</v>
      </c>
      <c r="K21" s="9">
        <v>49.204000000000001</v>
      </c>
      <c r="M21" s="8"/>
      <c r="N21" s="36"/>
      <c r="O21" s="36"/>
      <c r="P21" s="36"/>
      <c r="Q21" s="36"/>
      <c r="R21" s="9"/>
    </row>
    <row r="22" spans="1:25" x14ac:dyDescent="0.25">
      <c r="A22" s="2">
        <f t="shared" si="0"/>
        <v>1.3000000000000007</v>
      </c>
      <c r="B22" s="13">
        <v>-15.325760000000001</v>
      </c>
      <c r="C22" s="14">
        <v>3.4270999999999998</v>
      </c>
      <c r="D22" s="13">
        <v>-15.9542</v>
      </c>
      <c r="E22" s="14">
        <v>-20.226710000000001</v>
      </c>
      <c r="F22" s="8"/>
      <c r="G22" s="9"/>
      <c r="H22" s="13"/>
      <c r="I22" s="14"/>
      <c r="J22" s="8"/>
      <c r="K22" s="9"/>
      <c r="M22" s="10">
        <v>-15.30039</v>
      </c>
      <c r="N22" s="39">
        <v>3.3944700000000001</v>
      </c>
      <c r="O22" s="36">
        <f>M22-B22</f>
        <v>2.5370000000000559E-2</v>
      </c>
      <c r="P22" s="36">
        <f>N22-C22</f>
        <v>-3.2629999999999715E-2</v>
      </c>
      <c r="Q22" s="36">
        <f>O22/0.018</f>
        <v>1.4094444444444756</v>
      </c>
      <c r="R22" s="9">
        <f>P22/0.018</f>
        <v>-1.8127777777777621</v>
      </c>
    </row>
    <row r="23" spans="1:25" x14ac:dyDescent="0.25">
      <c r="A23" s="2">
        <f t="shared" si="0"/>
        <v>1.3500000000000008</v>
      </c>
      <c r="B23" s="13">
        <v>-15.299770000000001</v>
      </c>
      <c r="C23" s="14">
        <v>2.4987300000000001</v>
      </c>
      <c r="D23" s="13">
        <v>-15.95811</v>
      </c>
      <c r="E23" s="14">
        <v>-22.103909999999999</v>
      </c>
      <c r="F23" s="8">
        <v>-14.71021</v>
      </c>
      <c r="G23" s="9">
        <v>26.754519999999999</v>
      </c>
      <c r="H23" s="13">
        <v>-16.93045</v>
      </c>
      <c r="I23" s="14">
        <v>-48.674900000000001</v>
      </c>
      <c r="J23" s="8">
        <v>-14.12196</v>
      </c>
      <c r="K23" s="9">
        <v>50.926609999999997</v>
      </c>
      <c r="M23" s="8"/>
      <c r="N23" s="36"/>
      <c r="O23" s="36"/>
      <c r="P23" s="36"/>
      <c r="Q23" s="36"/>
      <c r="R23" s="9"/>
    </row>
    <row r="24" spans="1:25" x14ac:dyDescent="0.25">
      <c r="A24" s="2">
        <f t="shared" si="0"/>
        <v>1.4000000000000008</v>
      </c>
      <c r="B24" s="13">
        <v>-15.279669999999999</v>
      </c>
      <c r="C24" s="14">
        <v>1.57281</v>
      </c>
      <c r="D24" s="13">
        <v>-15.969110000000001</v>
      </c>
      <c r="E24" s="14">
        <v>-23.986190000000001</v>
      </c>
      <c r="F24" s="8"/>
      <c r="G24" s="9"/>
      <c r="H24" s="13"/>
      <c r="I24" s="14"/>
      <c r="J24" s="8"/>
      <c r="K24" s="9"/>
      <c r="M24" s="8"/>
      <c r="N24" s="36"/>
      <c r="O24" s="36"/>
      <c r="P24" s="36"/>
      <c r="Q24" s="36"/>
      <c r="R24" s="9"/>
    </row>
    <row r="25" spans="1:25" x14ac:dyDescent="0.25">
      <c r="A25" s="2">
        <f t="shared" si="0"/>
        <v>1.4500000000000008</v>
      </c>
      <c r="B25" s="13">
        <v>-15.264620000000001</v>
      </c>
      <c r="C25" s="14">
        <v>0.64892000000000005</v>
      </c>
      <c r="D25" s="13">
        <v>-15.98658</v>
      </c>
      <c r="E25" s="14">
        <v>-25.87529</v>
      </c>
      <c r="F25" s="8">
        <v>-14.629799999999999</v>
      </c>
      <c r="G25" s="9">
        <v>26.70928</v>
      </c>
      <c r="H25" s="13">
        <v>-17.18693</v>
      </c>
      <c r="I25" s="14">
        <v>-55.477960000000003</v>
      </c>
      <c r="J25" s="8">
        <v>-13.99423</v>
      </c>
      <c r="K25" s="9">
        <v>52.656170000000003</v>
      </c>
      <c r="M25" s="8"/>
      <c r="N25" s="36"/>
      <c r="O25" s="36"/>
      <c r="P25" s="36"/>
      <c r="Q25" s="36"/>
      <c r="R25" s="9"/>
    </row>
    <row r="26" spans="1:25" s="3" customFormat="1" x14ac:dyDescent="0.25">
      <c r="A26" s="4">
        <f t="shared" si="0"/>
        <v>1.5000000000000009</v>
      </c>
      <c r="B26" s="13">
        <v>-15.25393</v>
      </c>
      <c r="C26" s="14">
        <v>-0.27333000000000002</v>
      </c>
      <c r="D26" s="13">
        <v>-16.010090000000002</v>
      </c>
      <c r="E26" s="14">
        <v>-27.773099999999999</v>
      </c>
      <c r="F26" s="13"/>
      <c r="G26" s="14"/>
      <c r="H26" s="13"/>
      <c r="I26" s="14"/>
      <c r="J26" s="13"/>
      <c r="K26" s="14"/>
      <c r="L26" s="5"/>
      <c r="M26" s="10">
        <v>-15.217930000000001</v>
      </c>
      <c r="N26" s="39">
        <v>-0.30579000000000001</v>
      </c>
      <c r="O26" s="36">
        <f>M26-B26</f>
        <v>3.5999999999999588E-2</v>
      </c>
      <c r="P26" s="36">
        <f>N26-C26</f>
        <v>-3.2459999999999989E-2</v>
      </c>
      <c r="Q26" s="36">
        <f>O26/0.018</f>
        <v>1.9999999999999774</v>
      </c>
      <c r="R26" s="9">
        <f>P26/0.018</f>
        <v>-1.8033333333333328</v>
      </c>
      <c r="S26" s="5"/>
      <c r="T26" s="5"/>
      <c r="U26" s="5"/>
      <c r="V26" s="5"/>
      <c r="W26" s="5"/>
      <c r="X26" s="5"/>
      <c r="Y26" s="5"/>
    </row>
    <row r="27" spans="1:25" x14ac:dyDescent="0.25">
      <c r="A27" s="2">
        <f t="shared" si="0"/>
        <v>1.5500000000000009</v>
      </c>
      <c r="B27" s="13">
        <v>-15.247019999999999</v>
      </c>
      <c r="C27" s="14">
        <v>-1.1942299999999999</v>
      </c>
      <c r="D27" s="13">
        <v>-16.039339999999999</v>
      </c>
      <c r="E27" s="14">
        <v>-29.681699999999999</v>
      </c>
      <c r="F27" s="8">
        <v>-14.566549999999999</v>
      </c>
      <c r="G27" s="9">
        <v>26.672640000000001</v>
      </c>
      <c r="H27" s="13">
        <v>-17.531379999999999</v>
      </c>
      <c r="I27" s="14">
        <v>-62.82206</v>
      </c>
      <c r="J27" s="8">
        <v>-13.88237</v>
      </c>
      <c r="K27" s="9">
        <v>54.388509999999997</v>
      </c>
      <c r="M27" s="8"/>
      <c r="N27" s="36"/>
      <c r="O27" s="36"/>
      <c r="P27" s="36"/>
      <c r="Q27" s="36"/>
      <c r="R27" s="9"/>
    </row>
    <row r="28" spans="1:25" x14ac:dyDescent="0.25">
      <c r="A28" s="2">
        <f t="shared" si="0"/>
        <v>1.600000000000001</v>
      </c>
      <c r="B28" s="13">
        <v>-15.24343</v>
      </c>
      <c r="C28" s="14">
        <v>-2.1140400000000001</v>
      </c>
      <c r="D28" s="13">
        <v>-16.074179999999998</v>
      </c>
      <c r="E28" s="14">
        <v>-31.603380000000001</v>
      </c>
      <c r="F28" s="8"/>
      <c r="G28" s="9"/>
      <c r="H28" s="13"/>
      <c r="I28" s="14"/>
      <c r="J28" s="8"/>
      <c r="K28" s="9"/>
      <c r="M28" s="8"/>
      <c r="N28" s="36"/>
      <c r="O28" s="36"/>
      <c r="P28" s="36"/>
      <c r="Q28" s="36"/>
      <c r="R28" s="9"/>
    </row>
    <row r="29" spans="1:25" x14ac:dyDescent="0.25">
      <c r="A29" s="2">
        <f t="shared" si="0"/>
        <v>1.650000000000001</v>
      </c>
      <c r="B29" s="13">
        <v>-15.242760000000001</v>
      </c>
      <c r="C29" s="14">
        <v>-3.0329899999999999</v>
      </c>
      <c r="D29" s="13">
        <v>-16.114570000000001</v>
      </c>
      <c r="E29" s="14">
        <v>-33.540680000000002</v>
      </c>
      <c r="F29" s="8">
        <v>-14.51624</v>
      </c>
      <c r="G29" s="9">
        <v>26.642489999999999</v>
      </c>
      <c r="H29" s="13">
        <v>-17.966100000000001</v>
      </c>
      <c r="I29" s="14">
        <v>-70.814899999999994</v>
      </c>
      <c r="J29" s="8">
        <v>-13.78195</v>
      </c>
      <c r="K29" s="9">
        <v>56.120240000000003</v>
      </c>
      <c r="M29" s="8"/>
      <c r="N29" s="36"/>
      <c r="O29" s="36"/>
      <c r="P29" s="36"/>
      <c r="Q29" s="36"/>
      <c r="R29" s="9"/>
    </row>
    <row r="30" spans="1:25" x14ac:dyDescent="0.25">
      <c r="A30" s="2">
        <f t="shared" si="0"/>
        <v>1.7000000000000011</v>
      </c>
      <c r="B30" s="13">
        <v>-15.244669999999999</v>
      </c>
      <c r="C30" s="14">
        <v>-3.9512800000000001</v>
      </c>
      <c r="D30" s="13">
        <v>-16.160550000000001</v>
      </c>
      <c r="E30" s="14">
        <v>-35.496389999999998</v>
      </c>
      <c r="F30" s="8"/>
      <c r="G30" s="9"/>
      <c r="H30" s="13"/>
      <c r="I30" s="14"/>
      <c r="J30" s="8"/>
      <c r="K30" s="9"/>
      <c r="M30" s="10">
        <v>-15.198079999999999</v>
      </c>
      <c r="N30" s="39">
        <v>-3.9837400000000001</v>
      </c>
      <c r="O30" s="36">
        <f>M30-B30</f>
        <v>4.6590000000000131E-2</v>
      </c>
      <c r="P30" s="36">
        <f>N30-C30</f>
        <v>-3.2459999999999933E-2</v>
      </c>
      <c r="Q30" s="36">
        <f>O30/0.018</f>
        <v>2.5883333333333409</v>
      </c>
      <c r="R30" s="9">
        <f>P30/0.018</f>
        <v>-1.8033333333333297</v>
      </c>
    </row>
    <row r="31" spans="1:25" x14ac:dyDescent="0.25">
      <c r="A31" s="2">
        <f t="shared" si="0"/>
        <v>1.7500000000000011</v>
      </c>
      <c r="B31" s="13">
        <v>-15.24887</v>
      </c>
      <c r="C31" s="14">
        <v>-4.8690699999999998</v>
      </c>
      <c r="D31" s="13">
        <v>-16.212250000000001</v>
      </c>
      <c r="E31" s="14">
        <v>-37.473579999999998</v>
      </c>
      <c r="F31" s="8">
        <v>-14.475910000000001</v>
      </c>
      <c r="G31" s="9">
        <v>26.617319999999999</v>
      </c>
      <c r="H31" s="13">
        <v>-18.487159999999999</v>
      </c>
      <c r="I31" s="14">
        <v>-79.524730000000005</v>
      </c>
      <c r="J31" s="8">
        <v>-13.689819999999999</v>
      </c>
      <c r="K31" s="9">
        <v>57.848410000000001</v>
      </c>
      <c r="M31" s="8"/>
      <c r="N31" s="36"/>
      <c r="O31" s="36"/>
      <c r="P31" s="36"/>
      <c r="Q31" s="36"/>
      <c r="R31" s="9"/>
    </row>
    <row r="32" spans="1:25" x14ac:dyDescent="0.25">
      <c r="A32" s="2">
        <f t="shared" si="0"/>
        <v>1.8000000000000012</v>
      </c>
      <c r="B32" s="13">
        <v>-15.255129999999999</v>
      </c>
      <c r="C32" s="14">
        <v>-5.7865200000000003</v>
      </c>
      <c r="D32" s="13">
        <v>-16.269860000000001</v>
      </c>
      <c r="E32" s="14">
        <v>-39.475569999999998</v>
      </c>
      <c r="F32" s="8"/>
      <c r="G32" s="9"/>
      <c r="H32" s="13"/>
      <c r="I32" s="14"/>
      <c r="J32" s="8"/>
      <c r="K32" s="9"/>
      <c r="M32" s="8"/>
      <c r="N32" s="36"/>
      <c r="O32" s="36"/>
      <c r="P32" s="36"/>
      <c r="Q32" s="36"/>
      <c r="R32" s="9"/>
    </row>
    <row r="33" spans="1:25" x14ac:dyDescent="0.25">
      <c r="A33" s="2">
        <f t="shared" si="0"/>
        <v>1.8500000000000012</v>
      </c>
      <c r="B33" s="13">
        <v>-15.26324</v>
      </c>
      <c r="C33" s="14">
        <v>-6.7037699999999996</v>
      </c>
      <c r="D33" s="13">
        <v>-16.333639999999999</v>
      </c>
      <c r="E33" s="14">
        <v>-41.505980000000001</v>
      </c>
      <c r="F33" s="8">
        <v>-14.443429999999999</v>
      </c>
      <c r="G33" s="9">
        <v>26.596039999999999</v>
      </c>
      <c r="H33" s="13">
        <v>-19.08175</v>
      </c>
      <c r="I33" s="14">
        <v>-88.955380000000005</v>
      </c>
      <c r="J33" s="8">
        <v>-13.6036</v>
      </c>
      <c r="K33" s="9">
        <v>59.570250000000001</v>
      </c>
      <c r="M33" s="8"/>
      <c r="N33" s="36"/>
      <c r="O33" s="36"/>
      <c r="P33" s="36"/>
      <c r="Q33" s="36"/>
      <c r="R33" s="9"/>
    </row>
    <row r="34" spans="1:25" x14ac:dyDescent="0.25">
      <c r="A34" s="2">
        <f t="shared" si="0"/>
        <v>1.9000000000000012</v>
      </c>
      <c r="B34" s="13">
        <v>-15.27303</v>
      </c>
      <c r="C34" s="14">
        <v>-7.6209300000000004</v>
      </c>
      <c r="D34" s="13">
        <v>-16.4039</v>
      </c>
      <c r="E34" s="14">
        <v>-43.568649999999998</v>
      </c>
      <c r="F34" s="8"/>
      <c r="G34" s="9"/>
      <c r="H34" s="13"/>
      <c r="I34" s="14"/>
      <c r="J34" s="8"/>
      <c r="K34" s="9"/>
      <c r="M34" s="8"/>
      <c r="N34" s="36"/>
      <c r="O34" s="36"/>
      <c r="P34" s="36"/>
      <c r="Q34" s="36"/>
      <c r="R34" s="9"/>
    </row>
    <row r="35" spans="1:25" x14ac:dyDescent="0.25">
      <c r="A35" s="2">
        <f t="shared" si="0"/>
        <v>1.9500000000000013</v>
      </c>
      <c r="B35" s="13">
        <v>-15.284330000000001</v>
      </c>
      <c r="C35" s="14">
        <v>-8.5381300000000007</v>
      </c>
      <c r="D35" s="13">
        <v>-16.48096</v>
      </c>
      <c r="E35" s="14">
        <v>-45.667679999999997</v>
      </c>
      <c r="F35" s="8">
        <v>-14.41722</v>
      </c>
      <c r="G35" s="9">
        <v>26.577829999999999</v>
      </c>
      <c r="H35" s="13">
        <v>-19.726970000000001</v>
      </c>
      <c r="I35" s="14">
        <v>-99.025980000000004</v>
      </c>
      <c r="J35" s="8">
        <v>-13.521459999999999</v>
      </c>
      <c r="K35" s="9">
        <v>61.283059999999999</v>
      </c>
      <c r="M35" s="8"/>
      <c r="N35" s="36"/>
      <c r="O35" s="36"/>
      <c r="P35" s="36"/>
      <c r="Q35" s="36"/>
      <c r="R35" s="9"/>
    </row>
    <row r="36" spans="1:25" x14ac:dyDescent="0.25">
      <c r="A36" s="2">
        <f t="shared" si="0"/>
        <v>2.0000000000000013</v>
      </c>
      <c r="B36" s="43">
        <v>-15.297029999999999</v>
      </c>
      <c r="C36" s="14">
        <v>-9.45547</v>
      </c>
      <c r="D36" s="13">
        <v>-16.565180000000002</v>
      </c>
      <c r="E36" s="14">
        <v>-47.80735</v>
      </c>
      <c r="F36" s="8"/>
      <c r="G36" s="9"/>
      <c r="H36" s="13"/>
      <c r="I36" s="14"/>
      <c r="J36" s="8"/>
      <c r="K36" s="9"/>
      <c r="M36" s="10">
        <v>-15.234579999999999</v>
      </c>
      <c r="N36" s="39">
        <v>-9.4881399999999996</v>
      </c>
      <c r="O36" s="36">
        <f>M36-B36</f>
        <v>6.2450000000000117E-2</v>
      </c>
      <c r="P36" s="36">
        <f>N36-C36</f>
        <v>-3.2669999999999533E-2</v>
      </c>
      <c r="Q36" s="36">
        <f>O36/0.018</f>
        <v>3.4694444444444512</v>
      </c>
      <c r="R36" s="9">
        <f>P36/0.018</f>
        <v>-1.8149999999999742</v>
      </c>
    </row>
    <row r="37" spans="1:25" x14ac:dyDescent="0.25">
      <c r="A37" s="2">
        <f t="shared" si="0"/>
        <v>2.0500000000000012</v>
      </c>
      <c r="B37" s="13">
        <v>-15.311</v>
      </c>
      <c r="C37" s="14">
        <v>-10.373049999999999</v>
      </c>
      <c r="D37" s="13">
        <v>-16.656949999999998</v>
      </c>
      <c r="E37" s="14">
        <v>-49.992089999999997</v>
      </c>
      <c r="F37" s="8">
        <v>-14.39611</v>
      </c>
      <c r="G37" s="9">
        <v>26.562090000000001</v>
      </c>
      <c r="H37" s="13">
        <v>-20.390529999999998</v>
      </c>
      <c r="I37" s="14">
        <v>-109.56099</v>
      </c>
      <c r="J37" s="8">
        <v>-13.441929999999999</v>
      </c>
      <c r="K37" s="9">
        <v>62.984079999999999</v>
      </c>
      <c r="M37" s="8"/>
      <c r="N37" s="36"/>
      <c r="O37" s="36"/>
      <c r="P37" s="36"/>
      <c r="Q37" s="36"/>
      <c r="R37" s="9"/>
    </row>
    <row r="38" spans="1:25" x14ac:dyDescent="0.25">
      <c r="A38" s="2">
        <f t="shared" si="0"/>
        <v>2.100000000000001</v>
      </c>
      <c r="B38" s="13">
        <v>-15.326140000000001</v>
      </c>
      <c r="C38" s="14">
        <v>-11.29097</v>
      </c>
      <c r="D38" s="13">
        <v>-16.756620000000002</v>
      </c>
      <c r="E38" s="14">
        <v>-52.22645</v>
      </c>
      <c r="F38" s="8"/>
      <c r="G38" s="9"/>
      <c r="H38" s="13"/>
      <c r="I38" s="14"/>
      <c r="J38" s="8"/>
      <c r="K38" s="9"/>
      <c r="M38" s="8"/>
      <c r="N38" s="36"/>
      <c r="O38" s="36"/>
      <c r="P38" s="36"/>
      <c r="Q38" s="36"/>
      <c r="R38" s="9"/>
    </row>
    <row r="39" spans="1:25" x14ac:dyDescent="0.25">
      <c r="A39" s="2">
        <f t="shared" si="0"/>
        <v>2.1500000000000008</v>
      </c>
      <c r="B39" s="13">
        <v>-15.34238</v>
      </c>
      <c r="C39" s="14">
        <v>-12.20932</v>
      </c>
      <c r="D39" s="13">
        <v>-16.864550000000001</v>
      </c>
      <c r="E39" s="14">
        <v>-54.514980000000001</v>
      </c>
      <c r="F39" s="8">
        <v>-14.37921</v>
      </c>
      <c r="G39" s="9">
        <v>26.54834</v>
      </c>
      <c r="H39" s="13">
        <v>-21.03342</v>
      </c>
      <c r="I39" s="14">
        <v>-120.29486</v>
      </c>
      <c r="J39" s="8">
        <v>-13.363810000000001</v>
      </c>
      <c r="K39" s="9">
        <v>64.670410000000004</v>
      </c>
      <c r="M39" s="8"/>
      <c r="N39" s="36"/>
      <c r="O39" s="36"/>
      <c r="P39" s="36"/>
      <c r="Q39" s="36"/>
      <c r="R39" s="9"/>
    </row>
    <row r="40" spans="1:25" x14ac:dyDescent="0.25">
      <c r="A40" s="2">
        <f t="shared" si="0"/>
        <v>2.2000000000000006</v>
      </c>
      <c r="B40" s="13">
        <v>-15.35965</v>
      </c>
      <c r="C40" s="14">
        <v>-13.128209999999999</v>
      </c>
      <c r="D40" s="13">
        <v>-16.981079999999999</v>
      </c>
      <c r="E40" s="14">
        <v>-56.862220000000001</v>
      </c>
      <c r="F40" s="8"/>
      <c r="G40" s="9"/>
      <c r="H40" s="13"/>
      <c r="I40" s="14"/>
      <c r="J40" s="8"/>
      <c r="K40" s="9"/>
      <c r="M40" s="10">
        <v>-15.28661</v>
      </c>
      <c r="N40" s="39">
        <v>-13.161099999999999</v>
      </c>
      <c r="O40" s="36">
        <f>M40-B40</f>
        <v>7.304000000000066E-2</v>
      </c>
      <c r="P40" s="36">
        <f>N40-C40</f>
        <v>-3.2890000000000086E-2</v>
      </c>
      <c r="Q40" s="36">
        <f>O40/0.018</f>
        <v>4.0577777777778143</v>
      </c>
      <c r="R40" s="9">
        <f>P40/0.018</f>
        <v>-1.8272222222222272</v>
      </c>
    </row>
    <row r="41" spans="1:25" x14ac:dyDescent="0.25">
      <c r="A41" s="2">
        <f t="shared" si="0"/>
        <v>2.2500000000000004</v>
      </c>
      <c r="B41" s="13">
        <v>-15.37786</v>
      </c>
      <c r="C41" s="14">
        <v>-14.04772</v>
      </c>
      <c r="D41" s="13">
        <v>-17.106480000000001</v>
      </c>
      <c r="E41" s="14">
        <v>-59.272550000000003</v>
      </c>
      <c r="F41" s="8">
        <v>-14.36581</v>
      </c>
      <c r="G41" s="9">
        <v>26.536239999999999</v>
      </c>
      <c r="H41" s="13">
        <v>-21.614450000000001</v>
      </c>
      <c r="I41" s="14">
        <v>-130.89489</v>
      </c>
      <c r="J41" s="8">
        <v>-13.28604</v>
      </c>
      <c r="K41" s="9">
        <v>66.338949999999997</v>
      </c>
      <c r="M41" s="8"/>
      <c r="N41" s="36"/>
      <c r="O41" s="36"/>
      <c r="P41" s="36"/>
      <c r="Q41" s="36"/>
      <c r="R41" s="9"/>
    </row>
    <row r="42" spans="1:25" x14ac:dyDescent="0.25">
      <c r="A42" s="2">
        <f t="shared" si="0"/>
        <v>2.3000000000000003</v>
      </c>
      <c r="B42" s="13">
        <v>-15.396990000000001</v>
      </c>
      <c r="C42" s="14">
        <v>-14.96796</v>
      </c>
      <c r="D42" s="13">
        <v>-17.24099</v>
      </c>
      <c r="E42" s="14">
        <v>-61.750140000000002</v>
      </c>
      <c r="F42" s="8"/>
      <c r="G42" s="9"/>
      <c r="H42" s="13"/>
      <c r="I42" s="14"/>
      <c r="J42" s="8"/>
      <c r="K42" s="9"/>
      <c r="M42" s="8"/>
      <c r="N42" s="36"/>
      <c r="O42" s="36"/>
      <c r="P42" s="36"/>
      <c r="Q42" s="36"/>
      <c r="R42" s="9"/>
    </row>
    <row r="43" spans="1:25" x14ac:dyDescent="0.25">
      <c r="A43" s="2">
        <f t="shared" si="0"/>
        <v>2.35</v>
      </c>
      <c r="B43" s="13">
        <v>-15.416969999999999</v>
      </c>
      <c r="C43" s="14">
        <v>-15.88902</v>
      </c>
      <c r="D43" s="13">
        <v>-17.38477</v>
      </c>
      <c r="E43" s="14">
        <v>-64.298850000000002</v>
      </c>
      <c r="F43" s="8">
        <v>-14.35538</v>
      </c>
      <c r="G43" s="9">
        <v>26.525469999999999</v>
      </c>
      <c r="H43" s="13">
        <v>-22.09695</v>
      </c>
      <c r="I43" s="14">
        <v>-141.00848999999999</v>
      </c>
      <c r="J43" s="8">
        <v>-13.20773</v>
      </c>
      <c r="K43" s="9">
        <v>67.986379999999997</v>
      </c>
      <c r="M43" s="8"/>
      <c r="N43" s="36"/>
      <c r="O43" s="36"/>
      <c r="P43" s="36"/>
      <c r="Q43" s="36"/>
      <c r="R43" s="9"/>
    </row>
    <row r="44" spans="1:25" s="3" customFormat="1" ht="15.75" thickBot="1" x14ac:dyDescent="0.3">
      <c r="A44" s="4">
        <f t="shared" si="0"/>
        <v>2.4</v>
      </c>
      <c r="B44" s="13">
        <v>-15.43778</v>
      </c>
      <c r="C44" s="14">
        <v>-16.81101</v>
      </c>
      <c r="D44" s="13">
        <v>-17.53791</v>
      </c>
      <c r="E44" s="14">
        <v>-66.922079999999994</v>
      </c>
      <c r="F44" s="13"/>
      <c r="G44" s="14"/>
      <c r="H44" s="13"/>
      <c r="I44" s="14"/>
      <c r="J44" s="13"/>
      <c r="K44" s="14"/>
      <c r="L44" s="5"/>
      <c r="M44" s="40">
        <v>-15.35413</v>
      </c>
      <c r="N44" s="41">
        <v>-16.844169999999998</v>
      </c>
      <c r="O44" s="35">
        <f>M44-B44</f>
        <v>8.3650000000000446E-2</v>
      </c>
      <c r="P44" s="35">
        <f>N44-C44</f>
        <v>-3.3159999999998746E-2</v>
      </c>
      <c r="Q44" s="35">
        <f>O44/0.018</f>
        <v>4.647222222222247</v>
      </c>
      <c r="R44" s="12">
        <f>P44/0.018</f>
        <v>-1.8422222222221527</v>
      </c>
      <c r="S44" s="5"/>
      <c r="T44" s="5"/>
      <c r="U44" s="5"/>
      <c r="V44" s="5"/>
      <c r="W44" s="5"/>
      <c r="X44" s="5"/>
      <c r="Y44" s="5"/>
    </row>
    <row r="45" spans="1:25" ht="15.75" thickBot="1" x14ac:dyDescent="0.3">
      <c r="A45" s="2">
        <f t="shared" si="0"/>
        <v>2.4499999999999997</v>
      </c>
      <c r="B45" s="13">
        <v>-15.459379999999999</v>
      </c>
      <c r="C45" s="14">
        <v>-17.73405</v>
      </c>
      <c r="D45" s="13"/>
      <c r="E45" s="14"/>
      <c r="F45" s="8"/>
      <c r="G45" s="9"/>
      <c r="H45" s="13"/>
      <c r="I45" s="14"/>
      <c r="J45" s="8"/>
      <c r="K45" s="9"/>
    </row>
    <row r="46" spans="1:25" x14ac:dyDescent="0.25">
      <c r="A46" s="2">
        <f t="shared" si="0"/>
        <v>2.4999999999999996</v>
      </c>
      <c r="B46" s="10">
        <v>-15.48175</v>
      </c>
      <c r="C46" s="14">
        <v>-18.65823</v>
      </c>
      <c r="D46" s="13"/>
      <c r="E46" s="14"/>
      <c r="F46" s="8"/>
      <c r="G46" s="9"/>
      <c r="H46" s="13"/>
      <c r="I46" s="14"/>
      <c r="J46" s="8"/>
      <c r="K46" s="9"/>
      <c r="L46" s="44"/>
      <c r="M46" s="31"/>
      <c r="N46" s="7" t="s">
        <v>3</v>
      </c>
      <c r="P46" s="44"/>
      <c r="Q46" s="31"/>
      <c r="R46" s="7" t="s">
        <v>3</v>
      </c>
    </row>
    <row r="47" spans="1:25" x14ac:dyDescent="0.25">
      <c r="A47" s="2">
        <f t="shared" si="0"/>
        <v>2.5499999999999994</v>
      </c>
      <c r="B47" s="13">
        <v>-15.50487</v>
      </c>
      <c r="C47" s="14">
        <v>-19.5837</v>
      </c>
      <c r="D47" s="13"/>
      <c r="E47" s="14"/>
      <c r="F47" s="8"/>
      <c r="G47" s="9"/>
      <c r="H47" s="13"/>
      <c r="I47" s="14"/>
      <c r="J47" s="8"/>
      <c r="K47" s="9"/>
      <c r="L47" s="45" t="s">
        <v>19</v>
      </c>
      <c r="M47" s="36">
        <v>2500</v>
      </c>
      <c r="N47" s="39">
        <v>-15.48175</v>
      </c>
      <c r="P47" s="45" t="s">
        <v>19</v>
      </c>
      <c r="Q47" s="36">
        <v>2000</v>
      </c>
      <c r="R47" s="47">
        <v>-15.297029999999999</v>
      </c>
    </row>
    <row r="48" spans="1:25" x14ac:dyDescent="0.25">
      <c r="A48" s="2">
        <f t="shared" si="0"/>
        <v>2.5999999999999992</v>
      </c>
      <c r="B48" s="13">
        <v>-15.52872</v>
      </c>
      <c r="C48" s="14">
        <v>-20.510570000000001</v>
      </c>
      <c r="D48" s="13"/>
      <c r="E48" s="14"/>
      <c r="F48" s="8"/>
      <c r="G48" s="9"/>
      <c r="H48" s="13"/>
      <c r="I48" s="14"/>
      <c r="J48" s="8"/>
      <c r="K48" s="9"/>
      <c r="L48" s="45" t="s">
        <v>20</v>
      </c>
      <c r="M48" s="36">
        <v>1250</v>
      </c>
      <c r="N48" s="39">
        <v>-15.95824</v>
      </c>
      <c r="P48" s="45" t="s">
        <v>20</v>
      </c>
      <c r="Q48" s="36">
        <v>1050</v>
      </c>
      <c r="R48" s="47">
        <v>-16.08249</v>
      </c>
    </row>
    <row r="49" spans="1:18" x14ac:dyDescent="0.25">
      <c r="A49" s="2">
        <f t="shared" si="0"/>
        <v>2.649999999999999</v>
      </c>
      <c r="B49" s="13"/>
      <c r="C49" s="14"/>
      <c r="D49" s="13"/>
      <c r="E49" s="14"/>
      <c r="F49" s="8"/>
      <c r="G49" s="9"/>
      <c r="H49" s="13"/>
      <c r="I49" s="14"/>
      <c r="J49" s="8"/>
      <c r="K49" s="9"/>
      <c r="L49" s="45" t="s">
        <v>21</v>
      </c>
      <c r="M49" s="36"/>
      <c r="N49" s="9">
        <f>N47-N48</f>
        <v>0.47649000000000008</v>
      </c>
      <c r="P49" s="45" t="s">
        <v>21</v>
      </c>
      <c r="Q49" s="36"/>
      <c r="R49" s="9">
        <f>R47-R48</f>
        <v>0.78546000000000049</v>
      </c>
    </row>
    <row r="50" spans="1:18" ht="15.75" thickBot="1" x14ac:dyDescent="0.3">
      <c r="A50" s="2">
        <f t="shared" si="0"/>
        <v>2.6999999999999988</v>
      </c>
      <c r="B50" s="13"/>
      <c r="C50" s="14"/>
      <c r="D50" s="13"/>
      <c r="E50" s="14"/>
      <c r="F50" s="8"/>
      <c r="G50" s="9"/>
      <c r="H50" s="13"/>
      <c r="I50" s="14"/>
      <c r="J50" s="8"/>
      <c r="K50" s="9"/>
      <c r="L50" s="46" t="s">
        <v>12</v>
      </c>
      <c r="M50" s="35"/>
      <c r="N50" s="12">
        <f>N49/0.018</f>
        <v>26.471666666666675</v>
      </c>
      <c r="P50" s="46" t="s">
        <v>12</v>
      </c>
      <c r="Q50" s="35"/>
      <c r="R50" s="12">
        <f>R49/0.018</f>
        <v>43.636666666666699</v>
      </c>
    </row>
    <row r="51" spans="1:18" x14ac:dyDescent="0.25">
      <c r="A51" s="2">
        <f t="shared" si="0"/>
        <v>2.7499999999999987</v>
      </c>
      <c r="B51" s="13"/>
      <c r="C51" s="14"/>
      <c r="D51" s="13"/>
      <c r="E51" s="14"/>
      <c r="F51" s="8"/>
      <c r="G51" s="9"/>
      <c r="H51" s="13"/>
      <c r="I51" s="14"/>
      <c r="J51" s="8"/>
      <c r="K51" s="9"/>
    </row>
    <row r="52" spans="1:18" x14ac:dyDescent="0.25">
      <c r="A52" s="2">
        <f t="shared" si="0"/>
        <v>2.7999999999999985</v>
      </c>
      <c r="B52" s="13"/>
      <c r="C52" s="14"/>
      <c r="D52" s="13"/>
      <c r="E52" s="14"/>
      <c r="F52" s="8"/>
      <c r="G52" s="9"/>
      <c r="H52" s="13"/>
      <c r="I52" s="14"/>
      <c r="J52" s="8"/>
      <c r="K52" s="9"/>
    </row>
    <row r="53" spans="1:18" x14ac:dyDescent="0.25">
      <c r="A53" s="2">
        <f t="shared" si="0"/>
        <v>2.8499999999999983</v>
      </c>
      <c r="B53" s="13"/>
      <c r="C53" s="14"/>
      <c r="D53" s="13"/>
      <c r="E53" s="14"/>
      <c r="F53" s="8"/>
      <c r="G53" s="9"/>
      <c r="H53" s="13"/>
      <c r="I53" s="14"/>
      <c r="J53" s="8"/>
      <c r="K53" s="9"/>
    </row>
    <row r="54" spans="1:18" x14ac:dyDescent="0.25">
      <c r="A54" s="2">
        <f t="shared" si="0"/>
        <v>2.8999999999999981</v>
      </c>
      <c r="B54" s="13"/>
      <c r="C54" s="14"/>
      <c r="D54" s="13"/>
      <c r="E54" s="14"/>
      <c r="F54" s="8"/>
      <c r="G54" s="9"/>
      <c r="H54" s="13"/>
      <c r="I54" s="14"/>
      <c r="J54" s="8"/>
      <c r="K54" s="9"/>
    </row>
    <row r="55" spans="1:18" x14ac:dyDescent="0.25">
      <c r="A55" s="2">
        <f t="shared" si="0"/>
        <v>2.949999999999998</v>
      </c>
      <c r="B55" s="13"/>
      <c r="C55" s="14"/>
      <c r="D55" s="13"/>
      <c r="E55" s="14"/>
      <c r="F55" s="8"/>
      <c r="G55" s="9"/>
      <c r="H55" s="13"/>
      <c r="I55" s="14"/>
      <c r="J55" s="8"/>
      <c r="K55" s="9"/>
    </row>
    <row r="56" spans="1:18" ht="15.75" thickBot="1" x14ac:dyDescent="0.3">
      <c r="A56" s="2">
        <f t="shared" si="0"/>
        <v>2.9999999999999978</v>
      </c>
      <c r="B56" s="15"/>
      <c r="C56" s="16"/>
      <c r="D56" s="15"/>
      <c r="E56" s="16"/>
      <c r="F56" s="11"/>
      <c r="G56" s="12"/>
      <c r="H56" s="15"/>
      <c r="I56" s="16"/>
      <c r="J56" s="11"/>
      <c r="K56" s="12"/>
    </row>
    <row r="57" spans="1:18" x14ac:dyDescent="0.25">
      <c r="A57" s="2">
        <f t="shared" si="0"/>
        <v>3.0499999999999976</v>
      </c>
    </row>
    <row r="58" spans="1:18" x14ac:dyDescent="0.25">
      <c r="A58" s="2">
        <f t="shared" si="0"/>
        <v>3.0999999999999974</v>
      </c>
    </row>
    <row r="59" spans="1:18" x14ac:dyDescent="0.25">
      <c r="A59" s="2">
        <f t="shared" si="0"/>
        <v>3.1499999999999972</v>
      </c>
    </row>
    <row r="60" spans="1:18" x14ac:dyDescent="0.25">
      <c r="A60" s="2">
        <f t="shared" si="0"/>
        <v>3.1999999999999971</v>
      </c>
    </row>
    <row r="61" spans="1:18" x14ac:dyDescent="0.25">
      <c r="A61" s="2">
        <f t="shared" si="0"/>
        <v>3.2499999999999969</v>
      </c>
    </row>
    <row r="62" spans="1:18" x14ac:dyDescent="0.25">
      <c r="A62" s="2">
        <f t="shared" si="0"/>
        <v>3.2999999999999967</v>
      </c>
    </row>
    <row r="63" spans="1:18" x14ac:dyDescent="0.25">
      <c r="A63" s="2">
        <f t="shared" si="0"/>
        <v>3.3499999999999965</v>
      </c>
    </row>
    <row r="64" spans="1:18" x14ac:dyDescent="0.25">
      <c r="A64" s="2">
        <f t="shared" si="0"/>
        <v>3.3999999999999964</v>
      </c>
    </row>
    <row r="65" spans="1:1" x14ac:dyDescent="0.25">
      <c r="A65" s="2">
        <f t="shared" si="0"/>
        <v>3.4499999999999962</v>
      </c>
    </row>
    <row r="66" spans="1:1" x14ac:dyDescent="0.25">
      <c r="A66" s="2">
        <f t="shared" si="0"/>
        <v>3.499999999999996</v>
      </c>
    </row>
    <row r="67" spans="1:1" x14ac:dyDescent="0.25">
      <c r="A67" s="2">
        <f t="shared" si="0"/>
        <v>3.5499999999999958</v>
      </c>
    </row>
    <row r="68" spans="1:1" x14ac:dyDescent="0.25">
      <c r="A68" s="2">
        <f t="shared" si="0"/>
        <v>3.5999999999999956</v>
      </c>
    </row>
    <row r="69" spans="1:1" x14ac:dyDescent="0.25">
      <c r="A69" s="2">
        <f t="shared" si="0"/>
        <v>3.6499999999999955</v>
      </c>
    </row>
    <row r="70" spans="1:1" x14ac:dyDescent="0.25">
      <c r="A70" s="2">
        <f t="shared" si="0"/>
        <v>3.6999999999999953</v>
      </c>
    </row>
    <row r="71" spans="1:1" x14ac:dyDescent="0.25">
      <c r="A71" s="2">
        <f t="shared" si="0"/>
        <v>3.7499999999999951</v>
      </c>
    </row>
    <row r="72" spans="1:1" x14ac:dyDescent="0.25">
      <c r="A72" s="2">
        <f t="shared" ref="A72:A106" si="1">A71+0.05</f>
        <v>3.7999999999999949</v>
      </c>
    </row>
    <row r="73" spans="1:1" x14ac:dyDescent="0.25">
      <c r="A73" s="2">
        <f t="shared" si="1"/>
        <v>3.8499999999999948</v>
      </c>
    </row>
    <row r="74" spans="1:1" x14ac:dyDescent="0.25">
      <c r="A74" s="2">
        <f t="shared" si="1"/>
        <v>3.8999999999999946</v>
      </c>
    </row>
    <row r="75" spans="1:1" x14ac:dyDescent="0.25">
      <c r="A75" s="2">
        <f t="shared" si="1"/>
        <v>3.9499999999999944</v>
      </c>
    </row>
    <row r="76" spans="1:1" x14ac:dyDescent="0.25">
      <c r="A76" s="2">
        <f t="shared" si="1"/>
        <v>3.9999999999999942</v>
      </c>
    </row>
    <row r="77" spans="1:1" x14ac:dyDescent="0.25">
      <c r="A77" s="2">
        <f t="shared" si="1"/>
        <v>4.0499999999999945</v>
      </c>
    </row>
    <row r="78" spans="1:1" x14ac:dyDescent="0.25">
      <c r="A78" s="2">
        <f t="shared" si="1"/>
        <v>4.0999999999999943</v>
      </c>
    </row>
    <row r="79" spans="1:1" x14ac:dyDescent="0.25">
      <c r="A79" s="2">
        <f t="shared" si="1"/>
        <v>4.1499999999999941</v>
      </c>
    </row>
    <row r="80" spans="1:1" x14ac:dyDescent="0.25">
      <c r="A80" s="2">
        <f t="shared" si="1"/>
        <v>4.199999999999994</v>
      </c>
    </row>
    <row r="81" spans="1:1" x14ac:dyDescent="0.25">
      <c r="A81" s="2">
        <f t="shared" si="1"/>
        <v>4.2499999999999938</v>
      </c>
    </row>
    <row r="82" spans="1:1" x14ac:dyDescent="0.25">
      <c r="A82" s="2">
        <f t="shared" si="1"/>
        <v>4.2999999999999936</v>
      </c>
    </row>
    <row r="83" spans="1:1" x14ac:dyDescent="0.25">
      <c r="A83" s="2">
        <f t="shared" si="1"/>
        <v>4.3499999999999934</v>
      </c>
    </row>
    <row r="84" spans="1:1" x14ac:dyDescent="0.25">
      <c r="A84" s="2">
        <f t="shared" si="1"/>
        <v>4.3999999999999932</v>
      </c>
    </row>
    <row r="85" spans="1:1" x14ac:dyDescent="0.25">
      <c r="A85" s="2">
        <f t="shared" si="1"/>
        <v>4.4499999999999931</v>
      </c>
    </row>
    <row r="86" spans="1:1" x14ac:dyDescent="0.25">
      <c r="A86" s="2">
        <f t="shared" si="1"/>
        <v>4.4999999999999929</v>
      </c>
    </row>
    <row r="87" spans="1:1" x14ac:dyDescent="0.25">
      <c r="A87" s="2">
        <f t="shared" si="1"/>
        <v>4.5499999999999927</v>
      </c>
    </row>
    <row r="88" spans="1:1" x14ac:dyDescent="0.25">
      <c r="A88" s="2">
        <f t="shared" si="1"/>
        <v>4.5999999999999925</v>
      </c>
    </row>
    <row r="89" spans="1:1" x14ac:dyDescent="0.25">
      <c r="A89" s="2">
        <f t="shared" si="1"/>
        <v>4.6499999999999924</v>
      </c>
    </row>
    <row r="90" spans="1:1" x14ac:dyDescent="0.25">
      <c r="A90" s="2">
        <f t="shared" si="1"/>
        <v>4.6999999999999922</v>
      </c>
    </row>
    <row r="91" spans="1:1" x14ac:dyDescent="0.25">
      <c r="A91" s="2">
        <f t="shared" si="1"/>
        <v>4.749999999999992</v>
      </c>
    </row>
    <row r="92" spans="1:1" x14ac:dyDescent="0.25">
      <c r="A92" s="2">
        <f t="shared" si="1"/>
        <v>4.7999999999999918</v>
      </c>
    </row>
    <row r="93" spans="1:1" x14ac:dyDescent="0.25">
      <c r="A93" s="2">
        <f t="shared" si="1"/>
        <v>4.8499999999999917</v>
      </c>
    </row>
    <row r="94" spans="1:1" x14ac:dyDescent="0.25">
      <c r="A94" s="2">
        <f t="shared" si="1"/>
        <v>4.8999999999999915</v>
      </c>
    </row>
    <row r="95" spans="1:1" x14ac:dyDescent="0.25">
      <c r="A95" s="2">
        <f t="shared" si="1"/>
        <v>4.9499999999999913</v>
      </c>
    </row>
    <row r="96" spans="1:1" x14ac:dyDescent="0.25">
      <c r="A96" s="2">
        <f t="shared" si="1"/>
        <v>4.9999999999999911</v>
      </c>
    </row>
    <row r="97" spans="1:1" x14ac:dyDescent="0.25">
      <c r="A97" s="2">
        <f t="shared" si="1"/>
        <v>5.0499999999999909</v>
      </c>
    </row>
    <row r="98" spans="1:1" x14ac:dyDescent="0.25">
      <c r="A98" s="2">
        <f t="shared" si="1"/>
        <v>5.0999999999999908</v>
      </c>
    </row>
    <row r="99" spans="1:1" x14ac:dyDescent="0.25">
      <c r="A99" s="2">
        <f t="shared" si="1"/>
        <v>5.1499999999999906</v>
      </c>
    </row>
    <row r="100" spans="1:1" x14ac:dyDescent="0.25">
      <c r="A100" s="2">
        <f t="shared" si="1"/>
        <v>5.1999999999999904</v>
      </c>
    </row>
    <row r="101" spans="1:1" x14ac:dyDescent="0.25">
      <c r="A101" s="2">
        <f t="shared" si="1"/>
        <v>5.2499999999999902</v>
      </c>
    </row>
    <row r="102" spans="1:1" x14ac:dyDescent="0.25">
      <c r="A102" s="2">
        <f t="shared" si="1"/>
        <v>5.2999999999999901</v>
      </c>
    </row>
    <row r="103" spans="1:1" x14ac:dyDescent="0.25">
      <c r="A103" s="2">
        <f t="shared" si="1"/>
        <v>5.3499999999999899</v>
      </c>
    </row>
    <row r="104" spans="1:1" x14ac:dyDescent="0.25">
      <c r="A104" s="2">
        <f t="shared" si="1"/>
        <v>5.3999999999999897</v>
      </c>
    </row>
    <row r="105" spans="1:1" x14ac:dyDescent="0.25">
      <c r="A105" s="2">
        <f t="shared" si="1"/>
        <v>5.4499999999999895</v>
      </c>
    </row>
    <row r="106" spans="1:1" x14ac:dyDescent="0.25">
      <c r="A106" s="2">
        <f t="shared" si="1"/>
        <v>5.4999999999999893</v>
      </c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8"/>
  <sheetViews>
    <sheetView tabSelected="1" zoomScaleNormal="100" workbookViewId="0">
      <selection activeCell="H2" sqref="H2"/>
    </sheetView>
  </sheetViews>
  <sheetFormatPr defaultRowHeight="15" x14ac:dyDescent="0.25"/>
  <cols>
    <col min="1" max="1" width="11.28515625" customWidth="1"/>
    <col min="2" max="2" width="13.28515625" customWidth="1"/>
    <col min="3" max="3" width="14" customWidth="1"/>
    <col min="6" max="6" width="10.85546875" customWidth="1"/>
    <col min="7" max="7" width="11.85546875" customWidth="1"/>
    <col min="10" max="10" width="10.7109375" customWidth="1"/>
    <col min="11" max="11" width="11" customWidth="1"/>
    <col min="14" max="14" width="12.140625" customWidth="1"/>
    <col min="15" max="15" width="11.140625" customWidth="1"/>
    <col min="23" max="23" width="11.140625" customWidth="1"/>
  </cols>
  <sheetData>
    <row r="1" spans="1:25" x14ac:dyDescent="0.25">
      <c r="A1" s="48">
        <v>43836</v>
      </c>
      <c r="C1" t="s">
        <v>26</v>
      </c>
      <c r="F1" t="s">
        <v>27</v>
      </c>
      <c r="H1" s="74" t="s">
        <v>30</v>
      </c>
    </row>
    <row r="2" spans="1:25" ht="15.75" thickBot="1" x14ac:dyDescent="0.3"/>
    <row r="3" spans="1:25" ht="15.75" thickBot="1" x14ac:dyDescent="0.3">
      <c r="B3" s="49" t="s">
        <v>23</v>
      </c>
      <c r="C3" s="50"/>
      <c r="D3" s="52" t="s">
        <v>24</v>
      </c>
      <c r="E3" s="53"/>
      <c r="F3" s="49" t="s">
        <v>23</v>
      </c>
      <c r="G3" s="50"/>
      <c r="H3" s="52" t="s">
        <v>24</v>
      </c>
      <c r="I3" s="53"/>
      <c r="J3" s="49" t="s">
        <v>23</v>
      </c>
      <c r="K3" s="50"/>
      <c r="L3" s="52" t="s">
        <v>24</v>
      </c>
      <c r="M3" s="56"/>
      <c r="N3" s="49" t="s">
        <v>23</v>
      </c>
      <c r="O3" s="50"/>
      <c r="P3" s="52" t="s">
        <v>24</v>
      </c>
      <c r="Q3" s="53"/>
      <c r="R3" s="55" t="s">
        <v>23</v>
      </c>
      <c r="S3" s="50"/>
      <c r="T3" s="52" t="s">
        <v>24</v>
      </c>
      <c r="U3" s="53"/>
      <c r="V3" s="49" t="s">
        <v>29</v>
      </c>
      <c r="W3" s="50"/>
      <c r="X3" s="56" t="s">
        <v>28</v>
      </c>
      <c r="Y3" s="53"/>
    </row>
    <row r="4" spans="1:25" x14ac:dyDescent="0.25">
      <c r="A4" t="s">
        <v>0</v>
      </c>
      <c r="B4" s="51"/>
      <c r="C4" s="51"/>
      <c r="D4" s="54"/>
      <c r="E4" s="54"/>
      <c r="F4" s="51"/>
      <c r="G4" s="51"/>
      <c r="H4" s="54"/>
      <c r="I4" s="54"/>
      <c r="J4" s="51"/>
      <c r="K4" s="51"/>
      <c r="L4" s="54"/>
      <c r="M4" s="54"/>
      <c r="N4" s="63"/>
      <c r="O4" s="64"/>
      <c r="P4" s="59"/>
      <c r="Q4" s="60"/>
      <c r="R4" s="57"/>
      <c r="S4" s="64"/>
      <c r="T4" s="59"/>
      <c r="U4" s="60"/>
      <c r="V4" s="68">
        <v>18.431999999999999</v>
      </c>
      <c r="W4" s="69">
        <v>-18.431999999999999</v>
      </c>
      <c r="X4" s="70">
        <v>4.6079999999999997</v>
      </c>
      <c r="Y4" s="71">
        <v>0</v>
      </c>
    </row>
    <row r="5" spans="1:25" ht="15.75" thickBot="1" x14ac:dyDescent="0.3">
      <c r="A5" t="s">
        <v>25</v>
      </c>
      <c r="B5" s="51"/>
      <c r="C5" s="51"/>
      <c r="D5" s="54" t="s">
        <v>22</v>
      </c>
      <c r="E5" s="54"/>
      <c r="F5" s="51"/>
      <c r="G5" s="51"/>
      <c r="H5" s="54"/>
      <c r="I5" s="54"/>
      <c r="J5" s="51"/>
      <c r="K5" s="51"/>
      <c r="L5" s="54"/>
      <c r="M5" s="54"/>
      <c r="N5" s="63"/>
      <c r="O5" s="64"/>
      <c r="P5" s="59"/>
      <c r="Q5" s="60"/>
      <c r="R5" s="57"/>
      <c r="S5" s="64"/>
      <c r="T5" s="59"/>
      <c r="U5" s="60"/>
      <c r="V5" s="63">
        <v>18.431999999999999</v>
      </c>
      <c r="W5" s="64">
        <v>-13.824</v>
      </c>
      <c r="X5" s="59">
        <v>0</v>
      </c>
      <c r="Y5" s="60">
        <v>0</v>
      </c>
    </row>
    <row r="6" spans="1:25" ht="15.75" thickBot="1" x14ac:dyDescent="0.3">
      <c r="B6" s="49" t="s">
        <v>5</v>
      </c>
      <c r="C6" s="50" t="s">
        <v>6</v>
      </c>
      <c r="D6" s="52" t="s">
        <v>5</v>
      </c>
      <c r="E6" s="53" t="s">
        <v>6</v>
      </c>
      <c r="F6" s="49" t="s">
        <v>16</v>
      </c>
      <c r="G6" s="50"/>
      <c r="H6" s="52" t="s">
        <v>16</v>
      </c>
      <c r="I6" s="53"/>
      <c r="J6" s="49" t="s">
        <v>14</v>
      </c>
      <c r="K6" s="50"/>
      <c r="L6" s="56" t="s">
        <v>14</v>
      </c>
      <c r="M6" s="56"/>
      <c r="N6" s="49" t="s">
        <v>7</v>
      </c>
      <c r="O6" s="50"/>
      <c r="P6" s="52" t="s">
        <v>7</v>
      </c>
      <c r="Q6" s="53"/>
      <c r="R6" s="55" t="s">
        <v>15</v>
      </c>
      <c r="S6" s="50"/>
      <c r="T6" s="52" t="s">
        <v>15</v>
      </c>
      <c r="U6" s="53"/>
      <c r="V6" s="63">
        <v>-18.431999999999999</v>
      </c>
      <c r="W6" s="64">
        <v>-13.824</v>
      </c>
      <c r="X6" s="59">
        <v>0</v>
      </c>
      <c r="Y6" s="60">
        <v>36.863999999999997</v>
      </c>
    </row>
    <row r="7" spans="1:25" x14ac:dyDescent="0.25">
      <c r="A7" t="s">
        <v>2</v>
      </c>
      <c r="B7" s="68" t="s">
        <v>3</v>
      </c>
      <c r="C7" s="69" t="s">
        <v>4</v>
      </c>
      <c r="D7" s="70" t="s">
        <v>3</v>
      </c>
      <c r="E7" s="72" t="s">
        <v>4</v>
      </c>
      <c r="F7" s="68" t="s">
        <v>3</v>
      </c>
      <c r="G7" s="69" t="s">
        <v>4</v>
      </c>
      <c r="H7" s="70" t="s">
        <v>3</v>
      </c>
      <c r="I7" s="72" t="s">
        <v>4</v>
      </c>
      <c r="J7" s="68" t="s">
        <v>3</v>
      </c>
      <c r="K7" s="69" t="s">
        <v>4</v>
      </c>
      <c r="L7" s="70" t="s">
        <v>3</v>
      </c>
      <c r="M7" s="71" t="s">
        <v>4</v>
      </c>
      <c r="N7" s="57" t="s">
        <v>3</v>
      </c>
      <c r="O7" s="64" t="s">
        <v>4</v>
      </c>
      <c r="P7" s="59" t="s">
        <v>3</v>
      </c>
      <c r="Q7" s="60" t="s">
        <v>4</v>
      </c>
      <c r="R7" s="57" t="s">
        <v>3</v>
      </c>
      <c r="S7" s="64" t="s">
        <v>4</v>
      </c>
      <c r="T7" s="59" t="s">
        <v>3</v>
      </c>
      <c r="U7" s="60" t="s">
        <v>4</v>
      </c>
      <c r="V7" s="63">
        <v>-18.431999999999999</v>
      </c>
      <c r="W7" s="64">
        <v>-18.431999999999999</v>
      </c>
      <c r="X7" s="59">
        <v>4.6079999999999997</v>
      </c>
      <c r="Y7" s="60">
        <v>36.863999999999997</v>
      </c>
    </row>
    <row r="8" spans="1:25" ht="15.75" thickBot="1" x14ac:dyDescent="0.3">
      <c r="A8">
        <v>0.5</v>
      </c>
      <c r="B8" s="63"/>
      <c r="C8" s="64"/>
      <c r="D8" s="59"/>
      <c r="E8" s="58"/>
      <c r="F8" s="63"/>
      <c r="G8" s="64"/>
      <c r="H8" s="59"/>
      <c r="I8" s="58"/>
      <c r="J8" s="63"/>
      <c r="K8" s="64"/>
      <c r="L8" s="59"/>
      <c r="M8" s="60"/>
      <c r="N8" s="57"/>
      <c r="O8" s="64"/>
      <c r="P8" s="59"/>
      <c r="Q8" s="60"/>
      <c r="R8" s="57"/>
      <c r="S8" s="64"/>
      <c r="T8" s="59"/>
      <c r="U8" s="60"/>
      <c r="V8" s="65">
        <v>18.431999999999999</v>
      </c>
      <c r="W8" s="66">
        <v>-18.431999999999999</v>
      </c>
      <c r="X8" s="61">
        <v>4.6079999999999997</v>
      </c>
      <c r="Y8" s="62">
        <v>0</v>
      </c>
    </row>
    <row r="9" spans="1:25" x14ac:dyDescent="0.25">
      <c r="A9">
        <v>0.55000000000000004</v>
      </c>
      <c r="B9" s="63"/>
      <c r="C9" s="64"/>
      <c r="D9" s="59"/>
      <c r="E9" s="58"/>
      <c r="F9" s="63"/>
      <c r="G9" s="64"/>
      <c r="H9" s="59"/>
      <c r="I9" s="58"/>
      <c r="J9" s="63"/>
      <c r="K9" s="64"/>
      <c r="L9" s="59"/>
      <c r="M9" s="60"/>
      <c r="N9" s="57"/>
      <c r="O9" s="64"/>
      <c r="P9" s="59"/>
      <c r="Q9" s="60"/>
      <c r="R9" s="57"/>
      <c r="S9" s="64"/>
      <c r="T9" s="59"/>
      <c r="U9" s="60"/>
    </row>
    <row r="10" spans="1:25" x14ac:dyDescent="0.25">
      <c r="A10">
        <v>0.60000000000000009</v>
      </c>
      <c r="B10" s="63">
        <v>-23.445430000000002</v>
      </c>
      <c r="C10" s="64">
        <v>-17.758990000000001</v>
      </c>
      <c r="D10" s="59">
        <f>18.432+C10</f>
        <v>0.67300999999999789</v>
      </c>
      <c r="E10" s="58">
        <f>18.432+B10</f>
        <v>-5.0134300000000032</v>
      </c>
      <c r="F10" s="63">
        <v>-45.503459999999997</v>
      </c>
      <c r="G10" s="64">
        <v>-17.235220000000002</v>
      </c>
      <c r="H10" s="59">
        <f>18.432+G10</f>
        <v>1.1967799999999968</v>
      </c>
      <c r="I10" s="58">
        <f>18.432+F10</f>
        <v>-27.071459999999998</v>
      </c>
      <c r="J10" s="63">
        <v>-34.426450000000003</v>
      </c>
      <c r="K10" s="64">
        <v>-17.48685</v>
      </c>
      <c r="L10" s="59">
        <f>18.432+K10</f>
        <v>0.94514999999999816</v>
      </c>
      <c r="M10" s="60">
        <f>18.432+J10</f>
        <v>-15.994450000000004</v>
      </c>
      <c r="N10" s="57">
        <v>-12.528510000000001</v>
      </c>
      <c r="O10" s="64">
        <v>-18.0307</v>
      </c>
      <c r="P10" s="59">
        <f>18.432+O10</f>
        <v>0.4012999999999991</v>
      </c>
      <c r="Q10" s="60">
        <f>18.432+N10</f>
        <v>5.9034899999999979</v>
      </c>
      <c r="R10" s="57">
        <v>-1.6508</v>
      </c>
      <c r="S10" s="64">
        <v>-18.295190000000002</v>
      </c>
      <c r="T10" s="59">
        <f>18.432+S10</f>
        <v>0.13680999999999699</v>
      </c>
      <c r="U10" s="60">
        <f>18.432+R10</f>
        <v>16.781199999999998</v>
      </c>
    </row>
    <row r="11" spans="1:25" x14ac:dyDescent="0.25">
      <c r="A11">
        <v>0.65000000000000013</v>
      </c>
      <c r="B11" s="63"/>
      <c r="C11" s="64"/>
      <c r="D11" s="59"/>
      <c r="E11" s="58"/>
      <c r="F11" s="63"/>
      <c r="G11" s="64"/>
      <c r="H11" s="59"/>
      <c r="I11" s="58"/>
      <c r="J11" s="63"/>
      <c r="K11" s="64"/>
      <c r="L11" s="59"/>
      <c r="M11" s="60"/>
      <c r="N11" s="57">
        <v>-10.34817</v>
      </c>
      <c r="O11" s="64">
        <v>-17.213100000000001</v>
      </c>
      <c r="P11" s="59">
        <f t="shared" ref="P11:P28" si="0">18.432+O11</f>
        <v>1.2188999999999979</v>
      </c>
      <c r="Q11" s="60">
        <f t="shared" ref="Q11:Q28" si="1">18.432+N11</f>
        <v>8.083829999999999</v>
      </c>
      <c r="R11" s="57">
        <v>1.4246099999999999</v>
      </c>
      <c r="S11" s="64">
        <v>-17.497730000000001</v>
      </c>
      <c r="T11" s="59">
        <f t="shared" ref="T11:T18" si="2">18.432+S11</f>
        <v>0.93426999999999794</v>
      </c>
      <c r="U11" s="60">
        <f t="shared" ref="U11:U18" si="3">18.432+R11</f>
        <v>19.85661</v>
      </c>
    </row>
    <row r="12" spans="1:25" x14ac:dyDescent="0.25">
      <c r="A12">
        <v>0.70000000000000018</v>
      </c>
      <c r="B12" s="63">
        <v>-20.977799999999998</v>
      </c>
      <c r="C12" s="64">
        <v>-16.338090000000001</v>
      </c>
      <c r="D12" s="59">
        <f>18.432+C12</f>
        <v>2.0939099999999975</v>
      </c>
      <c r="E12" s="58">
        <f>18.432+B12</f>
        <v>-2.5457999999999998</v>
      </c>
      <c r="F12" s="63">
        <v>-46.670749999999998</v>
      </c>
      <c r="G12" s="64">
        <v>-15.7026</v>
      </c>
      <c r="H12" s="59">
        <f>18.432+G12</f>
        <v>2.7293999999999983</v>
      </c>
      <c r="I12" s="58">
        <f>18.432+F12</f>
        <v>-28.23875</v>
      </c>
      <c r="J12" s="63"/>
      <c r="K12" s="64"/>
      <c r="L12" s="59"/>
      <c r="M12" s="60"/>
      <c r="N12" s="57">
        <v>-8.26891</v>
      </c>
      <c r="O12" s="64">
        <v>-16.656189999999999</v>
      </c>
      <c r="P12" s="59">
        <f t="shared" si="0"/>
        <v>1.7758099999999999</v>
      </c>
      <c r="Q12" s="60">
        <f t="shared" si="1"/>
        <v>10.163089999999999</v>
      </c>
      <c r="R12" s="57">
        <v>4.4011899999999997</v>
      </c>
      <c r="S12" s="64">
        <v>-16.96003</v>
      </c>
      <c r="T12" s="59">
        <f t="shared" si="2"/>
        <v>1.4719699999999989</v>
      </c>
      <c r="U12" s="60">
        <f t="shared" si="3"/>
        <v>22.833189999999998</v>
      </c>
    </row>
    <row r="13" spans="1:25" x14ac:dyDescent="0.25">
      <c r="A13">
        <v>0.75000000000000022</v>
      </c>
      <c r="B13" s="63"/>
      <c r="C13" s="64"/>
      <c r="D13" s="59"/>
      <c r="E13" s="58"/>
      <c r="F13" s="63"/>
      <c r="G13" s="64"/>
      <c r="H13" s="59"/>
      <c r="I13" s="58"/>
      <c r="J13" s="63"/>
      <c r="K13" s="64"/>
      <c r="L13" s="59"/>
      <c r="M13" s="60"/>
      <c r="N13" s="57">
        <v>-6.2553900000000002</v>
      </c>
      <c r="O13" s="64">
        <v>-16.258430000000001</v>
      </c>
      <c r="P13" s="59">
        <f t="shared" si="0"/>
        <v>2.173569999999998</v>
      </c>
      <c r="Q13" s="60">
        <f t="shared" si="1"/>
        <v>12.176609999999998</v>
      </c>
      <c r="R13" s="57">
        <v>7.3140400000000003</v>
      </c>
      <c r="S13" s="64">
        <v>-16.580780000000001</v>
      </c>
      <c r="T13" s="59">
        <f t="shared" si="2"/>
        <v>1.8512199999999979</v>
      </c>
      <c r="U13" s="60">
        <f t="shared" si="3"/>
        <v>25.746040000000001</v>
      </c>
    </row>
    <row r="14" spans="1:25" x14ac:dyDescent="0.25">
      <c r="A14">
        <v>0.80000000000000027</v>
      </c>
      <c r="B14" s="63">
        <v>-18.790990000000001</v>
      </c>
      <c r="C14" s="64">
        <v>-15.60407</v>
      </c>
      <c r="D14" s="59">
        <f>18.432+C14</f>
        <v>2.8279299999999985</v>
      </c>
      <c r="E14" s="58">
        <f>18.432+B14</f>
        <v>-0.35899000000000214</v>
      </c>
      <c r="F14" s="63">
        <v>-48.13335</v>
      </c>
      <c r="G14" s="64">
        <v>-14.86703</v>
      </c>
      <c r="H14" s="59">
        <f>18.432+G14</f>
        <v>3.5649699999999989</v>
      </c>
      <c r="I14" s="58">
        <f>18.432+F14</f>
        <v>-29.701350000000001</v>
      </c>
      <c r="J14" s="63">
        <v>-33.385869999999997</v>
      </c>
      <c r="K14" s="64">
        <v>-15.226929999999999</v>
      </c>
      <c r="L14" s="59">
        <f>18.432+K14</f>
        <v>3.2050699999999992</v>
      </c>
      <c r="M14" s="60">
        <f>18.432+J14</f>
        <v>-14.953869999999998</v>
      </c>
      <c r="N14" s="57">
        <v>-4.2872000000000003</v>
      </c>
      <c r="O14" s="64">
        <v>-15.965159999999999</v>
      </c>
      <c r="P14" s="59">
        <f t="shared" si="0"/>
        <v>2.4668399999999995</v>
      </c>
      <c r="Q14" s="60">
        <f t="shared" si="1"/>
        <v>14.144799999999998</v>
      </c>
      <c r="R14" s="57">
        <v>10.183630000000001</v>
      </c>
      <c r="S14" s="64">
        <v>-16.305499999999999</v>
      </c>
      <c r="T14" s="59">
        <f t="shared" si="2"/>
        <v>2.1265000000000001</v>
      </c>
      <c r="U14" s="60">
        <f t="shared" si="3"/>
        <v>28.615629999999999</v>
      </c>
    </row>
    <row r="15" spans="1:25" x14ac:dyDescent="0.25">
      <c r="A15">
        <v>0.85000000000000031</v>
      </c>
      <c r="B15" s="63"/>
      <c r="C15" s="64"/>
      <c r="D15" s="59"/>
      <c r="E15" s="58"/>
      <c r="F15" s="63"/>
      <c r="G15" s="64"/>
      <c r="H15" s="59"/>
      <c r="I15" s="58"/>
      <c r="J15" s="63"/>
      <c r="K15" s="64"/>
      <c r="L15" s="59"/>
      <c r="M15" s="60"/>
      <c r="N15" s="57">
        <v>-2.3515700000000002</v>
      </c>
      <c r="O15" s="64">
        <v>-15.744210000000001</v>
      </c>
      <c r="P15" s="59">
        <f t="shared" si="0"/>
        <v>2.6877899999999979</v>
      </c>
      <c r="Q15" s="60">
        <f t="shared" si="1"/>
        <v>16.08043</v>
      </c>
      <c r="R15" s="57">
        <v>13.022869999999999</v>
      </c>
      <c r="S15" s="64">
        <v>-16.10209</v>
      </c>
      <c r="T15" s="59">
        <f t="shared" si="2"/>
        <v>2.3299099999999981</v>
      </c>
      <c r="U15" s="60">
        <f t="shared" si="3"/>
        <v>31.45487</v>
      </c>
    </row>
    <row r="16" spans="1:25" x14ac:dyDescent="0.25">
      <c r="A16">
        <v>0.90000000000000036</v>
      </c>
      <c r="B16" s="63">
        <v>-16.740169999999999</v>
      </c>
      <c r="C16" s="64">
        <v>-15.17327</v>
      </c>
      <c r="D16" s="59">
        <f>18.432+C16</f>
        <v>3.2587299999999981</v>
      </c>
      <c r="E16" s="58">
        <f>18.432+B16</f>
        <v>1.6918299999999995</v>
      </c>
      <c r="F16" s="63">
        <v>-49.739629999999998</v>
      </c>
      <c r="G16" s="64">
        <v>-14.33982</v>
      </c>
      <c r="H16" s="59">
        <f>18.432+G16</f>
        <v>4.092179999999999</v>
      </c>
      <c r="I16" s="58">
        <f>18.432+F16</f>
        <v>-31.30763</v>
      </c>
      <c r="J16" s="63"/>
      <c r="K16" s="64"/>
      <c r="L16" s="59"/>
      <c r="M16" s="60"/>
      <c r="N16" s="57">
        <v>-0.44006000000000001</v>
      </c>
      <c r="O16" s="64">
        <v>-15.575290000000001</v>
      </c>
      <c r="P16" s="59">
        <f t="shared" si="0"/>
        <v>2.8567099999999979</v>
      </c>
      <c r="Q16" s="60">
        <f t="shared" si="1"/>
        <v>17.99194</v>
      </c>
      <c r="R16" s="57">
        <v>15.84042</v>
      </c>
      <c r="S16" s="64">
        <v>-15.950369999999999</v>
      </c>
      <c r="T16" s="59">
        <f t="shared" si="2"/>
        <v>2.4816299999999991</v>
      </c>
      <c r="U16" s="60">
        <f t="shared" si="3"/>
        <v>34.272419999999997</v>
      </c>
    </row>
    <row r="17" spans="1:21" x14ac:dyDescent="0.25">
      <c r="A17">
        <v>0.9500000000000004</v>
      </c>
      <c r="B17" s="63"/>
      <c r="C17" s="64"/>
      <c r="D17" s="59"/>
      <c r="E17" s="58"/>
      <c r="F17" s="63"/>
      <c r="G17" s="64"/>
      <c r="H17" s="59"/>
      <c r="I17" s="58"/>
      <c r="J17" s="63"/>
      <c r="K17" s="64"/>
      <c r="L17" s="59"/>
      <c r="M17" s="60"/>
      <c r="N17" s="57">
        <v>1.4531700000000001</v>
      </c>
      <c r="O17" s="64">
        <v>-15.444990000000001</v>
      </c>
      <c r="P17" s="59">
        <f t="shared" si="0"/>
        <v>2.9870099999999979</v>
      </c>
      <c r="Q17" s="60">
        <f t="shared" si="1"/>
        <v>19.885169999999999</v>
      </c>
      <c r="R17" s="57">
        <v>18.64237</v>
      </c>
      <c r="S17" s="64">
        <v>-15.83704</v>
      </c>
      <c r="T17" s="59">
        <f t="shared" si="2"/>
        <v>2.5949599999999986</v>
      </c>
      <c r="U17" s="60">
        <f t="shared" si="3"/>
        <v>37.074370000000002</v>
      </c>
    </row>
    <row r="18" spans="1:21" ht="15.75" thickBot="1" x14ac:dyDescent="0.3">
      <c r="A18">
        <v>1.0000000000000004</v>
      </c>
      <c r="B18" s="63">
        <v>-14.765610000000001</v>
      </c>
      <c r="C18" s="64">
        <v>-14.902710000000001</v>
      </c>
      <c r="D18" s="59">
        <f>18.432+C18</f>
        <v>3.5292899999999978</v>
      </c>
      <c r="E18" s="58">
        <f>18.432+B18</f>
        <v>3.666389999999998</v>
      </c>
      <c r="F18" s="63">
        <v>-51.427860000000003</v>
      </c>
      <c r="G18" s="64">
        <v>-13.976559999999999</v>
      </c>
      <c r="H18" s="59">
        <f>18.432+G18</f>
        <v>4.4554399999999994</v>
      </c>
      <c r="I18" s="58">
        <f>18.432+F18</f>
        <v>-32.995860000000008</v>
      </c>
      <c r="J18" s="63">
        <v>-32.980249999999998</v>
      </c>
      <c r="K18" s="64">
        <v>-14.42902</v>
      </c>
      <c r="L18" s="59">
        <f>18.432+K18</f>
        <v>4.0029799999999991</v>
      </c>
      <c r="M18" s="60">
        <f>18.432+J18</f>
        <v>-14.548249999999999</v>
      </c>
      <c r="N18" s="57">
        <v>3.33229</v>
      </c>
      <c r="O18" s="64">
        <v>-15.34407</v>
      </c>
      <c r="P18" s="59">
        <f t="shared" si="0"/>
        <v>3.0879299999999983</v>
      </c>
      <c r="Q18" s="60">
        <f t="shared" si="1"/>
        <v>21.764289999999999</v>
      </c>
      <c r="R18" s="67">
        <v>21.43318</v>
      </c>
      <c r="S18" s="66">
        <v>-15.752980000000001</v>
      </c>
      <c r="T18" s="61">
        <f t="shared" si="2"/>
        <v>2.6790199999999977</v>
      </c>
      <c r="U18" s="62">
        <f t="shared" si="3"/>
        <v>39.865179999999995</v>
      </c>
    </row>
    <row r="19" spans="1:21" x14ac:dyDescent="0.25">
      <c r="A19">
        <v>1.0500000000000005</v>
      </c>
      <c r="B19" s="63"/>
      <c r="C19" s="64"/>
      <c r="D19" s="59"/>
      <c r="E19" s="58"/>
      <c r="F19" s="63"/>
      <c r="G19" s="64"/>
      <c r="H19" s="59"/>
      <c r="I19" s="58"/>
      <c r="J19" s="63"/>
      <c r="K19" s="64"/>
      <c r="L19" s="59"/>
      <c r="M19" s="60"/>
      <c r="N19" s="57">
        <v>5.2004000000000001</v>
      </c>
      <c r="O19" s="64">
        <v>-15.265969999999999</v>
      </c>
      <c r="P19" s="59">
        <f t="shared" si="0"/>
        <v>3.1660299999999992</v>
      </c>
      <c r="Q19" s="60">
        <f t="shared" si="1"/>
        <v>23.632399999999997</v>
      </c>
    </row>
    <row r="20" spans="1:21" x14ac:dyDescent="0.25">
      <c r="A20">
        <v>1.1000000000000005</v>
      </c>
      <c r="B20" s="63">
        <v>-12.837899999999999</v>
      </c>
      <c r="C20" s="64">
        <v>-14.726509999999999</v>
      </c>
      <c r="D20" s="59">
        <f>18.432+C20</f>
        <v>3.7054899999999993</v>
      </c>
      <c r="E20" s="58">
        <f>18.432+B20</f>
        <v>5.5940999999999992</v>
      </c>
      <c r="F20" s="63">
        <v>-53.168050000000001</v>
      </c>
      <c r="G20" s="64">
        <v>-13.710979999999999</v>
      </c>
      <c r="H20" s="59">
        <f>18.432+G20</f>
        <v>4.7210199999999993</v>
      </c>
      <c r="I20" s="58">
        <f>18.432+F20</f>
        <v>-34.736050000000006</v>
      </c>
      <c r="J20" s="63"/>
      <c r="K20" s="64"/>
      <c r="L20" s="59"/>
      <c r="M20" s="60"/>
      <c r="N20" s="57">
        <v>7.0598200000000002</v>
      </c>
      <c r="O20" s="64">
        <v>-15.205870000000001</v>
      </c>
      <c r="P20" s="59">
        <f t="shared" si="0"/>
        <v>3.2261299999999977</v>
      </c>
      <c r="Q20" s="60">
        <f t="shared" si="1"/>
        <v>25.491819999999997</v>
      </c>
    </row>
    <row r="21" spans="1:21" x14ac:dyDescent="0.25">
      <c r="A21">
        <v>1.1500000000000006</v>
      </c>
      <c r="B21" s="63"/>
      <c r="C21" s="64"/>
      <c r="D21" s="59"/>
      <c r="E21" s="58"/>
      <c r="F21" s="63"/>
      <c r="G21" s="64"/>
      <c r="H21" s="59"/>
      <c r="I21" s="58"/>
      <c r="J21" s="63"/>
      <c r="K21" s="64"/>
      <c r="L21" s="59"/>
      <c r="M21" s="60"/>
      <c r="N21" s="57">
        <v>8.9123599999999996</v>
      </c>
      <c r="O21" s="64">
        <v>-15.160220000000001</v>
      </c>
      <c r="P21" s="59">
        <f t="shared" si="0"/>
        <v>3.2717799999999979</v>
      </c>
      <c r="Q21" s="60">
        <f t="shared" si="1"/>
        <v>27.344359999999998</v>
      </c>
    </row>
    <row r="22" spans="1:21" x14ac:dyDescent="0.25">
      <c r="A22">
        <v>1.2000000000000006</v>
      </c>
      <c r="B22" s="63">
        <v>-10.94088</v>
      </c>
      <c r="C22" s="64">
        <v>-14.61009</v>
      </c>
      <c r="D22" s="59">
        <f>18.432+C22</f>
        <v>3.821909999999999</v>
      </c>
      <c r="E22" s="58">
        <f>18.432+B22</f>
        <v>7.4911199999999987</v>
      </c>
      <c r="F22" s="63">
        <v>-54.94406</v>
      </c>
      <c r="G22" s="64">
        <v>-13.5085</v>
      </c>
      <c r="H22" s="59">
        <f>18.432+G22</f>
        <v>4.9234999999999989</v>
      </c>
      <c r="I22" s="58">
        <f>18.432+F22</f>
        <v>-36.512060000000005</v>
      </c>
      <c r="J22" s="63">
        <v>-32.773989999999998</v>
      </c>
      <c r="K22" s="64">
        <v>-14.04321</v>
      </c>
      <c r="L22" s="59">
        <f>18.432+K22</f>
        <v>4.3887899999999984</v>
      </c>
      <c r="M22" s="60">
        <f>18.432+J22</f>
        <v>-14.341989999999999</v>
      </c>
      <c r="N22" s="57">
        <v>10.75944</v>
      </c>
      <c r="O22" s="64">
        <v>-15.126289999999999</v>
      </c>
      <c r="P22" s="59">
        <f t="shared" si="0"/>
        <v>3.3057099999999995</v>
      </c>
      <c r="Q22" s="60">
        <f t="shared" si="1"/>
        <v>29.19144</v>
      </c>
    </row>
    <row r="23" spans="1:21" x14ac:dyDescent="0.25">
      <c r="A23">
        <v>1.2500000000000007</v>
      </c>
      <c r="B23" s="63"/>
      <c r="C23" s="64"/>
      <c r="D23" s="59"/>
      <c r="E23" s="58"/>
      <c r="F23" s="63"/>
      <c r="G23" s="64"/>
      <c r="H23" s="59"/>
      <c r="I23" s="58"/>
      <c r="J23" s="63"/>
      <c r="K23" s="64"/>
      <c r="L23" s="59"/>
      <c r="M23" s="60"/>
      <c r="N23" s="57">
        <v>12.602209999999999</v>
      </c>
      <c r="O23" s="64">
        <v>-15.101990000000001</v>
      </c>
      <c r="P23" s="59">
        <f t="shared" si="0"/>
        <v>3.3300099999999979</v>
      </c>
      <c r="Q23" s="60">
        <f t="shared" si="1"/>
        <v>31.034209999999998</v>
      </c>
    </row>
    <row r="24" spans="1:21" x14ac:dyDescent="0.25">
      <c r="A24">
        <v>1.3000000000000007</v>
      </c>
      <c r="B24" s="63">
        <v>-9.0649499999999996</v>
      </c>
      <c r="C24" s="64">
        <v>-14.53364</v>
      </c>
      <c r="D24" s="59">
        <f>18.432+C24</f>
        <v>3.8983599999999985</v>
      </c>
      <c r="E24" s="58">
        <f>18.432+B24</f>
        <v>9.367049999999999</v>
      </c>
      <c r="F24" s="63">
        <v>-56.746609999999997</v>
      </c>
      <c r="G24" s="64">
        <v>-13.34948</v>
      </c>
      <c r="H24" s="59">
        <f>18.432+G24</f>
        <v>5.0825199999999988</v>
      </c>
      <c r="I24" s="58">
        <f>18.432+F24</f>
        <v>-38.314610000000002</v>
      </c>
      <c r="J24" s="63"/>
      <c r="K24" s="64"/>
      <c r="L24" s="59"/>
      <c r="M24" s="60"/>
      <c r="N24" s="57">
        <v>14.441599999999999</v>
      </c>
      <c r="O24" s="64">
        <v>-15.08568</v>
      </c>
      <c r="P24" s="59">
        <f t="shared" si="0"/>
        <v>3.3463199999999986</v>
      </c>
      <c r="Q24" s="60">
        <f t="shared" si="1"/>
        <v>32.873599999999996</v>
      </c>
    </row>
    <row r="25" spans="1:21" x14ac:dyDescent="0.25">
      <c r="A25">
        <v>1.3500000000000008</v>
      </c>
      <c r="B25" s="63"/>
      <c r="C25" s="64"/>
      <c r="D25" s="59"/>
      <c r="E25" s="58"/>
      <c r="F25" s="63"/>
      <c r="G25" s="64"/>
      <c r="H25" s="59"/>
      <c r="I25" s="58"/>
      <c r="J25" s="63"/>
      <c r="K25" s="64"/>
      <c r="L25" s="59"/>
      <c r="M25" s="60"/>
      <c r="N25" s="57">
        <v>16.278379999999999</v>
      </c>
      <c r="O25" s="64">
        <v>-15.07606</v>
      </c>
      <c r="P25" s="59">
        <f t="shared" si="0"/>
        <v>3.3559399999999986</v>
      </c>
      <c r="Q25" s="60">
        <f t="shared" si="1"/>
        <v>34.710380000000001</v>
      </c>
    </row>
    <row r="26" spans="1:21" x14ac:dyDescent="0.25">
      <c r="A26">
        <v>1.4000000000000008</v>
      </c>
      <c r="B26" s="63">
        <v>-7.2040499999999996</v>
      </c>
      <c r="C26" s="64">
        <v>-14.48502</v>
      </c>
      <c r="D26" s="59">
        <f>18.432+C26</f>
        <v>3.9469799999999982</v>
      </c>
      <c r="E26" s="58">
        <f>18.432+B26</f>
        <v>11.22795</v>
      </c>
      <c r="F26" s="63">
        <v>-58.570160000000001</v>
      </c>
      <c r="G26" s="64">
        <v>-13.22208</v>
      </c>
      <c r="H26" s="59">
        <f>18.432+G26</f>
        <v>5.2099199999999986</v>
      </c>
      <c r="I26" s="58">
        <f>18.432+F26</f>
        <v>-40.138159999999999</v>
      </c>
      <c r="J26" s="63">
        <v>-32.653370000000002</v>
      </c>
      <c r="K26" s="64">
        <v>-13.82732</v>
      </c>
      <c r="L26" s="59">
        <f>18.432+K26</f>
        <v>4.6046799999999983</v>
      </c>
      <c r="M26" s="60">
        <f>18.432+J26</f>
        <v>-14.221370000000004</v>
      </c>
      <c r="N26" s="57">
        <v>18.113219999999998</v>
      </c>
      <c r="O26" s="64">
        <v>-15.072100000000001</v>
      </c>
      <c r="P26" s="59">
        <f t="shared" si="0"/>
        <v>3.3598999999999979</v>
      </c>
      <c r="Q26" s="60">
        <f t="shared" si="1"/>
        <v>36.54522</v>
      </c>
    </row>
    <row r="27" spans="1:21" x14ac:dyDescent="0.25">
      <c r="A27">
        <v>1.4500000000000008</v>
      </c>
      <c r="B27" s="63"/>
      <c r="C27" s="64"/>
      <c r="D27" s="59"/>
      <c r="E27" s="58"/>
      <c r="F27" s="63"/>
      <c r="G27" s="64"/>
      <c r="H27" s="59"/>
      <c r="I27" s="58"/>
      <c r="J27" s="63"/>
      <c r="K27" s="64"/>
      <c r="L27" s="59"/>
      <c r="M27" s="60"/>
      <c r="N27" s="57">
        <v>19.946670000000001</v>
      </c>
      <c r="O27" s="64">
        <v>-15.072979999999999</v>
      </c>
      <c r="P27" s="59">
        <f t="shared" si="0"/>
        <v>3.3590199999999992</v>
      </c>
      <c r="Q27" s="60">
        <f t="shared" si="1"/>
        <v>38.37867</v>
      </c>
    </row>
    <row r="28" spans="1:21" ht="15.75" thickBot="1" x14ac:dyDescent="0.3">
      <c r="A28">
        <v>1.5000000000000009</v>
      </c>
      <c r="B28" s="63">
        <v>-5.3541600000000003</v>
      </c>
      <c r="C28" s="64">
        <v>-14.456440000000001</v>
      </c>
      <c r="D28" s="59">
        <f>18.432+C28</f>
        <v>3.975559999999998</v>
      </c>
      <c r="E28" s="58">
        <f>18.432+B28</f>
        <v>13.077839999999998</v>
      </c>
      <c r="F28" s="63">
        <v>-60.411349999999999</v>
      </c>
      <c r="G28" s="64">
        <v>-13.11886</v>
      </c>
      <c r="H28" s="59">
        <f>18.432+G28</f>
        <v>5.3131399999999989</v>
      </c>
      <c r="I28" s="58">
        <f>18.432+F28</f>
        <v>-41.979349999999997</v>
      </c>
      <c r="J28" s="63"/>
      <c r="K28" s="64"/>
      <c r="L28" s="59"/>
      <c r="M28" s="60"/>
      <c r="N28" s="67">
        <v>21.779219999999999</v>
      </c>
      <c r="O28" s="66">
        <v>-15.07802</v>
      </c>
      <c r="P28" s="61">
        <f t="shared" si="0"/>
        <v>3.3539799999999982</v>
      </c>
      <c r="Q28" s="62">
        <f t="shared" si="1"/>
        <v>40.211219999999997</v>
      </c>
    </row>
    <row r="29" spans="1:21" x14ac:dyDescent="0.25">
      <c r="A29">
        <v>1.5500000000000009</v>
      </c>
      <c r="B29" s="63"/>
      <c r="C29" s="64"/>
      <c r="D29" s="59"/>
      <c r="E29" s="58"/>
      <c r="F29" s="63"/>
      <c r="G29" s="64"/>
      <c r="H29" s="59"/>
      <c r="I29" s="58"/>
      <c r="J29" s="63"/>
      <c r="K29" s="64"/>
      <c r="L29" s="59"/>
      <c r="M29" s="60"/>
    </row>
    <row r="30" spans="1:21" x14ac:dyDescent="0.25">
      <c r="A30">
        <v>1.600000000000001</v>
      </c>
      <c r="B30" s="63">
        <v>-3.51254</v>
      </c>
      <c r="C30" s="64">
        <v>-14.44267</v>
      </c>
      <c r="D30" s="59">
        <f>18.432+C30</f>
        <v>3.9893299999999989</v>
      </c>
      <c r="E30" s="58">
        <f>18.432+B30</f>
        <v>14.919459999999999</v>
      </c>
      <c r="F30" s="63">
        <v>-62.268169999999998</v>
      </c>
      <c r="G30" s="64">
        <v>-13.03501</v>
      </c>
      <c r="H30" s="59">
        <f>18.432+G30</f>
        <v>5.3969899999999988</v>
      </c>
      <c r="I30" s="58">
        <f>18.432+F30</f>
        <v>-43.836169999999996</v>
      </c>
      <c r="J30" s="63">
        <v>-32.57611</v>
      </c>
      <c r="K30" s="64">
        <v>-13.69617</v>
      </c>
      <c r="L30" s="59">
        <f>18.432+K30</f>
        <v>4.7358299999999982</v>
      </c>
      <c r="M30" s="60">
        <f>18.432+J30</f>
        <v>-14.144110000000001</v>
      </c>
    </row>
    <row r="31" spans="1:21" x14ac:dyDescent="0.25">
      <c r="A31">
        <v>1.650000000000001</v>
      </c>
      <c r="B31" s="63"/>
      <c r="C31" s="64"/>
      <c r="D31" s="59"/>
      <c r="E31" s="58"/>
      <c r="F31" s="63"/>
      <c r="G31" s="64"/>
      <c r="H31" s="59"/>
      <c r="I31" s="58"/>
      <c r="J31" s="63"/>
      <c r="K31" s="64"/>
      <c r="L31" s="59"/>
      <c r="M31" s="60"/>
    </row>
    <row r="32" spans="1:21" x14ac:dyDescent="0.25">
      <c r="A32">
        <v>1.7000000000000011</v>
      </c>
      <c r="B32" s="63">
        <v>-1.6772</v>
      </c>
      <c r="C32" s="64">
        <v>-14.440099999999999</v>
      </c>
      <c r="D32" s="59">
        <f>18.432+C32</f>
        <v>3.9918999999999993</v>
      </c>
      <c r="E32" s="58">
        <f>18.432+B32</f>
        <v>16.754799999999999</v>
      </c>
      <c r="F32" s="63">
        <v>-64.139499999999998</v>
      </c>
      <c r="G32" s="64">
        <v>-12.96733</v>
      </c>
      <c r="H32" s="59">
        <f>18.432+G32</f>
        <v>5.4646699999999981</v>
      </c>
      <c r="I32" s="58">
        <f>18.432+F32</f>
        <v>-45.707499999999996</v>
      </c>
      <c r="J32" s="63"/>
      <c r="K32" s="64"/>
      <c r="L32" s="59"/>
      <c r="M32" s="60"/>
    </row>
    <row r="33" spans="1:13" x14ac:dyDescent="0.25">
      <c r="A33">
        <v>1.7500000000000011</v>
      </c>
      <c r="B33" s="63"/>
      <c r="C33" s="64"/>
      <c r="D33" s="59"/>
      <c r="E33" s="58"/>
      <c r="F33" s="63"/>
      <c r="G33" s="64"/>
      <c r="H33" s="59"/>
      <c r="I33" s="58"/>
      <c r="J33" s="63"/>
      <c r="K33" s="64"/>
      <c r="L33" s="59"/>
      <c r="M33" s="60"/>
    </row>
    <row r="34" spans="1:13" x14ac:dyDescent="0.25">
      <c r="A34">
        <v>1.8000000000000012</v>
      </c>
      <c r="B34" s="63">
        <v>0.15329999999999999</v>
      </c>
      <c r="C34" s="64">
        <v>-14.44617</v>
      </c>
      <c r="D34" s="59">
        <f>18.432+C34</f>
        <v>3.9858299999999982</v>
      </c>
      <c r="E34" s="58">
        <f>18.432+B34</f>
        <v>18.5853</v>
      </c>
      <c r="F34" s="63">
        <v>-66.024749999999997</v>
      </c>
      <c r="G34" s="64">
        <v>-12.91371</v>
      </c>
      <c r="H34" s="59">
        <f>18.432+G34</f>
        <v>5.5182899999999986</v>
      </c>
      <c r="I34" s="58">
        <f>18.432+F34</f>
        <v>-47.592749999999995</v>
      </c>
      <c r="J34" s="63">
        <v>-32.523229999999998</v>
      </c>
      <c r="K34" s="64">
        <v>-13.612719999999999</v>
      </c>
      <c r="L34" s="59">
        <f>18.432+K34</f>
        <v>4.8192799999999991</v>
      </c>
      <c r="M34" s="60">
        <f>18.432+J34</f>
        <v>-14.091229999999999</v>
      </c>
    </row>
    <row r="35" spans="1:13" x14ac:dyDescent="0.25">
      <c r="A35">
        <v>1.8500000000000012</v>
      </c>
      <c r="B35" s="63"/>
      <c r="C35" s="64"/>
      <c r="D35" s="59"/>
      <c r="E35" s="58"/>
      <c r="F35" s="63"/>
      <c r="G35" s="64"/>
      <c r="H35" s="59"/>
      <c r="I35" s="58"/>
      <c r="J35" s="63"/>
      <c r="K35" s="64"/>
      <c r="L35" s="59"/>
      <c r="M35" s="60"/>
    </row>
    <row r="36" spans="1:13" x14ac:dyDescent="0.25">
      <c r="A36">
        <v>1.9000000000000012</v>
      </c>
      <c r="B36" s="63">
        <v>1.9800599999999999</v>
      </c>
      <c r="C36" s="64">
        <v>-14.459009999999999</v>
      </c>
      <c r="D36" s="59">
        <f>18.432+C36</f>
        <v>3.9729899999999994</v>
      </c>
      <c r="E36" s="58">
        <f>18.432+B36</f>
        <v>20.412059999999997</v>
      </c>
      <c r="F36" s="63">
        <v>-67.923730000000006</v>
      </c>
      <c r="G36" s="64">
        <v>-12.872730000000001</v>
      </c>
      <c r="H36" s="59">
        <f>18.432+G36</f>
        <v>5.5592699999999979</v>
      </c>
      <c r="I36" s="58">
        <f>18.432+F36</f>
        <v>-49.491730000000004</v>
      </c>
      <c r="J36" s="63"/>
      <c r="K36" s="64"/>
      <c r="L36" s="59"/>
      <c r="M36" s="60"/>
    </row>
    <row r="37" spans="1:13" x14ac:dyDescent="0.25">
      <c r="A37">
        <v>1.9500000000000013</v>
      </c>
      <c r="B37" s="63"/>
      <c r="C37" s="64"/>
      <c r="D37" s="59"/>
      <c r="E37" s="58"/>
      <c r="F37" s="63"/>
      <c r="G37" s="64"/>
      <c r="H37" s="59"/>
      <c r="I37" s="58"/>
      <c r="J37" s="63"/>
      <c r="K37" s="64"/>
      <c r="L37" s="59"/>
      <c r="M37" s="60"/>
    </row>
    <row r="38" spans="1:13" x14ac:dyDescent="0.25">
      <c r="A38">
        <v>2.0000000000000013</v>
      </c>
      <c r="B38" s="63">
        <v>3.8039299999999998</v>
      </c>
      <c r="C38" s="64">
        <v>-14.47724</v>
      </c>
      <c r="D38" s="59">
        <f>18.432+C38</f>
        <v>3.9547599999999985</v>
      </c>
      <c r="E38" s="58">
        <f>18.432+B38</f>
        <v>22.23593</v>
      </c>
      <c r="F38" s="63">
        <v>-69.836510000000004</v>
      </c>
      <c r="G38" s="64">
        <v>-12.84347</v>
      </c>
      <c r="H38" s="59">
        <f>18.432+G38</f>
        <v>5.5885299999999987</v>
      </c>
      <c r="I38" s="58">
        <f>18.432+F38</f>
        <v>-51.404510000000002</v>
      </c>
      <c r="J38" s="63">
        <v>-32.485129999999998</v>
      </c>
      <c r="K38" s="64">
        <v>-13.55857</v>
      </c>
      <c r="L38" s="59">
        <f>18.432+K38</f>
        <v>4.873429999999999</v>
      </c>
      <c r="M38" s="60">
        <f>18.432+J38</f>
        <v>-14.053129999999999</v>
      </c>
    </row>
    <row r="39" spans="1:13" x14ac:dyDescent="0.25">
      <c r="A39">
        <v>2.0500000000000012</v>
      </c>
      <c r="B39" s="63"/>
      <c r="C39" s="64"/>
      <c r="D39" s="59"/>
      <c r="E39" s="58"/>
      <c r="F39" s="63"/>
      <c r="G39" s="64"/>
      <c r="H39" s="59"/>
      <c r="I39" s="58"/>
      <c r="J39" s="63"/>
      <c r="K39" s="64"/>
      <c r="L39" s="59"/>
      <c r="M39" s="60"/>
    </row>
    <row r="40" spans="1:13" x14ac:dyDescent="0.25">
      <c r="A40">
        <v>2.100000000000001</v>
      </c>
      <c r="B40" s="63">
        <v>5.62561</v>
      </c>
      <c r="C40" s="64">
        <v>-14.49982</v>
      </c>
      <c r="D40" s="59">
        <f>18.432+C40</f>
        <v>3.9321799999999989</v>
      </c>
      <c r="E40" s="58">
        <f>18.432+B40</f>
        <v>24.057609999999997</v>
      </c>
      <c r="F40" s="63">
        <v>-71.763279999999995</v>
      </c>
      <c r="G40" s="64">
        <v>-12.825290000000001</v>
      </c>
      <c r="H40" s="59">
        <f>18.432+G40</f>
        <v>5.6067099999999979</v>
      </c>
      <c r="I40" s="58">
        <f>18.432+F40</f>
        <v>-53.331279999999992</v>
      </c>
      <c r="J40" s="63"/>
      <c r="K40" s="64"/>
      <c r="L40" s="59"/>
      <c r="M40" s="60"/>
    </row>
    <row r="41" spans="1:13" x14ac:dyDescent="0.25">
      <c r="A41">
        <v>2.1500000000000008</v>
      </c>
      <c r="B41" s="63"/>
      <c r="C41" s="64"/>
      <c r="D41" s="59"/>
      <c r="E41" s="58"/>
      <c r="F41" s="63"/>
      <c r="G41" s="64"/>
      <c r="H41" s="59"/>
      <c r="I41" s="58"/>
      <c r="J41" s="63"/>
      <c r="K41" s="64"/>
      <c r="L41" s="59"/>
      <c r="M41" s="60"/>
    </row>
    <row r="42" spans="1:13" x14ac:dyDescent="0.25">
      <c r="A42">
        <v>2.2000000000000006</v>
      </c>
      <c r="B42" s="63">
        <v>7.4456499999999997</v>
      </c>
      <c r="C42" s="64">
        <v>-14.52595</v>
      </c>
      <c r="D42" s="59">
        <f>18.432+C42</f>
        <v>3.9060499999999987</v>
      </c>
      <c r="E42" s="58">
        <f>18.432+B42</f>
        <v>25.877649999999999</v>
      </c>
      <c r="F42" s="63">
        <v>-73.70429</v>
      </c>
      <c r="G42" s="64">
        <v>-12.81781</v>
      </c>
      <c r="H42" s="59">
        <f>18.432+G42</f>
        <v>5.6141899999999989</v>
      </c>
      <c r="I42" s="58">
        <f>18.432+F42</f>
        <v>-55.272289999999998</v>
      </c>
      <c r="J42" s="63">
        <v>-32.456479999999999</v>
      </c>
      <c r="K42" s="64">
        <v>-13.523680000000001</v>
      </c>
      <c r="L42" s="59">
        <f>18.432+K42</f>
        <v>4.908319999999998</v>
      </c>
      <c r="M42" s="60">
        <f>18.432+J42</f>
        <v>-14.024480000000001</v>
      </c>
    </row>
    <row r="43" spans="1:13" x14ac:dyDescent="0.25">
      <c r="A43">
        <v>2.2500000000000004</v>
      </c>
      <c r="B43" s="63"/>
      <c r="C43" s="64"/>
      <c r="D43" s="59"/>
      <c r="E43" s="58"/>
      <c r="F43" s="63"/>
      <c r="G43" s="64"/>
      <c r="H43" s="59"/>
      <c r="I43" s="58"/>
      <c r="J43" s="63"/>
      <c r="K43" s="64"/>
      <c r="L43" s="59"/>
      <c r="M43" s="60"/>
    </row>
    <row r="44" spans="1:13" x14ac:dyDescent="0.25">
      <c r="A44">
        <v>2.3000000000000003</v>
      </c>
      <c r="B44" s="63">
        <v>9.2645</v>
      </c>
      <c r="C44" s="64">
        <v>-14.555009999999999</v>
      </c>
      <c r="D44" s="59">
        <f>18.432+C44</f>
        <v>3.8769899999999993</v>
      </c>
      <c r="E44" s="58">
        <f>18.432+B44</f>
        <v>27.6965</v>
      </c>
      <c r="F44" s="63">
        <v>-75.659800000000004</v>
      </c>
      <c r="G44" s="64">
        <v>-12.82076</v>
      </c>
      <c r="H44" s="59">
        <f>18.432+G44</f>
        <v>5.6112399999999987</v>
      </c>
      <c r="I44" s="58">
        <f>18.432+F44</f>
        <v>-57.227800000000002</v>
      </c>
      <c r="J44" s="63"/>
      <c r="K44" s="64"/>
      <c r="L44" s="59"/>
      <c r="M44" s="60"/>
    </row>
    <row r="45" spans="1:13" x14ac:dyDescent="0.25">
      <c r="A45">
        <v>2.35</v>
      </c>
      <c r="B45" s="63"/>
      <c r="C45" s="64"/>
      <c r="D45" s="59"/>
      <c r="E45" s="58"/>
      <c r="F45" s="63"/>
      <c r="G45" s="64"/>
      <c r="H45" s="59"/>
      <c r="I45" s="58"/>
      <c r="J45" s="63"/>
      <c r="K45" s="64"/>
      <c r="L45" s="59"/>
      <c r="M45" s="60"/>
    </row>
    <row r="46" spans="1:13" x14ac:dyDescent="0.25">
      <c r="A46">
        <v>2.4</v>
      </c>
      <c r="B46" s="63">
        <v>11.08259</v>
      </c>
      <c r="C46" s="64">
        <v>-14.58653</v>
      </c>
      <c r="D46" s="59">
        <f>18.432+C46</f>
        <v>3.8454699999999988</v>
      </c>
      <c r="E46" s="58">
        <f>18.432+B46</f>
        <v>29.514589999999998</v>
      </c>
      <c r="F46" s="63">
        <v>-77.629949999999994</v>
      </c>
      <c r="G46" s="64">
        <v>-12.83394</v>
      </c>
      <c r="H46" s="59">
        <f>18.432+G46</f>
        <v>5.5980599999999985</v>
      </c>
      <c r="I46" s="58">
        <f>18.432+F46</f>
        <v>-59.197949999999992</v>
      </c>
      <c r="J46" s="63">
        <v>-32.434150000000002</v>
      </c>
      <c r="K46" s="64">
        <v>-13.50217</v>
      </c>
      <c r="L46" s="59">
        <f>18.432+K46</f>
        <v>4.929829999999999</v>
      </c>
      <c r="M46" s="60">
        <f>18.432+J46</f>
        <v>-14.002150000000004</v>
      </c>
    </row>
    <row r="47" spans="1:13" x14ac:dyDescent="0.25">
      <c r="A47">
        <v>2.4499999999999997</v>
      </c>
      <c r="B47" s="63"/>
      <c r="C47" s="64"/>
      <c r="D47" s="59"/>
      <c r="E47" s="58"/>
      <c r="F47" s="63"/>
      <c r="G47" s="64"/>
      <c r="H47" s="59"/>
      <c r="I47" s="58"/>
      <c r="J47" s="63"/>
      <c r="K47" s="64"/>
      <c r="L47" s="59"/>
      <c r="M47" s="60"/>
    </row>
    <row r="48" spans="1:13" x14ac:dyDescent="0.25">
      <c r="A48">
        <v>2.4999999999999996</v>
      </c>
      <c r="B48" s="63">
        <v>12.900230000000001</v>
      </c>
      <c r="C48" s="64">
        <v>-14.62013</v>
      </c>
      <c r="D48" s="59">
        <f>18.432+C48</f>
        <v>3.811869999999999</v>
      </c>
      <c r="E48" s="58">
        <f>18.432+B48</f>
        <v>31.332229999999999</v>
      </c>
      <c r="F48" s="63">
        <v>-79.614750000000001</v>
      </c>
      <c r="G48" s="64">
        <v>-12.85721</v>
      </c>
      <c r="H48" s="59">
        <f>18.432+G48</f>
        <v>5.5747899999999984</v>
      </c>
      <c r="I48" s="58">
        <f>18.432+F48</f>
        <v>-61.182749999999999</v>
      </c>
      <c r="J48" s="63"/>
      <c r="K48" s="64"/>
      <c r="L48" s="59"/>
      <c r="M48" s="60"/>
    </row>
    <row r="49" spans="1:13" x14ac:dyDescent="0.25">
      <c r="A49">
        <v>2.5499999999999994</v>
      </c>
      <c r="B49" s="63"/>
      <c r="C49" s="64"/>
      <c r="D49" s="59"/>
      <c r="E49" s="58"/>
      <c r="F49" s="63"/>
      <c r="G49" s="64"/>
      <c r="H49" s="59"/>
      <c r="I49" s="58"/>
      <c r="J49" s="63"/>
      <c r="K49" s="64"/>
      <c r="L49" s="59"/>
      <c r="M49" s="60"/>
    </row>
    <row r="50" spans="1:13" x14ac:dyDescent="0.25">
      <c r="A50">
        <v>2.5999999999999992</v>
      </c>
      <c r="B50" s="63">
        <v>14.717750000000001</v>
      </c>
      <c r="C50" s="64">
        <v>-14.655519999999999</v>
      </c>
      <c r="D50" s="59">
        <f>18.432+C50</f>
        <v>3.7764799999999994</v>
      </c>
      <c r="E50" s="58">
        <f>18.432+B50</f>
        <v>33.149749999999997</v>
      </c>
      <c r="F50" s="63">
        <v>-81.613960000000006</v>
      </c>
      <c r="G50" s="64">
        <v>-12.89039</v>
      </c>
      <c r="H50" s="59">
        <f>18.432+G50</f>
        <v>5.5416099999999986</v>
      </c>
      <c r="I50" s="58">
        <f>18.432+F50</f>
        <v>-63.181960000000004</v>
      </c>
      <c r="J50" s="63">
        <v>-32.416179999999997</v>
      </c>
      <c r="K50" s="64">
        <v>-13.490399999999999</v>
      </c>
      <c r="L50" s="59">
        <f>18.432+K50</f>
        <v>4.9415999999999993</v>
      </c>
      <c r="M50" s="60">
        <f>18.432+J50</f>
        <v>-13.984179999999999</v>
      </c>
    </row>
    <row r="51" spans="1:13" x14ac:dyDescent="0.25">
      <c r="A51">
        <v>2.649999999999999</v>
      </c>
      <c r="B51" s="63"/>
      <c r="C51" s="64"/>
      <c r="D51" s="59"/>
      <c r="E51" s="58"/>
      <c r="F51" s="63"/>
      <c r="G51" s="64"/>
      <c r="H51" s="59"/>
      <c r="I51" s="58"/>
      <c r="J51" s="63"/>
      <c r="K51" s="64"/>
      <c r="L51" s="59"/>
      <c r="M51" s="60"/>
    </row>
    <row r="52" spans="1:13" x14ac:dyDescent="0.25">
      <c r="A52">
        <v>2.6999999999999988</v>
      </c>
      <c r="B52" s="63">
        <v>16.535409999999999</v>
      </c>
      <c r="C52" s="64">
        <v>-14.692449999999999</v>
      </c>
      <c r="D52" s="59">
        <f>18.432+C52</f>
        <v>3.7395499999999995</v>
      </c>
      <c r="E52" s="58">
        <f>18.432+B52</f>
        <v>34.967410000000001</v>
      </c>
      <c r="F52" s="63">
        <v>-83.627030000000005</v>
      </c>
      <c r="G52" s="64">
        <v>-12.93327</v>
      </c>
      <c r="H52" s="59">
        <f>18.432+G52</f>
        <v>5.4987299999999983</v>
      </c>
      <c r="I52" s="58">
        <f>18.432+F52</f>
        <v>-65.195030000000003</v>
      </c>
      <c r="J52" s="63"/>
      <c r="K52" s="64"/>
      <c r="L52" s="59"/>
      <c r="M52" s="60"/>
    </row>
    <row r="53" spans="1:13" x14ac:dyDescent="0.25">
      <c r="A53">
        <v>2.7499999999999987</v>
      </c>
      <c r="B53" s="63"/>
      <c r="C53" s="64"/>
      <c r="D53" s="59"/>
      <c r="E53" s="58"/>
      <c r="F53" s="63"/>
      <c r="G53" s="64"/>
      <c r="H53" s="59"/>
      <c r="I53" s="58"/>
      <c r="J53" s="63"/>
      <c r="K53" s="64"/>
      <c r="L53" s="59"/>
      <c r="M53" s="60"/>
    </row>
    <row r="54" spans="1:13" x14ac:dyDescent="0.25">
      <c r="A54">
        <v>2.7999999999999985</v>
      </c>
      <c r="B54" s="63">
        <v>18.353449999999999</v>
      </c>
      <c r="C54" s="64">
        <v>-14.730740000000001</v>
      </c>
      <c r="D54" s="59">
        <f>18.432+C54</f>
        <v>3.7012599999999978</v>
      </c>
      <c r="E54" s="58">
        <f>18.432+B54</f>
        <v>36.785449999999997</v>
      </c>
      <c r="F54" s="63">
        <v>-85.653040000000004</v>
      </c>
      <c r="G54" s="64">
        <v>-12.9856</v>
      </c>
      <c r="H54" s="59">
        <f>18.432+G54</f>
        <v>5.4463999999999988</v>
      </c>
      <c r="I54" s="58">
        <f>18.432+F54</f>
        <v>-67.221040000000002</v>
      </c>
      <c r="J54" s="63">
        <v>-32.401310000000002</v>
      </c>
      <c r="K54" s="64">
        <v>-13.486050000000001</v>
      </c>
      <c r="L54" s="59">
        <f>18.432+K54</f>
        <v>4.9459499999999981</v>
      </c>
      <c r="M54" s="60">
        <f>18.432+J54</f>
        <v>-13.969310000000004</v>
      </c>
    </row>
    <row r="55" spans="1:13" x14ac:dyDescent="0.25">
      <c r="A55">
        <v>2.8499999999999983</v>
      </c>
      <c r="B55" s="63"/>
      <c r="C55" s="64"/>
      <c r="D55" s="59"/>
      <c r="E55" s="58"/>
      <c r="F55" s="63"/>
      <c r="G55" s="64"/>
      <c r="H55" s="59"/>
      <c r="I55" s="58"/>
      <c r="J55" s="63"/>
      <c r="K55" s="64"/>
      <c r="L55" s="59"/>
      <c r="M55" s="60"/>
    </row>
    <row r="56" spans="1:13" x14ac:dyDescent="0.25">
      <c r="A56">
        <v>2.8999999999999981</v>
      </c>
      <c r="B56" s="63">
        <v>20.17212</v>
      </c>
      <c r="C56" s="64">
        <v>-14.77026</v>
      </c>
      <c r="D56" s="59">
        <f>18.432+C56</f>
        <v>3.6617399999999982</v>
      </c>
      <c r="E56" s="58">
        <f>18.432+B56</f>
        <v>38.604119999999995</v>
      </c>
      <c r="F56" s="63">
        <v>-87.690569999999994</v>
      </c>
      <c r="G56" s="64">
        <v>-13.047000000000001</v>
      </c>
      <c r="H56" s="59">
        <f>18.432+G56</f>
        <v>5.384999999999998</v>
      </c>
      <c r="I56" s="58">
        <f>18.432+F56</f>
        <v>-69.258569999999992</v>
      </c>
      <c r="J56" s="63"/>
      <c r="K56" s="64"/>
      <c r="L56" s="59"/>
      <c r="M56" s="60"/>
    </row>
    <row r="57" spans="1:13" x14ac:dyDescent="0.25">
      <c r="A57">
        <v>2.949999999999998</v>
      </c>
      <c r="B57" s="63"/>
      <c r="C57" s="64"/>
      <c r="D57" s="59"/>
      <c r="E57" s="58"/>
      <c r="F57" s="63"/>
      <c r="G57" s="64"/>
      <c r="H57" s="59"/>
      <c r="I57" s="58"/>
      <c r="J57" s="63"/>
      <c r="K57" s="64"/>
      <c r="L57" s="59"/>
      <c r="M57" s="60"/>
    </row>
    <row r="58" spans="1:13" ht="15.75" thickBot="1" x14ac:dyDescent="0.3">
      <c r="A58">
        <v>2.9999999999999978</v>
      </c>
      <c r="B58" s="65">
        <v>21.991610000000001</v>
      </c>
      <c r="C58" s="66">
        <v>-14.81091</v>
      </c>
      <c r="D58" s="61">
        <f>18.432+C58</f>
        <v>3.6210899999999988</v>
      </c>
      <c r="E58" s="73">
        <f>18.432+B58</f>
        <v>40.423609999999996</v>
      </c>
      <c r="F58" s="65">
        <v>-89.737660000000005</v>
      </c>
      <c r="G58" s="66">
        <v>-13.11702</v>
      </c>
      <c r="H58" s="61">
        <f>18.432+G58</f>
        <v>5.3149799999999985</v>
      </c>
      <c r="I58" s="73">
        <f>18.432+F58</f>
        <v>-71.305660000000003</v>
      </c>
      <c r="J58" s="63">
        <v>-32.388680000000001</v>
      </c>
      <c r="K58" s="64">
        <v>-13.487539999999999</v>
      </c>
      <c r="L58" s="59">
        <f>18.432+K58</f>
        <v>4.9444599999999994</v>
      </c>
      <c r="M58" s="60">
        <f>18.432+J58</f>
        <v>-13.956680000000002</v>
      </c>
    </row>
    <row r="59" spans="1:13" x14ac:dyDescent="0.25">
      <c r="A59">
        <v>3.0499999999999976</v>
      </c>
      <c r="J59" s="63"/>
      <c r="K59" s="64"/>
      <c r="L59" s="59"/>
      <c r="M59" s="60"/>
    </row>
    <row r="60" spans="1:13" x14ac:dyDescent="0.25">
      <c r="A60">
        <v>3.0999999999999974</v>
      </c>
      <c r="J60" s="63"/>
      <c r="K60" s="64"/>
      <c r="L60" s="59"/>
      <c r="M60" s="60"/>
    </row>
    <row r="61" spans="1:13" x14ac:dyDescent="0.25">
      <c r="A61">
        <v>3.1499999999999972</v>
      </c>
      <c r="J61" s="63"/>
      <c r="K61" s="64"/>
      <c r="L61" s="59"/>
      <c r="M61" s="60"/>
    </row>
    <row r="62" spans="1:13" x14ac:dyDescent="0.25">
      <c r="A62">
        <v>3.1999999999999971</v>
      </c>
      <c r="J62" s="63">
        <v>-32.377690000000001</v>
      </c>
      <c r="K62" s="64">
        <v>-13.4938</v>
      </c>
      <c r="L62" s="59">
        <f>18.432+K62</f>
        <v>4.9381999999999984</v>
      </c>
      <c r="M62" s="60">
        <f>18.432+J62</f>
        <v>-13.945690000000003</v>
      </c>
    </row>
    <row r="63" spans="1:13" x14ac:dyDescent="0.25">
      <c r="A63">
        <v>3.2499999999999969</v>
      </c>
      <c r="J63" s="63"/>
      <c r="K63" s="64"/>
      <c r="L63" s="59"/>
      <c r="M63" s="60"/>
    </row>
    <row r="64" spans="1:13" x14ac:dyDescent="0.25">
      <c r="A64">
        <v>3.2999999999999967</v>
      </c>
      <c r="J64" s="63"/>
      <c r="K64" s="64"/>
      <c r="L64" s="59"/>
      <c r="M64" s="60"/>
    </row>
    <row r="65" spans="1:13" x14ac:dyDescent="0.25">
      <c r="A65">
        <v>3.3499999999999965</v>
      </c>
      <c r="J65" s="63"/>
      <c r="K65" s="64"/>
      <c r="L65" s="59"/>
      <c r="M65" s="60"/>
    </row>
    <row r="66" spans="1:13" x14ac:dyDescent="0.25">
      <c r="A66">
        <v>3.3999999999999964</v>
      </c>
      <c r="J66" s="63">
        <v>-32.367930000000001</v>
      </c>
      <c r="K66" s="64">
        <v>-13.50407</v>
      </c>
      <c r="L66" s="59">
        <f>18.432+K66</f>
        <v>4.9279299999999981</v>
      </c>
      <c r="M66" s="60">
        <f>18.432+J66</f>
        <v>-13.935930000000003</v>
      </c>
    </row>
    <row r="67" spans="1:13" x14ac:dyDescent="0.25">
      <c r="A67">
        <v>3.4499999999999962</v>
      </c>
      <c r="J67" s="63"/>
      <c r="K67" s="64"/>
      <c r="L67" s="59"/>
      <c r="M67" s="60"/>
    </row>
    <row r="68" spans="1:13" x14ac:dyDescent="0.25">
      <c r="A68">
        <v>3.499999999999996</v>
      </c>
      <c r="J68" s="63"/>
      <c r="K68" s="64"/>
      <c r="L68" s="59"/>
      <c r="M68" s="60"/>
    </row>
    <row r="69" spans="1:13" x14ac:dyDescent="0.25">
      <c r="A69">
        <v>3.5499999999999958</v>
      </c>
      <c r="J69" s="63"/>
      <c r="K69" s="64"/>
      <c r="L69" s="59"/>
      <c r="M69" s="60"/>
    </row>
    <row r="70" spans="1:13" x14ac:dyDescent="0.25">
      <c r="A70">
        <v>3.5999999999999956</v>
      </c>
      <c r="J70" s="63">
        <v>-32.359079999999999</v>
      </c>
      <c r="K70" s="64">
        <v>-13.517799999999999</v>
      </c>
      <c r="L70" s="59">
        <f>18.432+K70</f>
        <v>4.9141999999999992</v>
      </c>
      <c r="M70" s="60">
        <f>18.432+J70</f>
        <v>-13.92708</v>
      </c>
    </row>
    <row r="71" spans="1:13" x14ac:dyDescent="0.25">
      <c r="A71">
        <v>3.6499999999999955</v>
      </c>
      <c r="J71" s="63"/>
      <c r="K71" s="64"/>
      <c r="L71" s="59"/>
      <c r="M71" s="60"/>
    </row>
    <row r="72" spans="1:13" x14ac:dyDescent="0.25">
      <c r="A72">
        <v>3.6999999999999953</v>
      </c>
      <c r="J72" s="63"/>
      <c r="K72" s="64"/>
      <c r="L72" s="59"/>
      <c r="M72" s="60"/>
    </row>
    <row r="73" spans="1:13" x14ac:dyDescent="0.25">
      <c r="A73">
        <v>3.7499999999999951</v>
      </c>
      <c r="J73" s="63"/>
      <c r="K73" s="64"/>
      <c r="L73" s="59"/>
      <c r="M73" s="60"/>
    </row>
    <row r="74" spans="1:13" x14ac:dyDescent="0.25">
      <c r="A74">
        <v>3.7999999999999949</v>
      </c>
      <c r="J74" s="63">
        <v>-32.350929999999998</v>
      </c>
      <c r="K74" s="64">
        <v>-13.53459</v>
      </c>
      <c r="L74" s="59">
        <f>18.432+K74</f>
        <v>4.8974099999999989</v>
      </c>
      <c r="M74" s="60">
        <f>18.432+J74</f>
        <v>-13.91893</v>
      </c>
    </row>
    <row r="75" spans="1:13" x14ac:dyDescent="0.25">
      <c r="A75">
        <v>3.8499999999999948</v>
      </c>
      <c r="J75" s="63"/>
      <c r="K75" s="64"/>
      <c r="L75" s="59"/>
      <c r="M75" s="60"/>
    </row>
    <row r="76" spans="1:13" x14ac:dyDescent="0.25">
      <c r="A76">
        <v>3.8999999999999946</v>
      </c>
      <c r="J76" s="63"/>
      <c r="K76" s="64"/>
      <c r="L76" s="59"/>
      <c r="M76" s="60"/>
    </row>
    <row r="77" spans="1:13" x14ac:dyDescent="0.25">
      <c r="A77">
        <v>3.9499999999999944</v>
      </c>
      <c r="J77" s="63"/>
      <c r="K77" s="64"/>
      <c r="L77" s="59"/>
      <c r="M77" s="60"/>
    </row>
    <row r="78" spans="1:13" x14ac:dyDescent="0.25">
      <c r="A78">
        <v>3.9999999999999942</v>
      </c>
      <c r="J78" s="63">
        <v>-32.343290000000003</v>
      </c>
      <c r="K78" s="64">
        <v>-13.55414</v>
      </c>
      <c r="L78" s="59">
        <f>18.432+K78</f>
        <v>4.8778599999999983</v>
      </c>
      <c r="M78" s="60">
        <f>18.432+J78</f>
        <v>-13.911290000000005</v>
      </c>
    </row>
    <row r="79" spans="1:13" x14ac:dyDescent="0.25">
      <c r="A79">
        <v>4.0499999999999945</v>
      </c>
      <c r="J79" s="63"/>
      <c r="K79" s="64"/>
      <c r="L79" s="59"/>
      <c r="M79" s="60"/>
    </row>
    <row r="80" spans="1:13" x14ac:dyDescent="0.25">
      <c r="A80">
        <v>4.0999999999999943</v>
      </c>
      <c r="J80" s="63"/>
      <c r="K80" s="64"/>
      <c r="L80" s="59"/>
      <c r="M80" s="60"/>
    </row>
    <row r="81" spans="1:13" x14ac:dyDescent="0.25">
      <c r="A81">
        <v>4.1499999999999941</v>
      </c>
      <c r="J81" s="63"/>
      <c r="K81" s="64"/>
      <c r="L81" s="59"/>
      <c r="M81" s="60"/>
    </row>
    <row r="82" spans="1:13" x14ac:dyDescent="0.25">
      <c r="A82">
        <v>4.199999999999994</v>
      </c>
      <c r="J82" s="63">
        <v>-32.336039999999997</v>
      </c>
      <c r="K82" s="64">
        <v>-13.57625</v>
      </c>
      <c r="L82" s="59">
        <f>18.432+K82</f>
        <v>4.8557499999999987</v>
      </c>
      <c r="M82" s="60">
        <f>18.432+J82</f>
        <v>-13.904039999999998</v>
      </c>
    </row>
    <row r="83" spans="1:13" x14ac:dyDescent="0.25">
      <c r="A83">
        <v>4.2499999999999938</v>
      </c>
      <c r="J83" s="63"/>
      <c r="K83" s="64"/>
      <c r="L83" s="59"/>
      <c r="M83" s="60"/>
    </row>
    <row r="84" spans="1:13" x14ac:dyDescent="0.25">
      <c r="A84">
        <v>4.2999999999999936</v>
      </c>
      <c r="J84" s="63"/>
      <c r="K84" s="64"/>
      <c r="L84" s="59"/>
      <c r="M84" s="60"/>
    </row>
    <row r="85" spans="1:13" x14ac:dyDescent="0.25">
      <c r="A85">
        <v>4.3499999999999934</v>
      </c>
      <c r="J85" s="63"/>
      <c r="K85" s="64"/>
      <c r="L85" s="59"/>
      <c r="M85" s="60"/>
    </row>
    <row r="86" spans="1:13" x14ac:dyDescent="0.25">
      <c r="A86">
        <v>4.3999999999999932</v>
      </c>
      <c r="J86" s="63">
        <v>-32.329079999999998</v>
      </c>
      <c r="K86" s="64">
        <v>-13.60073</v>
      </c>
      <c r="L86" s="59">
        <f>18.432+K86</f>
        <v>4.8312699999999982</v>
      </c>
      <c r="M86" s="60">
        <f>18.432+J86</f>
        <v>-13.897079999999999</v>
      </c>
    </row>
    <row r="87" spans="1:13" x14ac:dyDescent="0.25">
      <c r="A87">
        <v>4.4499999999999931</v>
      </c>
      <c r="J87" s="63"/>
      <c r="K87" s="64"/>
      <c r="L87" s="59"/>
      <c r="M87" s="60"/>
    </row>
    <row r="88" spans="1:13" x14ac:dyDescent="0.25">
      <c r="A88">
        <v>4.4999999999999929</v>
      </c>
      <c r="J88" s="63"/>
      <c r="K88" s="64"/>
      <c r="L88" s="59"/>
      <c r="M88" s="60"/>
    </row>
    <row r="89" spans="1:13" x14ac:dyDescent="0.25">
      <c r="A89">
        <v>4.5499999999999927</v>
      </c>
      <c r="J89" s="63"/>
      <c r="K89" s="64"/>
      <c r="L89" s="59"/>
      <c r="M89" s="60"/>
    </row>
    <row r="90" spans="1:13" x14ac:dyDescent="0.25">
      <c r="A90">
        <v>4.5999999999999925</v>
      </c>
      <c r="J90" s="63">
        <v>-32.322330000000001</v>
      </c>
      <c r="K90" s="64">
        <v>-13.627459999999999</v>
      </c>
      <c r="L90" s="59">
        <f>18.432+K90</f>
        <v>4.8045399999999994</v>
      </c>
      <c r="M90" s="60">
        <f>18.432+J90</f>
        <v>-13.890330000000002</v>
      </c>
    </row>
    <row r="91" spans="1:13" x14ac:dyDescent="0.25">
      <c r="A91">
        <v>4.6499999999999924</v>
      </c>
      <c r="J91" s="63"/>
      <c r="K91" s="64"/>
      <c r="L91" s="59"/>
      <c r="M91" s="60"/>
    </row>
    <row r="92" spans="1:13" x14ac:dyDescent="0.25">
      <c r="A92">
        <v>4.6999999999999922</v>
      </c>
      <c r="J92" s="63"/>
      <c r="K92" s="64"/>
      <c r="L92" s="59"/>
      <c r="M92" s="60"/>
    </row>
    <row r="93" spans="1:13" x14ac:dyDescent="0.25">
      <c r="A93">
        <v>4.749999999999992</v>
      </c>
      <c r="J93" s="63"/>
      <c r="K93" s="64"/>
      <c r="L93" s="59"/>
      <c r="M93" s="60"/>
    </row>
    <row r="94" spans="1:13" x14ac:dyDescent="0.25">
      <c r="A94">
        <v>4.7999999999999918</v>
      </c>
      <c r="J94" s="63">
        <v>-32.315719999999999</v>
      </c>
      <c r="K94" s="64">
        <v>-13.656359999999999</v>
      </c>
      <c r="L94" s="59">
        <f>18.432+K94</f>
        <v>4.7756399999999992</v>
      </c>
      <c r="M94" s="60">
        <f>18.432+J94</f>
        <v>-13.88372</v>
      </c>
    </row>
    <row r="95" spans="1:13" x14ac:dyDescent="0.25">
      <c r="A95">
        <v>4.8499999999999917</v>
      </c>
      <c r="J95" s="63"/>
      <c r="K95" s="64"/>
      <c r="L95" s="59"/>
      <c r="M95" s="60"/>
    </row>
    <row r="96" spans="1:13" x14ac:dyDescent="0.25">
      <c r="A96">
        <v>4.8999999999999915</v>
      </c>
      <c r="J96" s="63"/>
      <c r="K96" s="64"/>
      <c r="L96" s="59"/>
      <c r="M96" s="60"/>
    </row>
    <row r="97" spans="1:13" x14ac:dyDescent="0.25">
      <c r="A97">
        <v>4.9499999999999913</v>
      </c>
      <c r="J97" s="63"/>
      <c r="K97" s="64"/>
      <c r="L97" s="59"/>
      <c r="M97" s="60"/>
    </row>
    <row r="98" spans="1:13" x14ac:dyDescent="0.25">
      <c r="A98">
        <v>4.9999999999999911</v>
      </c>
      <c r="J98" s="63">
        <v>-32.309199999999997</v>
      </c>
      <c r="K98" s="64">
        <v>-13.68735</v>
      </c>
      <c r="L98" s="59">
        <f>18.432+K98</f>
        <v>4.7446499999999983</v>
      </c>
      <c r="M98" s="60">
        <f>18.432+J98</f>
        <v>-13.877199999999998</v>
      </c>
    </row>
    <row r="99" spans="1:13" x14ac:dyDescent="0.25">
      <c r="A99">
        <v>5.0499999999999909</v>
      </c>
      <c r="J99" s="63"/>
      <c r="K99" s="64"/>
      <c r="L99" s="59"/>
      <c r="M99" s="60"/>
    </row>
    <row r="100" spans="1:13" x14ac:dyDescent="0.25">
      <c r="A100">
        <v>5.0999999999999908</v>
      </c>
      <c r="J100" s="63"/>
      <c r="K100" s="64"/>
      <c r="L100" s="59"/>
      <c r="M100" s="60"/>
    </row>
    <row r="101" spans="1:13" x14ac:dyDescent="0.25">
      <c r="A101">
        <v>5.1499999999999906</v>
      </c>
      <c r="J101" s="63"/>
      <c r="K101" s="64"/>
      <c r="L101" s="59"/>
      <c r="M101" s="60"/>
    </row>
    <row r="102" spans="1:13" ht="15.75" thickBot="1" x14ac:dyDescent="0.3">
      <c r="A102">
        <v>5.1999999999999904</v>
      </c>
      <c r="J102" s="65">
        <v>-32.302720000000001</v>
      </c>
      <c r="K102" s="66">
        <v>-13.72038</v>
      </c>
      <c r="L102" s="61">
        <f>18.432+K102</f>
        <v>4.7116199999999981</v>
      </c>
      <c r="M102" s="62">
        <f>18.432+J102</f>
        <v>-13.870720000000002</v>
      </c>
    </row>
    <row r="103" spans="1:13" x14ac:dyDescent="0.25">
      <c r="A103">
        <v>5.2499999999999902</v>
      </c>
    </row>
    <row r="104" spans="1:13" x14ac:dyDescent="0.25">
      <c r="A104">
        <v>5.2999999999999901</v>
      </c>
    </row>
    <row r="105" spans="1:13" x14ac:dyDescent="0.25">
      <c r="A105">
        <v>5.3499999999999899</v>
      </c>
    </row>
    <row r="106" spans="1:13" x14ac:dyDescent="0.25">
      <c r="A106">
        <v>5.3999999999999897</v>
      </c>
    </row>
    <row r="107" spans="1:13" x14ac:dyDescent="0.25">
      <c r="A107">
        <v>5.4499999999999895</v>
      </c>
    </row>
    <row r="108" spans="1:13" x14ac:dyDescent="0.25">
      <c r="A108">
        <v>5.4999999999999893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 CV2</vt:lpstr>
      <vt:lpstr>post OTIS</vt:lpstr>
      <vt:lpstr>Sheet3</vt:lpstr>
    </vt:vector>
  </TitlesOfParts>
  <Company>ASC-CSA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mmaszkiewicz</dc:creator>
  <cp:lastModifiedBy>Maszkiewicz, Michael (ASC/CSA)</cp:lastModifiedBy>
  <dcterms:created xsi:type="dcterms:W3CDTF">2013-02-08T20:29:30Z</dcterms:created>
  <dcterms:modified xsi:type="dcterms:W3CDTF">2020-01-07T14:35:06Z</dcterms:modified>
</cp:coreProperties>
</file>