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Antoine\Documents\Umbrella_Fund\Code_projects\Dashboard\"/>
    </mc:Choice>
  </mc:AlternateContent>
  <xr:revisionPtr revIDLastSave="0" documentId="13_ncr:1_{54B39E40-5FD1-44B1-B227-4BAE99BC7A02}" xr6:coauthVersionLast="47" xr6:coauthVersionMax="47" xr10:uidLastSave="{00000000-0000-0000-0000-000000000000}"/>
  <bookViews>
    <workbookView xWindow="2340" yWindow="2340" windowWidth="21600" windowHeight="11385" activeTab="1" xr2:uid="{CEA12E3A-1AF6-4A35-B18D-3931842FA1F4}"/>
  </bookViews>
  <sheets>
    <sheet name="Portfolio" sheetId="4" r:id="rId1"/>
    <sheet name="Cashflows" sheetId="1" r:id="rId2"/>
    <sheet name="Deposits" sheetId="2" r:id="rId3"/>
    <sheet name="Actor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7" i="1" l="1"/>
  <c r="J7" i="1" s="1"/>
  <c r="J2" i="1"/>
  <c r="C6" i="2"/>
  <c r="I3" i="1"/>
  <c r="J3" i="1" s="1"/>
  <c r="I4" i="1"/>
  <c r="J4" i="1" s="1"/>
  <c r="I5" i="1"/>
  <c r="J5" i="1" s="1"/>
  <c r="I6" i="1"/>
  <c r="J6" i="1" s="1"/>
  <c r="C2" i="2"/>
  <c r="C3" i="2"/>
</calcChain>
</file>

<file path=xl/sharedStrings.xml><?xml version="1.0" encoding="utf-8"?>
<sst xmlns="http://schemas.openxmlformats.org/spreadsheetml/2006/main" count="63" uniqueCount="31">
  <si>
    <t>Date</t>
  </si>
  <si>
    <t>CashFlow</t>
  </si>
  <si>
    <t>Actor</t>
  </si>
  <si>
    <t>Stock</t>
  </si>
  <si>
    <t>Ticker</t>
  </si>
  <si>
    <t>Price</t>
  </si>
  <si>
    <t>Charges</t>
  </si>
  <si>
    <t>ID</t>
  </si>
  <si>
    <t>Antoine</t>
  </si>
  <si>
    <t>Arthur</t>
  </si>
  <si>
    <t>Conversion_rate</t>
  </si>
  <si>
    <t xml:space="preserve">Advanced Micro Devices Inc </t>
  </si>
  <si>
    <t>AMD</t>
  </si>
  <si>
    <t>NVDA</t>
  </si>
  <si>
    <t>CRM</t>
  </si>
  <si>
    <t>Nvidia</t>
  </si>
  <si>
    <t>Salesforce.com</t>
  </si>
  <si>
    <t>Quantity</t>
  </si>
  <si>
    <t>Sprott Physical Gold Trust</t>
  </si>
  <si>
    <t xml:space="preserve">SPDR S&amp;P US Dividend Aristocrats ETF </t>
  </si>
  <si>
    <t>PHYS</t>
  </si>
  <si>
    <t>Price_euro</t>
  </si>
  <si>
    <t>Total_amount</t>
  </si>
  <si>
    <t>Title</t>
  </si>
  <si>
    <t>Type</t>
  </si>
  <si>
    <t>ETF</t>
  </si>
  <si>
    <t>Trust</t>
  </si>
  <si>
    <t>SPYD.XETRA</t>
  </si>
  <si>
    <t>Currency</t>
  </si>
  <si>
    <t>$</t>
  </si>
  <si>
    <t>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</si>
</sst>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4" fontId="0" fillId="0" borderId="0" xfId="0" applyNumberFormat="1"/>
    <xf numFmtId="1" fontId="0" fillId="0" borderId="0" xfId="0" applyNumberFormat="1"/>
    <xf numFmtId="0" fontId="0" fillId="0" borderId="0" xfId="0" applyFont="1"/>
    <xf numFmtId="0" fontId="1" fillId="0" borderId="0" xfId="0" applyFont="1"/>
    <xf numFmtId="2" fontId="0" fillId="0" borderId="0" xfId="0" applyNumberFormat="1" applyFont="1"/>
    <xf numFmtId="0" fontId="0" fillId="0" borderId="0" xfId="0" applyAlignment="1">
      <alignment vertical="center" wrapText="1"/>
    </xf>
    <xf numFmtId="0" fontId="0" fillId="0" borderId="0" xfId="0" applyFont="1" applyAlignment="1">
      <alignment vertical="center" wrapText="1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164" fontId="0" fillId="0" borderId="0" xfId="0" applyNumberFormat="1" applyFont="1"/>
    <xf numFmtId="164" fontId="0" fillId="0" borderId="0" xfId="0" applyNumberFormat="1"/>
    <xf numFmtId="2" fontId="1" fillId="0" borderId="0" xfId="0" applyNumberFormat="1" applyFont="1" applyFill="1"/>
    <xf numFmtId="0" fontId="0" fillId="0" borderId="0" xfId="0" applyFont="1" applyFill="1"/>
    <xf numFmtId="2" fontId="1" fillId="0" borderId="0" xfId="0" applyNumberFormat="1" applyFont="1"/>
  </cellXfs>
  <cellStyles count="1">
    <cellStyle name="Normal" xfId="0" builtinId="0"/>
  </cellStyles>
  <dxfs count="1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yyyy\-mm\-dd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CFE84B9-6FBA-44F2-BB8F-4625F24AB32C}" name="Tableau22" displayName="Tableau22" ref="A1:E5" totalsRowShown="0" dataDxfId="18">
  <autoFilter ref="A1:E5" xr:uid="{9CFE84B9-6FBA-44F2-BB8F-4625F24AB32C}"/>
  <tableColumns count="5">
    <tableColumn id="2" xr3:uid="{3211FDE4-0370-4815-8589-582BD31797D7}" name="Ticker" dataDxfId="17"/>
    <tableColumn id="3" xr3:uid="{A537C92E-F761-40D5-BC9C-D6C0C5D3CB67}" name="Title" dataDxfId="16"/>
    <tableColumn id="1" xr3:uid="{7D1A82AD-4B7D-49BE-8594-9F2731F52EE5}" name="Type" dataDxfId="15"/>
    <tableColumn id="5" xr3:uid="{0BF5369F-ED02-4694-B945-E3BB2386416E}" name="Currency" dataDxfId="14"/>
    <tableColumn id="4" xr3:uid="{6300C2EB-6385-417D-8B2C-D56E2948C837}" name="Quantity" dataDxfId="13"/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724BDE5-0913-44A8-8F43-9B4E1D0FF011}" name="Tableau2" displayName="Tableau2" ref="A1:K7" totalsRowShown="0" dataDxfId="12">
  <autoFilter ref="A1:K7" xr:uid="{6724BDE5-0913-44A8-8F43-9B4E1D0FF011}"/>
  <tableColumns count="11">
    <tableColumn id="1" xr3:uid="{AE978D2E-925C-494B-A0AB-7D954C6CAC08}" name="Date" dataDxfId="11"/>
    <tableColumn id="2" xr3:uid="{6632C2D8-A2E9-440C-8F23-B57C63F03F47}" name="Ticker" dataDxfId="10"/>
    <tableColumn id="3" xr3:uid="{3B72D020-B7B5-4B2D-805D-59F224B6279B}" name="Stock" dataDxfId="9"/>
    <tableColumn id="10" xr3:uid="{C6278D1B-D4A2-46F8-9088-0E9C787D0002}" name="Type" dataDxfId="8"/>
    <tableColumn id="11" xr3:uid="{E4FDD1C2-ADB1-4DCC-82BA-82622A5CC758}" name="Currency" dataDxfId="0"/>
    <tableColumn id="4" xr3:uid="{D3831131-146A-4881-AED3-EFF5E684B1EC}" name="Quantity" dataDxfId="7"/>
    <tableColumn id="5" xr3:uid="{03F47A13-7CF3-4A61-BA94-58631E32C3F5}" name="Price" dataDxfId="6"/>
    <tableColumn id="6" xr3:uid="{0131A9F9-55E2-4977-8FED-0952E5968ADE}" name="Conversion_rate" dataDxfId="5"/>
    <tableColumn id="7" xr3:uid="{56CDEC6B-94C2-48BB-BFB8-47FF3E3638B4}" name="Price_euro" dataDxfId="4">
      <calculatedColumnFormula>G2/H2</calculatedColumnFormula>
    </tableColumn>
    <tableColumn id="8" xr3:uid="{C2228F4B-A359-4060-B70E-11489BB32C3A}" name="Total_amount" dataDxfId="3">
      <calculatedColumnFormula>I2*F2</calculatedColumnFormula>
    </tableColumn>
    <tableColumn id="9" xr3:uid="{6042320A-3D64-45AD-9A75-C4459CBBB167}" name="Charges" dataDxfId="2"/>
  </tableColumns>
  <tableStyleInfo name="TableStyleMedium1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A7430DF-72B6-4F47-8D37-54BCC63F3642}" name="Tableau3" displayName="Tableau3" ref="A1:C7" totalsRowShown="0">
  <autoFilter ref="A1:C7" xr:uid="{7A7430DF-72B6-4F47-8D37-54BCC63F3642}"/>
  <tableColumns count="3">
    <tableColumn id="1" xr3:uid="{BF3BC837-CFB4-4088-AB1F-4C5376CB6D12}" name="Date" dataDxfId="1"/>
    <tableColumn id="2" xr3:uid="{9270F988-6E27-4A9D-802C-8174AF5AC4B8}" name="CashFlow"/>
    <tableColumn id="3" xr3:uid="{A83CD661-CDBB-4E66-85D3-921293F4CA81}" name="Actor">
      <calculatedColumnFormula>Actors!B2</calculatedColumnFormula>
    </tableColumn>
  </tableColumns>
  <tableStyleInfo name="TableStyleMedium1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3646669-5605-4460-B89B-9676B9F5BD0E}" name="Tableau4" displayName="Tableau4" ref="A1:B3" totalsRowShown="0">
  <autoFilter ref="A1:B3" xr:uid="{43646669-5605-4460-B89B-9676B9F5BD0E}"/>
  <tableColumns count="2">
    <tableColumn id="1" xr3:uid="{F5F24221-029E-476B-BEC2-92DEC1844273}" name="Actor"/>
    <tableColumn id="2" xr3:uid="{D774A115-8D64-443E-8932-7C189556B106}" name="ID"/>
  </tableColumns>
  <tableStyleInfo name="TableStyleMedium20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DD4830-F1A7-405F-9E6E-8521B310D21E}">
  <dimension ref="A1:E5"/>
  <sheetViews>
    <sheetView workbookViewId="0">
      <selection activeCell="D5" sqref="D5"/>
    </sheetView>
  </sheetViews>
  <sheetFormatPr baseColWidth="10" defaultRowHeight="15" x14ac:dyDescent="0.25"/>
  <cols>
    <col min="2" max="2" width="34.28515625" customWidth="1"/>
    <col min="3" max="4" width="10.85546875" customWidth="1"/>
  </cols>
  <sheetData>
    <row r="1" spans="1:5" x14ac:dyDescent="0.25">
      <c r="A1" t="s">
        <v>4</v>
      </c>
      <c r="B1" t="s">
        <v>23</v>
      </c>
      <c r="C1" t="s">
        <v>24</v>
      </c>
      <c r="D1" t="s">
        <v>28</v>
      </c>
      <c r="E1" t="s">
        <v>17</v>
      </c>
    </row>
    <row r="2" spans="1:5" x14ac:dyDescent="0.25">
      <c r="A2" s="3" t="s">
        <v>13</v>
      </c>
      <c r="B2" s="3" t="s">
        <v>15</v>
      </c>
      <c r="C2" s="3" t="s">
        <v>3</v>
      </c>
      <c r="D2" s="8" t="s">
        <v>29</v>
      </c>
      <c r="E2" s="13">
        <v>2</v>
      </c>
    </row>
    <row r="3" spans="1:5" x14ac:dyDescent="0.25">
      <c r="A3" s="3" t="s">
        <v>14</v>
      </c>
      <c r="B3" s="3" t="s">
        <v>16</v>
      </c>
      <c r="C3" s="3" t="s">
        <v>3</v>
      </c>
      <c r="D3" s="8" t="s">
        <v>29</v>
      </c>
      <c r="E3" s="3">
        <v>1</v>
      </c>
    </row>
    <row r="4" spans="1:5" x14ac:dyDescent="0.25">
      <c r="A4" t="s">
        <v>20</v>
      </c>
      <c r="B4" s="3" t="s">
        <v>18</v>
      </c>
      <c r="C4" s="3" t="s">
        <v>26</v>
      </c>
      <c r="D4" s="8" t="s">
        <v>29</v>
      </c>
      <c r="E4" s="3">
        <v>29</v>
      </c>
    </row>
    <row r="5" spans="1:5" ht="15" customHeight="1" x14ac:dyDescent="0.25">
      <c r="A5" t="s">
        <v>27</v>
      </c>
      <c r="B5" s="7" t="s">
        <v>19</v>
      </c>
      <c r="C5" s="7" t="s">
        <v>25</v>
      </c>
      <c r="D5" s="9" t="s">
        <v>30</v>
      </c>
      <c r="E5" s="6">
        <v>20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72B03-93C7-4656-97DF-7CD386FE54C1}">
  <dimension ref="A1:K7"/>
  <sheetViews>
    <sheetView tabSelected="1" workbookViewId="0">
      <selection activeCell="D19" sqref="D19"/>
    </sheetView>
  </sheetViews>
  <sheetFormatPr baseColWidth="10" defaultRowHeight="15" x14ac:dyDescent="0.25"/>
  <cols>
    <col min="3" max="3" width="34.28515625" customWidth="1"/>
    <col min="4" max="4" width="7.5703125" bestFit="1" customWidth="1"/>
    <col min="5" max="5" width="11.140625" bestFit="1" customWidth="1"/>
    <col min="6" max="6" width="10.85546875" customWidth="1"/>
    <col min="8" max="8" width="17.7109375" customWidth="1"/>
    <col min="10" max="10" width="15.5703125" bestFit="1" customWidth="1"/>
  </cols>
  <sheetData>
    <row r="1" spans="1:11" x14ac:dyDescent="0.25">
      <c r="A1" t="s">
        <v>0</v>
      </c>
      <c r="B1" t="s">
        <v>4</v>
      </c>
      <c r="C1" t="s">
        <v>3</v>
      </c>
      <c r="D1" t="s">
        <v>24</v>
      </c>
      <c r="E1" t="s">
        <v>28</v>
      </c>
      <c r="F1" t="s">
        <v>17</v>
      </c>
      <c r="G1" t="s">
        <v>5</v>
      </c>
      <c r="H1" t="s">
        <v>10</v>
      </c>
      <c r="I1" t="s">
        <v>21</v>
      </c>
      <c r="J1" t="s">
        <v>22</v>
      </c>
      <c r="K1" t="s">
        <v>6</v>
      </c>
    </row>
    <row r="2" spans="1:11" x14ac:dyDescent="0.25">
      <c r="A2" s="10">
        <v>44617</v>
      </c>
      <c r="B2" s="3" t="s">
        <v>12</v>
      </c>
      <c r="C2" s="3" t="s">
        <v>11</v>
      </c>
      <c r="D2" s="3" t="s">
        <v>3</v>
      </c>
      <c r="E2" s="8" t="s">
        <v>29</v>
      </c>
      <c r="F2" s="3">
        <v>1</v>
      </c>
      <c r="G2" s="4">
        <v>119.82</v>
      </c>
      <c r="H2" s="4">
        <v>1.1241000000000001</v>
      </c>
      <c r="I2" s="4">
        <v>106.59</v>
      </c>
      <c r="J2" s="12">
        <f t="shared" ref="J2:J6" si="0">I2*F2</f>
        <v>106.59</v>
      </c>
      <c r="K2" s="4">
        <v>0.77</v>
      </c>
    </row>
    <row r="3" spans="1:11" x14ac:dyDescent="0.25">
      <c r="A3" s="10">
        <v>44617</v>
      </c>
      <c r="B3" s="3" t="s">
        <v>13</v>
      </c>
      <c r="C3" s="3" t="s">
        <v>15</v>
      </c>
      <c r="D3" s="3" t="s">
        <v>3</v>
      </c>
      <c r="E3" s="8" t="s">
        <v>29</v>
      </c>
      <c r="F3" s="3">
        <v>2</v>
      </c>
      <c r="G3" s="3">
        <v>240.32</v>
      </c>
      <c r="H3" s="3">
        <v>1.1244000000000001</v>
      </c>
      <c r="I3" s="5">
        <f>G3/H3</f>
        <v>213.73176805407326</v>
      </c>
      <c r="J3" s="12">
        <f t="shared" si="0"/>
        <v>427.46353610814651</v>
      </c>
      <c r="K3" s="3">
        <v>1.57</v>
      </c>
    </row>
    <row r="4" spans="1:11" x14ac:dyDescent="0.25">
      <c r="A4" s="10">
        <v>44617</v>
      </c>
      <c r="B4" s="3" t="s">
        <v>14</v>
      </c>
      <c r="C4" s="3" t="s">
        <v>16</v>
      </c>
      <c r="D4" s="3" t="s">
        <v>3</v>
      </c>
      <c r="E4" s="8" t="s">
        <v>29</v>
      </c>
      <c r="F4" s="3">
        <v>1</v>
      </c>
      <c r="G4" s="3">
        <v>207.06</v>
      </c>
      <c r="H4" s="3">
        <v>1.1244000000000001</v>
      </c>
      <c r="I4" s="5">
        <f>G4/H4</f>
        <v>184.15154749199573</v>
      </c>
      <c r="J4" s="12">
        <f t="shared" si="0"/>
        <v>184.15154749199573</v>
      </c>
      <c r="K4" s="3">
        <v>0.96</v>
      </c>
    </row>
    <row r="5" spans="1:11" x14ac:dyDescent="0.25">
      <c r="A5" s="11">
        <v>44617</v>
      </c>
      <c r="B5" t="s">
        <v>20</v>
      </c>
      <c r="C5" s="3" t="s">
        <v>18</v>
      </c>
      <c r="D5" s="3" t="s">
        <v>26</v>
      </c>
      <c r="E5" s="8" t="s">
        <v>29</v>
      </c>
      <c r="F5" s="3">
        <v>29</v>
      </c>
      <c r="G5" s="3">
        <v>14.75</v>
      </c>
      <c r="H5" s="3">
        <v>1.1236999999999999</v>
      </c>
      <c r="I5" s="5">
        <f>G5/H5</f>
        <v>13.126279256029191</v>
      </c>
      <c r="J5" s="12">
        <f t="shared" si="0"/>
        <v>380.66209842484653</v>
      </c>
      <c r="K5" s="3">
        <v>1.45</v>
      </c>
    </row>
    <row r="6" spans="1:11" ht="15" customHeight="1" x14ac:dyDescent="0.25">
      <c r="A6" s="11">
        <v>44620</v>
      </c>
      <c r="B6" t="s">
        <v>27</v>
      </c>
      <c r="C6" s="7" t="s">
        <v>19</v>
      </c>
      <c r="D6" s="7" t="s">
        <v>25</v>
      </c>
      <c r="E6" s="9" t="s">
        <v>30</v>
      </c>
      <c r="F6" s="6">
        <v>20</v>
      </c>
      <c r="G6" s="3">
        <v>61.13</v>
      </c>
      <c r="H6" s="3">
        <v>1</v>
      </c>
      <c r="I6" s="5">
        <f>G6/H6</f>
        <v>61.13</v>
      </c>
      <c r="J6" s="12">
        <f t="shared" si="0"/>
        <v>1222.6000000000001</v>
      </c>
      <c r="K6" s="3">
        <v>0</v>
      </c>
    </row>
    <row r="7" spans="1:11" x14ac:dyDescent="0.25">
      <c r="A7" s="10">
        <v>44663</v>
      </c>
      <c r="B7" s="3" t="s">
        <v>12</v>
      </c>
      <c r="C7" s="3" t="s">
        <v>11</v>
      </c>
      <c r="D7" s="3" t="s">
        <v>3</v>
      </c>
      <c r="E7" s="8" t="s">
        <v>29</v>
      </c>
      <c r="F7" s="3">
        <v>-1</v>
      </c>
      <c r="G7" s="3">
        <v>95.2</v>
      </c>
      <c r="H7" s="3">
        <v>1.0825</v>
      </c>
      <c r="I7" s="5">
        <f>G7/H7</f>
        <v>87.944572748267902</v>
      </c>
      <c r="J7" s="14">
        <f>I7*F7</f>
        <v>-87.944572748267902</v>
      </c>
      <c r="K7" s="3">
        <v>0.72</v>
      </c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7C536-1D5B-454E-89E3-D760E16276AA}">
  <dimension ref="A1:C7"/>
  <sheetViews>
    <sheetView workbookViewId="0">
      <selection activeCell="I13" sqref="I13"/>
    </sheetView>
  </sheetViews>
  <sheetFormatPr baseColWidth="10" defaultRowHeight="15" x14ac:dyDescent="0.25"/>
  <cols>
    <col min="2" max="2" width="11.57031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>
        <v>44615</v>
      </c>
      <c r="B2">
        <v>2100</v>
      </c>
      <c r="C2" s="2">
        <f>Actors!B2</f>
        <v>1</v>
      </c>
    </row>
    <row r="3" spans="1:3" x14ac:dyDescent="0.25">
      <c r="A3" s="1">
        <v>44615</v>
      </c>
      <c r="B3">
        <v>400</v>
      </c>
      <c r="C3">
        <f>Actors!B3</f>
        <v>2</v>
      </c>
    </row>
    <row r="4" spans="1:3" x14ac:dyDescent="0.25">
      <c r="A4" s="1">
        <v>44622</v>
      </c>
      <c r="B4">
        <v>167</v>
      </c>
      <c r="C4">
        <v>1</v>
      </c>
    </row>
    <row r="5" spans="1:3" x14ac:dyDescent="0.25">
      <c r="A5" s="1">
        <v>44644</v>
      </c>
      <c r="B5">
        <v>7.0000000000000007E-2</v>
      </c>
      <c r="C5">
        <v>0</v>
      </c>
    </row>
    <row r="6" spans="1:3" x14ac:dyDescent="0.25">
      <c r="A6" s="1">
        <v>44649</v>
      </c>
      <c r="B6">
        <v>6.56</v>
      </c>
      <c r="C6">
        <f>Actors!B5</f>
        <v>0</v>
      </c>
    </row>
    <row r="7" spans="1:3" x14ac:dyDescent="0.25">
      <c r="A7" s="1">
        <v>44655</v>
      </c>
      <c r="B7">
        <v>167</v>
      </c>
      <c r="C7">
        <v>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8E3F3-83D3-45C0-AC75-64578AE57609}">
  <dimension ref="A1:B3"/>
  <sheetViews>
    <sheetView workbookViewId="0">
      <selection activeCell="T7" sqref="T7"/>
    </sheetView>
  </sheetViews>
  <sheetFormatPr baseColWidth="10" defaultRowHeight="15" x14ac:dyDescent="0.25"/>
  <sheetData>
    <row r="1" spans="1:2" x14ac:dyDescent="0.25">
      <c r="A1" t="s">
        <v>2</v>
      </c>
      <c r="B1" t="s">
        <v>7</v>
      </c>
    </row>
    <row r="2" spans="1:2" x14ac:dyDescent="0.25">
      <c r="A2" t="s">
        <v>8</v>
      </c>
      <c r="B2" s="2">
        <v>1</v>
      </c>
    </row>
    <row r="3" spans="1:2" x14ac:dyDescent="0.25">
      <c r="A3" t="s">
        <v>9</v>
      </c>
      <c r="B3">
        <v>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Portfolio</vt:lpstr>
      <vt:lpstr>Cashflows</vt:lpstr>
      <vt:lpstr>Deposits</vt:lpstr>
      <vt:lpstr>Actors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Antoine</dc:creator>
  <cp:lastModifiedBy>Antoine</cp:lastModifiedBy>
  <dcterms:created xsi:type="dcterms:W3CDTF">2022-03-05T10:13:10Z</dcterms:created>
  <dcterms:modified xsi:type="dcterms:W3CDTF">2022-04-13T15:29:50Z</dcterms:modified>
</cp:coreProperties>
</file>