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svensson/Dropbox/PhD project/Mantal data PhD/"/>
    </mc:Choice>
  </mc:AlternateContent>
  <xr:revisionPtr revIDLastSave="0" documentId="13_ncr:1_{7BA6DAD7-D438-F745-87BD-4357523A3A0A}" xr6:coauthVersionLast="47" xr6:coauthVersionMax="47" xr10:uidLastSave="{00000000-0000-0000-0000-000000000000}"/>
  <bookViews>
    <workbookView xWindow="15540" yWindow="500" windowWidth="13260" windowHeight="17500" xr2:uid="{9AF9C764-D8FC-CB48-ACD7-54C48D1D5B0C}"/>
  </bookViews>
  <sheets>
    <sheet name="Data" sheetId="1" r:id="rId1"/>
    <sheet name="Käll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2" i="1"/>
  <c r="I2" i="1"/>
  <c r="AE5" i="1" a="1"/>
  <c r="AE5" i="1" s="1"/>
  <c r="P123" i="1"/>
  <c r="P124" i="1"/>
  <c r="P125" i="1"/>
  <c r="P126" i="1"/>
  <c r="P127" i="1"/>
  <c r="P128" i="1"/>
  <c r="P129" i="1"/>
  <c r="P130" i="1"/>
  <c r="P131" i="1"/>
  <c r="P132" i="1"/>
  <c r="P133" i="1"/>
  <c r="P122" i="1"/>
  <c r="P111" i="1"/>
  <c r="P112" i="1"/>
  <c r="P113" i="1"/>
  <c r="P114" i="1"/>
  <c r="P115" i="1"/>
  <c r="P116" i="1"/>
  <c r="P117" i="1"/>
  <c r="P118" i="1"/>
  <c r="P119" i="1"/>
  <c r="P120" i="1"/>
  <c r="P121" i="1"/>
  <c r="P110" i="1"/>
  <c r="P99" i="1"/>
  <c r="P100" i="1"/>
  <c r="P101" i="1"/>
  <c r="P102" i="1"/>
  <c r="P103" i="1"/>
  <c r="P104" i="1"/>
  <c r="P105" i="1"/>
  <c r="P106" i="1"/>
  <c r="P107" i="1"/>
  <c r="P108" i="1"/>
  <c r="P109" i="1"/>
  <c r="P98" i="1"/>
  <c r="P87" i="1"/>
  <c r="P88" i="1"/>
  <c r="P89" i="1"/>
  <c r="P90" i="1"/>
  <c r="P91" i="1"/>
  <c r="P92" i="1"/>
  <c r="P93" i="1"/>
  <c r="P94" i="1"/>
  <c r="P95" i="1"/>
  <c r="P96" i="1"/>
  <c r="P97" i="1"/>
  <c r="P86" i="1"/>
  <c r="P85" i="1"/>
  <c r="P75" i="1"/>
  <c r="P76" i="1"/>
  <c r="P77" i="1"/>
  <c r="P78" i="1"/>
  <c r="P79" i="1"/>
  <c r="P80" i="1"/>
  <c r="P81" i="1"/>
  <c r="P82" i="1"/>
  <c r="P83" i="1"/>
  <c r="P84" i="1"/>
  <c r="P74" i="1"/>
  <c r="P63" i="1"/>
  <c r="P64" i="1"/>
  <c r="P65" i="1"/>
  <c r="P66" i="1"/>
  <c r="P67" i="1"/>
  <c r="P68" i="1"/>
  <c r="P69" i="1"/>
  <c r="P70" i="1"/>
  <c r="P71" i="1"/>
  <c r="P72" i="1"/>
  <c r="P73" i="1"/>
  <c r="P62" i="1"/>
  <c r="P51" i="1"/>
  <c r="P52" i="1"/>
  <c r="P53" i="1"/>
  <c r="P54" i="1"/>
  <c r="P55" i="1"/>
  <c r="P56" i="1"/>
  <c r="P57" i="1"/>
  <c r="P58" i="1"/>
  <c r="P59" i="1"/>
  <c r="P60" i="1"/>
  <c r="P61" i="1"/>
  <c r="P50" i="1"/>
  <c r="P41" i="1"/>
  <c r="P42" i="1"/>
  <c r="Q42" i="1" s="1"/>
  <c r="R42" i="1" s="1"/>
  <c r="P43" i="1"/>
  <c r="P44" i="1"/>
  <c r="P45" i="1"/>
  <c r="P46" i="1"/>
  <c r="P47" i="1"/>
  <c r="P48" i="1"/>
  <c r="P49" i="1"/>
  <c r="P39" i="1"/>
  <c r="P40" i="1"/>
  <c r="P38" i="1"/>
  <c r="M2" i="1"/>
  <c r="S2" i="1" s="1"/>
  <c r="M3" i="1"/>
  <c r="S3" i="1" s="1"/>
  <c r="M4" i="1"/>
  <c r="S4" i="1" s="1"/>
  <c r="M5" i="1"/>
  <c r="S5" i="1" s="1"/>
  <c r="M6" i="1"/>
  <c r="S6" i="1" s="1"/>
  <c r="M7" i="1"/>
  <c r="S7" i="1" s="1"/>
  <c r="M8" i="1"/>
  <c r="S8" i="1" s="1"/>
  <c r="M9" i="1"/>
  <c r="S9" i="1" s="1"/>
  <c r="M10" i="1"/>
  <c r="S10" i="1" s="1"/>
  <c r="M11" i="1"/>
  <c r="S11" i="1" s="1"/>
  <c r="M12" i="1"/>
  <c r="S12" i="1" s="1"/>
  <c r="M13" i="1"/>
  <c r="S13" i="1" s="1"/>
  <c r="M14" i="1"/>
  <c r="S14" i="1" s="1"/>
  <c r="M15" i="1"/>
  <c r="S15" i="1" s="1"/>
  <c r="M16" i="1"/>
  <c r="S16" i="1" s="1"/>
  <c r="M17" i="1"/>
  <c r="S17" i="1" s="1"/>
  <c r="M18" i="1"/>
  <c r="S18" i="1" s="1"/>
  <c r="M19" i="1"/>
  <c r="S19" i="1" s="1"/>
  <c r="M20" i="1"/>
  <c r="S20" i="1" s="1"/>
  <c r="M21" i="1"/>
  <c r="S21" i="1" s="1"/>
  <c r="M22" i="1"/>
  <c r="S22" i="1" s="1"/>
  <c r="M23" i="1"/>
  <c r="S23" i="1" s="1"/>
  <c r="M24" i="1"/>
  <c r="S24" i="1" s="1"/>
  <c r="M25" i="1"/>
  <c r="S25" i="1" s="1"/>
  <c r="M26" i="1"/>
  <c r="S26" i="1" s="1"/>
  <c r="M27" i="1"/>
  <c r="S27" i="1" s="1"/>
  <c r="M28" i="1"/>
  <c r="S28" i="1" s="1"/>
  <c r="M29" i="1"/>
  <c r="S29" i="1" s="1"/>
  <c r="M30" i="1"/>
  <c r="S30" i="1" s="1"/>
  <c r="M31" i="1"/>
  <c r="S31" i="1" s="1"/>
  <c r="M32" i="1"/>
  <c r="S32" i="1" s="1"/>
  <c r="M33" i="1"/>
  <c r="S33" i="1" s="1"/>
  <c r="M34" i="1"/>
  <c r="S34" i="1" s="1"/>
  <c r="M35" i="1"/>
  <c r="S35" i="1" s="1"/>
  <c r="M36" i="1"/>
  <c r="S36" i="1" s="1"/>
  <c r="M37" i="1"/>
  <c r="S37" i="1" s="1"/>
  <c r="M38" i="1"/>
  <c r="S38" i="1" s="1"/>
  <c r="M39" i="1"/>
  <c r="S39" i="1" s="1"/>
  <c r="M40" i="1"/>
  <c r="S40" i="1" s="1"/>
  <c r="M41" i="1"/>
  <c r="S41" i="1" s="1"/>
  <c r="M42" i="1"/>
  <c r="S42" i="1" s="1"/>
  <c r="M43" i="1"/>
  <c r="S43" i="1" s="1"/>
  <c r="M44" i="1"/>
  <c r="S44" i="1" s="1"/>
  <c r="M45" i="1"/>
  <c r="S45" i="1" s="1"/>
  <c r="M46" i="1"/>
  <c r="S46" i="1" s="1"/>
  <c r="M47" i="1"/>
  <c r="S47" i="1" s="1"/>
  <c r="M48" i="1"/>
  <c r="S48" i="1" s="1"/>
  <c r="M49" i="1"/>
  <c r="S49" i="1" s="1"/>
  <c r="M50" i="1"/>
  <c r="S50" i="1" s="1"/>
  <c r="M51" i="1"/>
  <c r="S51" i="1" s="1"/>
  <c r="T51" i="1" s="1"/>
  <c r="M52" i="1"/>
  <c r="S52" i="1" s="1"/>
  <c r="T52" i="1" s="1"/>
  <c r="M53" i="1"/>
  <c r="S53" i="1" s="1"/>
  <c r="M54" i="1"/>
  <c r="S54" i="1" s="1"/>
  <c r="M55" i="1"/>
  <c r="S55" i="1" s="1"/>
  <c r="M56" i="1"/>
  <c r="S56" i="1" s="1"/>
  <c r="M57" i="1"/>
  <c r="S57" i="1" s="1"/>
  <c r="M58" i="1"/>
  <c r="S58" i="1" s="1"/>
  <c r="M59" i="1"/>
  <c r="S59" i="1" s="1"/>
  <c r="M60" i="1"/>
  <c r="S60" i="1" s="1"/>
  <c r="M61" i="1"/>
  <c r="S61" i="1" s="1"/>
  <c r="M62" i="1"/>
  <c r="S62" i="1" s="1"/>
  <c r="M63" i="1"/>
  <c r="S63" i="1" s="1"/>
  <c r="M64" i="1"/>
  <c r="S64" i="1" s="1"/>
  <c r="M65" i="1"/>
  <c r="S65" i="1" s="1"/>
  <c r="M66" i="1"/>
  <c r="S66" i="1" s="1"/>
  <c r="M67" i="1"/>
  <c r="S67" i="1" s="1"/>
  <c r="M68" i="1"/>
  <c r="S68" i="1" s="1"/>
  <c r="M69" i="1"/>
  <c r="S69" i="1" s="1"/>
  <c r="M70" i="1"/>
  <c r="S70" i="1" s="1"/>
  <c r="M71" i="1"/>
  <c r="S71" i="1" s="1"/>
  <c r="M72" i="1"/>
  <c r="S72" i="1" s="1"/>
  <c r="M73" i="1"/>
  <c r="S73" i="1" s="1"/>
  <c r="M74" i="1"/>
  <c r="S74" i="1" s="1"/>
  <c r="M75" i="1"/>
  <c r="S75" i="1" s="1"/>
  <c r="T75" i="1" s="1"/>
  <c r="M76" i="1"/>
  <c r="S76" i="1" s="1"/>
  <c r="M77" i="1"/>
  <c r="S77" i="1" s="1"/>
  <c r="M78" i="1"/>
  <c r="S78" i="1" s="1"/>
  <c r="M79" i="1"/>
  <c r="Q79" i="1" s="1"/>
  <c r="R79" i="1" s="1"/>
  <c r="M80" i="1"/>
  <c r="S80" i="1" s="1"/>
  <c r="M81" i="1"/>
  <c r="S81" i="1" s="1"/>
  <c r="M82" i="1"/>
  <c r="S82" i="1" s="1"/>
  <c r="M83" i="1"/>
  <c r="S83" i="1" s="1"/>
  <c r="M84" i="1"/>
  <c r="S84" i="1" s="1"/>
  <c r="M85" i="1"/>
  <c r="S85" i="1" s="1"/>
  <c r="M86" i="1"/>
  <c r="S86" i="1" s="1"/>
  <c r="M87" i="1"/>
  <c r="S87" i="1" s="1"/>
  <c r="M88" i="1"/>
  <c r="S88" i="1" s="1"/>
  <c r="M89" i="1"/>
  <c r="S89" i="1" s="1"/>
  <c r="M90" i="1"/>
  <c r="S90" i="1" s="1"/>
  <c r="M91" i="1"/>
  <c r="S91" i="1" s="1"/>
  <c r="M92" i="1"/>
  <c r="S92" i="1" s="1"/>
  <c r="M93" i="1"/>
  <c r="S93" i="1" s="1"/>
  <c r="M94" i="1"/>
  <c r="S94" i="1" s="1"/>
  <c r="M95" i="1"/>
  <c r="S95" i="1" s="1"/>
  <c r="M96" i="1"/>
  <c r="S96" i="1" s="1"/>
  <c r="M97" i="1"/>
  <c r="S97" i="1" s="1"/>
  <c r="M98" i="1"/>
  <c r="S98" i="1" s="1"/>
  <c r="M99" i="1"/>
  <c r="S99" i="1" s="1"/>
  <c r="M100" i="1"/>
  <c r="S100" i="1" s="1"/>
  <c r="M101" i="1"/>
  <c r="S101" i="1" s="1"/>
  <c r="M102" i="1"/>
  <c r="Q102" i="1" s="1"/>
  <c r="R102" i="1" s="1"/>
  <c r="M103" i="1"/>
  <c r="S103" i="1" s="1"/>
  <c r="M104" i="1"/>
  <c r="S104" i="1" s="1"/>
  <c r="M105" i="1"/>
  <c r="S105" i="1" s="1"/>
  <c r="M106" i="1"/>
  <c r="S106" i="1" s="1"/>
  <c r="M107" i="1"/>
  <c r="S107" i="1" s="1"/>
  <c r="M108" i="1"/>
  <c r="S108" i="1" s="1"/>
  <c r="T108" i="1" s="1"/>
  <c r="M109" i="1"/>
  <c r="S109" i="1" s="1"/>
  <c r="M110" i="1"/>
  <c r="S110" i="1" s="1"/>
  <c r="M111" i="1"/>
  <c r="S111" i="1" s="1"/>
  <c r="M112" i="1"/>
  <c r="S112" i="1" s="1"/>
  <c r="M113" i="1"/>
  <c r="S113" i="1" s="1"/>
  <c r="M114" i="1"/>
  <c r="S114" i="1" s="1"/>
  <c r="M115" i="1"/>
  <c r="S115" i="1" s="1"/>
  <c r="M116" i="1"/>
  <c r="S116" i="1" s="1"/>
  <c r="M117" i="1"/>
  <c r="S117" i="1" s="1"/>
  <c r="M118" i="1"/>
  <c r="S118" i="1" s="1"/>
  <c r="M119" i="1"/>
  <c r="S119" i="1" s="1"/>
  <c r="M120" i="1"/>
  <c r="S120" i="1" s="1"/>
  <c r="M121" i="1"/>
  <c r="S121" i="1" s="1"/>
  <c r="M122" i="1"/>
  <c r="S122" i="1" s="1"/>
  <c r="M123" i="1"/>
  <c r="S123" i="1" s="1"/>
  <c r="M124" i="1"/>
  <c r="S124" i="1" s="1"/>
  <c r="M125" i="1"/>
  <c r="Q125" i="1" s="1"/>
  <c r="R125" i="1" s="1"/>
  <c r="M126" i="1"/>
  <c r="S126" i="1" s="1"/>
  <c r="M127" i="1"/>
  <c r="S127" i="1" s="1"/>
  <c r="M128" i="1"/>
  <c r="S128" i="1" s="1"/>
  <c r="M129" i="1"/>
  <c r="S129" i="1" s="1"/>
  <c r="M130" i="1"/>
  <c r="S130" i="1" s="1"/>
  <c r="M131" i="1"/>
  <c r="S131" i="1" s="1"/>
  <c r="M132" i="1"/>
  <c r="S132" i="1" s="1"/>
  <c r="M133" i="1"/>
  <c r="S133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Q43" i="1" l="1"/>
  <c r="R43" i="1" s="1"/>
  <c r="Q64" i="1"/>
  <c r="R64" i="1" s="1"/>
  <c r="Q56" i="1"/>
  <c r="R56" i="1" s="1"/>
  <c r="Q57" i="1"/>
  <c r="R57" i="1" s="1"/>
  <c r="Q48" i="1"/>
  <c r="R48" i="1" s="1"/>
  <c r="Q41" i="1"/>
  <c r="R41" i="1" s="1"/>
  <c r="Q49" i="1"/>
  <c r="R49" i="1" s="1"/>
  <c r="Q40" i="1"/>
  <c r="R40" i="1" s="1"/>
  <c r="Q65" i="1"/>
  <c r="R65" i="1" s="1"/>
  <c r="T76" i="1"/>
  <c r="Q90" i="1"/>
  <c r="R90" i="1" s="1"/>
  <c r="Q106" i="1"/>
  <c r="R106" i="1" s="1"/>
  <c r="Q110" i="1"/>
  <c r="R110" i="1" s="1"/>
  <c r="Q47" i="1"/>
  <c r="R47" i="1" s="1"/>
  <c r="Q46" i="1"/>
  <c r="R46" i="1" s="1"/>
  <c r="Q38" i="1"/>
  <c r="R38" i="1" s="1"/>
  <c r="Q63" i="1"/>
  <c r="R63" i="1" s="1"/>
  <c r="Q126" i="1"/>
  <c r="R126" i="1" s="1"/>
  <c r="S102" i="1"/>
  <c r="T102" i="1" s="1"/>
  <c r="Q92" i="1"/>
  <c r="R92" i="1" s="1"/>
  <c r="Q108" i="1"/>
  <c r="R108" i="1" s="1"/>
  <c r="Q100" i="1"/>
  <c r="R100" i="1" s="1"/>
  <c r="Q116" i="1"/>
  <c r="R116" i="1" s="1"/>
  <c r="Q132" i="1"/>
  <c r="R132" i="1" s="1"/>
  <c r="Q39" i="1"/>
  <c r="R39" i="1" s="1"/>
  <c r="Q55" i="1"/>
  <c r="R55" i="1" s="1"/>
  <c r="Q70" i="1"/>
  <c r="R70" i="1" s="1"/>
  <c r="Q97" i="1"/>
  <c r="R97" i="1" s="1"/>
  <c r="Q89" i="1"/>
  <c r="R89" i="1" s="1"/>
  <c r="Q105" i="1"/>
  <c r="R105" i="1" s="1"/>
  <c r="Q121" i="1"/>
  <c r="R121" i="1" s="1"/>
  <c r="Q113" i="1"/>
  <c r="R113" i="1" s="1"/>
  <c r="Q129" i="1"/>
  <c r="R129" i="1" s="1"/>
  <c r="Q78" i="1"/>
  <c r="R78" i="1" s="1"/>
  <c r="S79" i="1"/>
  <c r="T79" i="1" s="1"/>
  <c r="Q96" i="1"/>
  <c r="R96" i="1" s="1"/>
  <c r="Q88" i="1"/>
  <c r="R88" i="1" s="1"/>
  <c r="Q104" i="1"/>
  <c r="R104" i="1" s="1"/>
  <c r="Q120" i="1"/>
  <c r="R120" i="1" s="1"/>
  <c r="Q112" i="1"/>
  <c r="R112" i="1" s="1"/>
  <c r="Q128" i="1"/>
  <c r="R128" i="1" s="1"/>
  <c r="T126" i="1"/>
  <c r="Q124" i="1"/>
  <c r="R124" i="1" s="1"/>
  <c r="T73" i="1"/>
  <c r="T72" i="1"/>
  <c r="T85" i="1"/>
  <c r="Q91" i="1"/>
  <c r="R91" i="1" s="1"/>
  <c r="Q107" i="1"/>
  <c r="R107" i="1" s="1"/>
  <c r="Q99" i="1"/>
  <c r="R99" i="1" s="1"/>
  <c r="Q115" i="1"/>
  <c r="R115" i="1" s="1"/>
  <c r="Q131" i="1"/>
  <c r="R131" i="1" s="1"/>
  <c r="Q123" i="1"/>
  <c r="R123" i="1" s="1"/>
  <c r="T86" i="1"/>
  <c r="Q114" i="1"/>
  <c r="R114" i="1" s="1"/>
  <c r="Q130" i="1"/>
  <c r="R130" i="1" s="1"/>
  <c r="T80" i="1"/>
  <c r="T63" i="1"/>
  <c r="S125" i="1"/>
  <c r="T125" i="1" s="1"/>
  <c r="T54" i="1"/>
  <c r="Q74" i="1"/>
  <c r="R74" i="1" s="1"/>
  <c r="Q77" i="1"/>
  <c r="R77" i="1" s="1"/>
  <c r="T127" i="1"/>
  <c r="T71" i="1"/>
  <c r="Q50" i="1"/>
  <c r="R50" i="1" s="1"/>
  <c r="T61" i="1"/>
  <c r="Q69" i="1"/>
  <c r="R69" i="1" s="1"/>
  <c r="Q76" i="1"/>
  <c r="R76" i="1" s="1"/>
  <c r="Q60" i="1"/>
  <c r="R60" i="1" s="1"/>
  <c r="Q68" i="1"/>
  <c r="R68" i="1" s="1"/>
  <c r="Q75" i="1"/>
  <c r="R75" i="1" s="1"/>
  <c r="T95" i="1"/>
  <c r="T103" i="1"/>
  <c r="T119" i="1"/>
  <c r="Q51" i="1"/>
  <c r="R51" i="1" s="1"/>
  <c r="Q67" i="1"/>
  <c r="R67" i="1" s="1"/>
  <c r="Q82" i="1"/>
  <c r="R82" i="1" s="1"/>
  <c r="Q81" i="1"/>
  <c r="R81" i="1" s="1"/>
  <c r="T94" i="1"/>
  <c r="Q98" i="1"/>
  <c r="R98" i="1" s="1"/>
  <c r="T118" i="1"/>
  <c r="Q122" i="1"/>
  <c r="R122" i="1" s="1"/>
  <c r="T53" i="1"/>
  <c r="Q84" i="1"/>
  <c r="R84" i="1" s="1"/>
  <c r="Q52" i="1"/>
  <c r="R52" i="1" s="1"/>
  <c r="Q83" i="1"/>
  <c r="R83" i="1" s="1"/>
  <c r="T87" i="1"/>
  <c r="T111" i="1"/>
  <c r="Q45" i="1"/>
  <c r="R45" i="1" s="1"/>
  <c r="Q59" i="1"/>
  <c r="R59" i="1" s="1"/>
  <c r="T40" i="1"/>
  <c r="Q44" i="1"/>
  <c r="R44" i="1" s="1"/>
  <c r="Q58" i="1"/>
  <c r="R58" i="1" s="1"/>
  <c r="T62" i="1"/>
  <c r="Q66" i="1"/>
  <c r="R66" i="1" s="1"/>
  <c r="T81" i="1"/>
  <c r="T93" i="1"/>
  <c r="T109" i="1"/>
  <c r="T101" i="1"/>
  <c r="T117" i="1"/>
  <c r="T133" i="1"/>
  <c r="T74" i="1"/>
  <c r="T50" i="1"/>
  <c r="Q101" i="1"/>
  <c r="R101" i="1" s="1"/>
  <c r="T68" i="1"/>
  <c r="T44" i="1"/>
  <c r="Q119" i="1"/>
  <c r="R119" i="1" s="1"/>
  <c r="Q95" i="1"/>
  <c r="R95" i="1" s="1"/>
  <c r="T124" i="1"/>
  <c r="T67" i="1"/>
  <c r="T43" i="1"/>
  <c r="Q118" i="1"/>
  <c r="R118" i="1" s="1"/>
  <c r="Q94" i="1"/>
  <c r="R94" i="1" s="1"/>
  <c r="T100" i="1"/>
  <c r="T60" i="1"/>
  <c r="T42" i="1"/>
  <c r="Q117" i="1"/>
  <c r="R117" i="1" s="1"/>
  <c r="Q93" i="1"/>
  <c r="R93" i="1" s="1"/>
  <c r="T84" i="1"/>
  <c r="T59" i="1"/>
  <c r="Q111" i="1"/>
  <c r="R111" i="1" s="1"/>
  <c r="Q87" i="1"/>
  <c r="R87" i="1" s="1"/>
  <c r="T116" i="1"/>
  <c r="Q80" i="1"/>
  <c r="R80" i="1" s="1"/>
  <c r="T83" i="1"/>
  <c r="T58" i="1"/>
  <c r="Q133" i="1"/>
  <c r="R133" i="1" s="1"/>
  <c r="Q109" i="1"/>
  <c r="R109" i="1" s="1"/>
  <c r="T110" i="1"/>
  <c r="T92" i="1"/>
  <c r="Q127" i="1"/>
  <c r="R127" i="1" s="1"/>
  <c r="Q103" i="1"/>
  <c r="R103" i="1" s="1"/>
  <c r="T132" i="1"/>
  <c r="Q62" i="1"/>
  <c r="R62" i="1" s="1"/>
  <c r="T66" i="1"/>
  <c r="Q61" i="1"/>
  <c r="R61" i="1" s="1"/>
  <c r="Q73" i="1"/>
  <c r="R73" i="1" s="1"/>
  <c r="T65" i="1"/>
  <c r="T57" i="1"/>
  <c r="T49" i="1"/>
  <c r="T41" i="1"/>
  <c r="T131" i="1"/>
  <c r="T123" i="1"/>
  <c r="T115" i="1"/>
  <c r="T107" i="1"/>
  <c r="T99" i="1"/>
  <c r="T91" i="1"/>
  <c r="T82" i="1"/>
  <c r="Q72" i="1"/>
  <c r="R72" i="1" s="1"/>
  <c r="T64" i="1"/>
  <c r="T56" i="1"/>
  <c r="T48" i="1"/>
  <c r="T130" i="1"/>
  <c r="T122" i="1"/>
  <c r="T114" i="1"/>
  <c r="T106" i="1"/>
  <c r="T98" i="1"/>
  <c r="T90" i="1"/>
  <c r="Q54" i="1"/>
  <c r="R54" i="1" s="1"/>
  <c r="Q85" i="1"/>
  <c r="R85" i="1" s="1"/>
  <c r="Q71" i="1"/>
  <c r="R71" i="1" s="1"/>
  <c r="T55" i="1"/>
  <c r="T47" i="1"/>
  <c r="T39" i="1"/>
  <c r="T129" i="1"/>
  <c r="T121" i="1"/>
  <c r="T113" i="1"/>
  <c r="T105" i="1"/>
  <c r="T97" i="1"/>
  <c r="T89" i="1"/>
  <c r="Q53" i="1"/>
  <c r="R53" i="1" s="1"/>
  <c r="T78" i="1"/>
  <c r="T70" i="1"/>
  <c r="T46" i="1"/>
  <c r="T38" i="1"/>
  <c r="T128" i="1"/>
  <c r="T120" i="1"/>
  <c r="T112" i="1"/>
  <c r="T104" i="1"/>
  <c r="T96" i="1"/>
  <c r="T88" i="1"/>
  <c r="Q86" i="1"/>
  <c r="R86" i="1" s="1"/>
  <c r="T77" i="1"/>
  <c r="T69" i="1"/>
  <c r="T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<sst xmlns="http://schemas.openxmlformats.org/spreadsheetml/2006/main" count="106" uniqueCount="72">
  <si>
    <t>År</t>
  </si>
  <si>
    <t>Skuldsättning</t>
  </si>
  <si>
    <t>Source</t>
  </si>
  <si>
    <t>OECD</t>
  </si>
  <si>
    <t>Länk: https://fred.stlouisfed.org/series/IRLTMT01SEM156N</t>
  </si>
  <si>
    <t>Månad</t>
  </si>
  <si>
    <t>Statslåneräntan 10 år Tyskland</t>
  </si>
  <si>
    <t>Skillnad mellan svenska och tyskla räntan på 10 åriga statsobligationer</t>
  </si>
  <si>
    <t>Datum</t>
  </si>
  <si>
    <t>Reporäntan RB</t>
  </si>
  <si>
    <t>Statsobligation 2 år</t>
  </si>
  <si>
    <t>Statsobligation 5 år</t>
  </si>
  <si>
    <t>Statsobligation 7 år</t>
  </si>
  <si>
    <t>Statsobligation 10 år</t>
  </si>
  <si>
    <t>skuldsättning i miljarder</t>
  </si>
  <si>
    <t>1993K1</t>
  </si>
  <si>
    <t>1993K2</t>
  </si>
  <si>
    <t>1993K3</t>
  </si>
  <si>
    <t>1993K4</t>
  </si>
  <si>
    <t>1994K1</t>
  </si>
  <si>
    <t>1994K2</t>
  </si>
  <si>
    <t>1994K3</t>
  </si>
  <si>
    <t>1994K4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</si>
  <si>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</si>
  <si>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</si>
  <si>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</si>
  <si>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</si>
  <si>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</si>
  <si>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</si>
  <si>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</si>
  <si>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</si>
  <si>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</si>
  <si>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</si>
  <si>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</si>
  <si>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</si>
  <si>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</si>
  <si>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</si>
  <si>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</si>
  <si>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</si>
  <si>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</si>
  <si>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</si>
  <si>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</si>
  <si>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</si>
  <si>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</si>
  <si>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</si>
  <si>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</si>
  <si>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</si>
  <si>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BNP per kvartal</t>
  </si>
  <si>
    <t>Totala räntekostnader</t>
  </si>
  <si>
    <t>Räntekostnad i förhållande till BNP</t>
  </si>
  <si>
    <t xml:space="preserve">Skuldkvot </t>
  </si>
  <si>
    <t>Skuldkvot i procent</t>
  </si>
  <si>
    <t>USD</t>
  </si>
  <si>
    <t>EUR</t>
  </si>
  <si>
    <t>BNP, marknadspris</t>
  </si>
  <si>
    <t>..</t>
  </si>
  <si>
    <t>BNP kvartal</t>
  </si>
  <si>
    <t>Inflation</t>
  </si>
  <si>
    <t xml:space="preserve">Inflation </t>
  </si>
  <si>
    <t>Variabel</t>
  </si>
  <si>
    <t>Riksgälden</t>
  </si>
  <si>
    <t>Lån miljarder</t>
  </si>
  <si>
    <t xml:space="preserve">BNP </t>
  </si>
  <si>
    <t>SCB</t>
  </si>
  <si>
    <t>statslåneräntor</t>
  </si>
  <si>
    <t>Reporänta</t>
  </si>
  <si>
    <t>Riksbanken</t>
  </si>
  <si>
    <t>Växelkurser</t>
  </si>
  <si>
    <t>DEM</t>
  </si>
  <si>
    <t>Reporäntan BB</t>
  </si>
  <si>
    <t xml:space="preserve">Skillnad statslåneränta USA 10 årig </t>
  </si>
  <si>
    <t>Statslåneräntan 10 år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</si>
</sst>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#,##0.00\ &quot;kr&quot;"/>
    <numFmt numFmtId="166" formatCode="0.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ptos Narrow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3" fillId="0" borderId="0" xfId="0" applyFont="1"/>
    <xf numFmtId="0" fontId="4" fillId="0" borderId="0" xfId="0" applyFont="1"/>
    <xf numFmtId="9" fontId="1" fillId="0" borderId="0" xfId="1" applyFont="1"/>
    <xf numFmtId="164" fontId="1" fillId="0" borderId="0" xfId="0" applyNumberFormat="1" applyFont="1"/>
    <xf numFmtId="1" fontId="1" fillId="0" borderId="0" xfId="0" applyNumberFormat="1" applyFont="1"/>
    <xf numFmtId="0" fontId="0" fillId="0" borderId="0" xfId="0" applyAlignment="1">
      <alignment horizontal="right"/>
    </xf>
    <xf numFmtId="166" fontId="0" fillId="0" borderId="0" xfId="0" applyNumberFormat="1"/>
    <xf numFmtId="166" fontId="1" fillId="0" borderId="0" xfId="0" applyNumberFormat="1" applyFont="1"/>
    <xf numFmtId="166" fontId="5" fillId="0" borderId="0" xfId="0" applyNumberFormat="1" applyFont="1"/>
    <xf numFmtId="0" fontId="5" fillId="0" borderId="0" xfId="0" applyFont="1"/>
    <xf numFmtId="2" fontId="0" fillId="0" borderId="0" xfId="0" applyNumberForma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CFC1-02AF-DE46-8FE8-06825950038B}">
  <dimension ref="A1:EN133"/>
  <sheetViews>
    <sheetView tabSelected="1" topLeftCell="C1" zoomScale="50" workbookViewId="0">
      <selection activeCell="K116" sqref="K116"/>
    </sheetView>
  </sheetViews>
  <sheetFormatPr baseColWidth="10" defaultRowHeight="16" x14ac:dyDescent="0.2"/>
  <cols>
    <col min="3" max="3" width="23.83203125" style="1" bestFit="1" customWidth="1"/>
    <col min="4" max="5" width="23.83203125" style="1" customWidth="1"/>
    <col min="7" max="7" width="14.1640625" customWidth="1"/>
    <col min="8" max="8" width="19.83203125" bestFit="1" customWidth="1"/>
    <col min="12" max="12" width="23.5" style="4" customWidth="1"/>
    <col min="13" max="13" width="11.83203125" bestFit="1" customWidth="1"/>
    <col min="14" max="24" width="10.83203125" style="2"/>
  </cols>
  <sheetData>
    <row r="1" spans="1:144" x14ac:dyDescent="0.2">
      <c r="A1" t="s">
        <v>0</v>
      </c>
      <c r="B1" t="s">
        <v>5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  <c r="H1" t="s">
        <v>6</v>
      </c>
      <c r="I1" t="s">
        <v>7</v>
      </c>
      <c r="J1" s="1" t="s">
        <v>71</v>
      </c>
      <c r="K1" s="1" t="s">
        <v>70</v>
      </c>
      <c r="L1" s="4" t="s">
        <v>1</v>
      </c>
      <c r="M1" t="s">
        <v>14</v>
      </c>
      <c r="N1" s="2" t="s">
        <v>9</v>
      </c>
      <c r="O1" s="2" t="s">
        <v>69</v>
      </c>
      <c r="P1" s="2" t="s">
        <v>47</v>
      </c>
      <c r="Q1" s="7" t="s">
        <v>51</v>
      </c>
      <c r="R1" s="2" t="s">
        <v>50</v>
      </c>
      <c r="S1" s="7" t="s">
        <v>48</v>
      </c>
      <c r="T1" s="7" t="s">
        <v>49</v>
      </c>
      <c r="U1" s="2" t="s">
        <v>53</v>
      </c>
      <c r="V1" s="2" t="s">
        <v>52</v>
      </c>
      <c r="W1" s="2" t="s">
        <v>68</v>
      </c>
      <c r="X1" s="7" t="s">
        <v>56</v>
      </c>
      <c r="Y1" s="15" t="s">
        <v>57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1:144" x14ac:dyDescent="0.2">
      <c r="A2">
        <v>1990</v>
      </c>
      <c r="B2">
        <v>199001</v>
      </c>
      <c r="C2" s="1">
        <v>32904</v>
      </c>
      <c r="D2" s="3">
        <v>13.766</v>
      </c>
      <c r="E2" s="3">
        <v>13.26933</v>
      </c>
      <c r="F2" s="3">
        <v>13.076000000000001</v>
      </c>
      <c r="G2" s="3">
        <v>12.898669999999999</v>
      </c>
      <c r="H2">
        <v>7.6950000000000003</v>
      </c>
      <c r="I2" s="3">
        <f>G2-H2</f>
        <v>5.2036699999999989</v>
      </c>
      <c r="J2" s="16">
        <v>8.2100000000000009</v>
      </c>
      <c r="K2" s="3">
        <f>G2-J2</f>
        <v>4.6886699999999983</v>
      </c>
      <c r="L2" s="4">
        <v>595507076493</v>
      </c>
      <c r="M2">
        <f>L2/1000000000</f>
        <v>595.507076493</v>
      </c>
      <c r="N2" s="9">
        <v>11.36364</v>
      </c>
      <c r="O2" s="9"/>
      <c r="Q2" s="10"/>
      <c r="S2" s="10">
        <f t="shared" ref="S2:S33" si="0">(M2*E2)/100</f>
        <v>79.019799153208595</v>
      </c>
      <c r="T2" s="10"/>
      <c r="X2" s="10"/>
      <c r="Y2" s="14">
        <v>2.9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</row>
    <row r="3" spans="1:144" x14ac:dyDescent="0.2">
      <c r="A3">
        <v>1990</v>
      </c>
      <c r="B3">
        <v>199002</v>
      </c>
      <c r="C3" s="1">
        <v>32932</v>
      </c>
      <c r="D3" s="3">
        <v>15.28375</v>
      </c>
      <c r="E3" s="3">
        <v>14.397500000000001</v>
      </c>
      <c r="F3" s="3">
        <v>14.08375</v>
      </c>
      <c r="G3" s="3">
        <v>13.73875</v>
      </c>
      <c r="H3">
        <v>8.5749999999999993</v>
      </c>
      <c r="I3">
        <f t="shared" ref="I3:I66" si="1">G3-H3</f>
        <v>5.1637500000000003</v>
      </c>
      <c r="J3" s="16">
        <v>8.4700000000000006</v>
      </c>
      <c r="K3" s="3">
        <f t="shared" ref="K3:K66" si="2">G3-J3</f>
        <v>5.2687499999999989</v>
      </c>
      <c r="L3" s="4">
        <v>599144138862</v>
      </c>
      <c r="M3">
        <f t="shared" ref="M3:M66" si="3">L3/1000000000</f>
        <v>599.14413886199998</v>
      </c>
      <c r="N3" s="9">
        <v>12.95</v>
      </c>
      <c r="O3" s="9"/>
      <c r="S3" s="10">
        <f t="shared" si="0"/>
        <v>86.261777392656455</v>
      </c>
      <c r="Y3" s="14">
        <v>0.3</v>
      </c>
    </row>
    <row r="4" spans="1:144" x14ac:dyDescent="0.2">
      <c r="A4">
        <v>1990</v>
      </c>
      <c r="B4">
        <v>199003</v>
      </c>
      <c r="C4" s="1">
        <v>32962</v>
      </c>
      <c r="D4" s="3">
        <v>15.04773</v>
      </c>
      <c r="E4" s="3">
        <v>14.37</v>
      </c>
      <c r="F4" s="3">
        <v>14.125</v>
      </c>
      <c r="G4" s="3">
        <v>13.77636</v>
      </c>
      <c r="H4">
        <v>8.6449999999999996</v>
      </c>
      <c r="I4">
        <f t="shared" si="1"/>
        <v>5.1313600000000008</v>
      </c>
      <c r="J4" s="16">
        <v>8.59</v>
      </c>
      <c r="K4" s="3">
        <f t="shared" si="2"/>
        <v>5.1863600000000005</v>
      </c>
      <c r="L4" s="4">
        <v>602708664308</v>
      </c>
      <c r="M4">
        <f t="shared" si="3"/>
        <v>602.70866430800004</v>
      </c>
      <c r="N4" s="9">
        <v>13.545450000000001</v>
      </c>
      <c r="O4" s="9"/>
      <c r="S4" s="10">
        <f t="shared" si="0"/>
        <v>86.609235061059607</v>
      </c>
      <c r="Y4" s="14">
        <v>2.7</v>
      </c>
    </row>
    <row r="5" spans="1:144" x14ac:dyDescent="0.2">
      <c r="A5">
        <v>1990</v>
      </c>
      <c r="B5">
        <v>199004</v>
      </c>
      <c r="C5" s="1">
        <v>32993</v>
      </c>
      <c r="D5" s="3">
        <v>14.48842</v>
      </c>
      <c r="E5" s="3">
        <v>14.037369999999999</v>
      </c>
      <c r="F5" s="3">
        <v>13.894209999999999</v>
      </c>
      <c r="G5" s="3">
        <v>13.666320000000001</v>
      </c>
      <c r="H5">
        <v>8.7624999999999993</v>
      </c>
      <c r="I5">
        <f t="shared" si="1"/>
        <v>4.9038200000000014</v>
      </c>
      <c r="J5" s="16">
        <v>8.7899999999999991</v>
      </c>
      <c r="K5" s="3">
        <f t="shared" si="2"/>
        <v>4.8763200000000015</v>
      </c>
      <c r="L5" s="4">
        <v>594798372587</v>
      </c>
      <c r="M5">
        <f t="shared" si="3"/>
        <v>594.79837258700002</v>
      </c>
      <c r="N5" s="9">
        <v>12.947369999999999</v>
      </c>
      <c r="O5" s="9"/>
      <c r="S5" s="10">
        <f t="shared" si="0"/>
        <v>83.494048314015757</v>
      </c>
      <c r="Y5" s="14">
        <v>0.4</v>
      </c>
      <c r="AC5" s="6" t="s">
        <v>15</v>
      </c>
      <c r="AD5" s="5">
        <v>397683</v>
      </c>
      <c r="AE5" s="5" cm="1">
        <f t="array" ref="AE5:AE8">AD5:AD8</f>
        <v>397683</v>
      </c>
      <c r="AG5" s="6" t="s">
        <v>54</v>
      </c>
    </row>
    <row r="6" spans="1:144" x14ac:dyDescent="0.2">
      <c r="A6">
        <v>1990</v>
      </c>
      <c r="B6">
        <v>199005</v>
      </c>
      <c r="C6" s="1">
        <v>33024</v>
      </c>
      <c r="D6" s="3">
        <v>13.87857</v>
      </c>
      <c r="E6" s="3">
        <v>13.632860000000001</v>
      </c>
      <c r="F6" s="3">
        <v>13.47667</v>
      </c>
      <c r="G6" s="3">
        <v>13.305709999999999</v>
      </c>
      <c r="H6">
        <v>8.7149999999999999</v>
      </c>
      <c r="I6">
        <f t="shared" si="1"/>
        <v>4.5907099999999996</v>
      </c>
      <c r="J6" s="16">
        <v>8.76</v>
      </c>
      <c r="K6" s="3">
        <f t="shared" si="2"/>
        <v>4.5457099999999997</v>
      </c>
      <c r="L6" s="4">
        <v>581901908369</v>
      </c>
      <c r="M6">
        <f t="shared" si="3"/>
        <v>581.90190836900001</v>
      </c>
      <c r="N6" s="9">
        <v>12.04762</v>
      </c>
      <c r="O6" s="9"/>
      <c r="S6" s="10">
        <f t="shared" si="0"/>
        <v>79.329872505274068</v>
      </c>
      <c r="Y6" s="14">
        <v>0.6</v>
      </c>
      <c r="AC6" s="6" t="s">
        <v>16</v>
      </c>
      <c r="AD6" s="5">
        <v>414342</v>
      </c>
      <c r="AE6">
        <v>414342</v>
      </c>
      <c r="AF6" s="6" t="s">
        <v>15</v>
      </c>
      <c r="AG6" s="11" t="s">
        <v>55</v>
      </c>
    </row>
    <row r="7" spans="1:144" x14ac:dyDescent="0.2">
      <c r="A7">
        <v>1990</v>
      </c>
      <c r="B7">
        <v>199006</v>
      </c>
      <c r="C7" s="1">
        <v>33053</v>
      </c>
      <c r="D7" s="3">
        <v>13.501049999999999</v>
      </c>
      <c r="E7" s="3">
        <v>13.16316</v>
      </c>
      <c r="F7" s="3">
        <v>13.07053</v>
      </c>
      <c r="G7" s="3">
        <v>12.916320000000001</v>
      </c>
      <c r="H7">
        <v>8.8324999999999996</v>
      </c>
      <c r="I7">
        <f t="shared" si="1"/>
        <v>4.0838200000000011</v>
      </c>
      <c r="J7" s="16">
        <v>8.48</v>
      </c>
      <c r="K7" s="3">
        <f t="shared" si="2"/>
        <v>4.4363200000000003</v>
      </c>
      <c r="L7" s="4">
        <v>582456398874</v>
      </c>
      <c r="M7">
        <f t="shared" si="3"/>
        <v>582.456398874</v>
      </c>
      <c r="N7" s="9">
        <v>11.947369999999999</v>
      </c>
      <c r="O7" s="9"/>
      <c r="S7" s="10">
        <f t="shared" si="0"/>
        <v>76.669667714022822</v>
      </c>
      <c r="Y7" s="14">
        <v>-0.1</v>
      </c>
      <c r="AC7" s="6" t="s">
        <v>17</v>
      </c>
      <c r="AD7" s="5">
        <v>396099</v>
      </c>
      <c r="AE7">
        <v>396099</v>
      </c>
      <c r="AF7" s="6" t="s">
        <v>16</v>
      </c>
      <c r="AG7" s="12">
        <v>0.9</v>
      </c>
    </row>
    <row r="8" spans="1:144" x14ac:dyDescent="0.2">
      <c r="A8">
        <v>1990</v>
      </c>
      <c r="B8">
        <v>199007</v>
      </c>
      <c r="C8" s="1">
        <v>33085</v>
      </c>
      <c r="D8" s="3">
        <v>13.438639999999999</v>
      </c>
      <c r="E8" s="3">
        <v>13.12909</v>
      </c>
      <c r="F8" s="3">
        <v>12.983639999999999</v>
      </c>
      <c r="G8" s="3">
        <v>12.845000000000001</v>
      </c>
      <c r="H8">
        <v>8.5449999999999999</v>
      </c>
      <c r="I8">
        <f t="shared" si="1"/>
        <v>4.3000000000000007</v>
      </c>
      <c r="J8" s="16">
        <v>8.4700000000000006</v>
      </c>
      <c r="K8" s="3">
        <f t="shared" si="2"/>
        <v>4.375</v>
      </c>
      <c r="L8" s="4">
        <v>581973893272</v>
      </c>
      <c r="M8">
        <f t="shared" si="3"/>
        <v>581.97389327200005</v>
      </c>
      <c r="N8" s="9">
        <v>11.909090000000001</v>
      </c>
      <c r="O8" s="9"/>
      <c r="S8" s="10">
        <f t="shared" si="0"/>
        <v>76.407876224184832</v>
      </c>
      <c r="Y8" s="14">
        <v>1</v>
      </c>
      <c r="AC8" s="6" t="s">
        <v>18</v>
      </c>
      <c r="AD8" s="5">
        <v>446993</v>
      </c>
      <c r="AE8">
        <v>446993</v>
      </c>
      <c r="AF8" s="6" t="s">
        <v>17</v>
      </c>
      <c r="AG8" s="12">
        <v>0.7</v>
      </c>
    </row>
    <row r="9" spans="1:144" x14ac:dyDescent="0.2">
      <c r="A9">
        <v>1990</v>
      </c>
      <c r="B9">
        <v>199008</v>
      </c>
      <c r="C9" s="1">
        <v>33116</v>
      </c>
      <c r="D9" s="3">
        <v>13.8987</v>
      </c>
      <c r="E9" s="3">
        <v>13.57826</v>
      </c>
      <c r="F9" s="3">
        <v>13.46565</v>
      </c>
      <c r="G9" s="3">
        <v>13.29304</v>
      </c>
      <c r="H9">
        <v>8.9975000000000005</v>
      </c>
      <c r="I9">
        <f t="shared" si="1"/>
        <v>4.295539999999999</v>
      </c>
      <c r="J9" s="16">
        <v>8.75</v>
      </c>
      <c r="K9" s="3">
        <f t="shared" si="2"/>
        <v>4.5430399999999995</v>
      </c>
      <c r="L9" s="4">
        <v>572960832980</v>
      </c>
      <c r="M9">
        <f t="shared" si="3"/>
        <v>572.96083297999996</v>
      </c>
      <c r="N9" s="9">
        <v>12.260870000000001</v>
      </c>
      <c r="O9" s="9"/>
      <c r="S9" s="10">
        <f t="shared" si="0"/>
        <v>77.79811160019014</v>
      </c>
      <c r="Y9" s="14">
        <v>0.7</v>
      </c>
      <c r="AC9" s="6" t="s">
        <v>19</v>
      </c>
      <c r="AD9" s="5">
        <v>422220</v>
      </c>
      <c r="AF9" s="6" t="s">
        <v>18</v>
      </c>
      <c r="AG9" s="12">
        <v>0.4</v>
      </c>
    </row>
    <row r="10" spans="1:144" x14ac:dyDescent="0.2">
      <c r="A10">
        <v>1990</v>
      </c>
      <c r="B10">
        <v>199009</v>
      </c>
      <c r="C10" s="1">
        <v>33144</v>
      </c>
      <c r="D10" s="3">
        <v>14.3225</v>
      </c>
      <c r="E10" s="3">
        <v>13.794</v>
      </c>
      <c r="F10" s="3">
        <v>13.621499999999999</v>
      </c>
      <c r="G10" s="3">
        <v>13.3835</v>
      </c>
      <c r="H10">
        <v>9.1050000000000004</v>
      </c>
      <c r="I10">
        <f t="shared" si="1"/>
        <v>4.2784999999999993</v>
      </c>
      <c r="J10" s="16">
        <v>8.89</v>
      </c>
      <c r="K10" s="3">
        <f t="shared" si="2"/>
        <v>4.4934999999999992</v>
      </c>
      <c r="L10" s="4">
        <v>588592599766</v>
      </c>
      <c r="M10">
        <f t="shared" si="3"/>
        <v>588.59259976600003</v>
      </c>
      <c r="N10" s="9">
        <v>11.9</v>
      </c>
      <c r="O10" s="9"/>
      <c r="S10" s="10">
        <f t="shared" si="0"/>
        <v>81.190463211722047</v>
      </c>
      <c r="Y10" s="14">
        <v>1.1000000000000001</v>
      </c>
      <c r="AC10" s="6" t="s">
        <v>20</v>
      </c>
      <c r="AD10" s="5">
        <v>441521</v>
      </c>
      <c r="AF10" s="6" t="s">
        <v>19</v>
      </c>
      <c r="AG10" s="12">
        <v>1.2</v>
      </c>
    </row>
    <row r="11" spans="1:144" x14ac:dyDescent="0.2">
      <c r="A11">
        <v>1990</v>
      </c>
      <c r="B11">
        <v>199010</v>
      </c>
      <c r="C11" s="1">
        <v>33177</v>
      </c>
      <c r="D11" s="3">
        <v>14.59783</v>
      </c>
      <c r="E11" s="3">
        <v>13.79435</v>
      </c>
      <c r="F11" s="3">
        <v>13.58348</v>
      </c>
      <c r="G11" s="3">
        <v>13.280430000000001</v>
      </c>
      <c r="H11">
        <v>9.0675000000000008</v>
      </c>
      <c r="I11">
        <f t="shared" si="1"/>
        <v>4.2129300000000001</v>
      </c>
      <c r="J11" s="16">
        <v>8.7200000000000006</v>
      </c>
      <c r="K11" s="3">
        <f t="shared" si="2"/>
        <v>4.5604300000000002</v>
      </c>
      <c r="L11" s="4">
        <v>606448580610</v>
      </c>
      <c r="M11">
        <f t="shared" si="3"/>
        <v>606.44858061000002</v>
      </c>
      <c r="N11" s="9">
        <v>14.391299999999999</v>
      </c>
      <c r="O11" s="9"/>
      <c r="S11" s="10">
        <f t="shared" si="0"/>
        <v>83.655639779375548</v>
      </c>
      <c r="Y11" s="14">
        <v>0.7</v>
      </c>
      <c r="AC11" s="6" t="s">
        <v>21</v>
      </c>
      <c r="AD11" s="5">
        <v>418773</v>
      </c>
      <c r="AF11" s="6" t="s">
        <v>20</v>
      </c>
      <c r="AG11" s="12">
        <v>1.2</v>
      </c>
    </row>
    <row r="12" spans="1:144" x14ac:dyDescent="0.2">
      <c r="A12">
        <v>1990</v>
      </c>
      <c r="B12">
        <v>199011</v>
      </c>
      <c r="C12" s="1">
        <v>33207</v>
      </c>
      <c r="D12" s="3">
        <v>14.442270000000001</v>
      </c>
      <c r="E12" s="3">
        <v>13.32591</v>
      </c>
      <c r="F12" s="3">
        <v>13.096360000000001</v>
      </c>
      <c r="G12" s="3">
        <v>12.82682</v>
      </c>
      <c r="H12">
        <v>8.9324999999999992</v>
      </c>
      <c r="I12">
        <f t="shared" si="1"/>
        <v>3.8943200000000004</v>
      </c>
      <c r="J12" s="16">
        <v>8.39</v>
      </c>
      <c r="K12" s="3">
        <f t="shared" si="2"/>
        <v>4.4368199999999991</v>
      </c>
      <c r="L12" s="4">
        <v>604787096589</v>
      </c>
      <c r="M12">
        <f t="shared" si="3"/>
        <v>604.78709658900004</v>
      </c>
      <c r="N12" s="9">
        <v>14.18182</v>
      </c>
      <c r="O12" s="9"/>
      <c r="S12" s="10">
        <f t="shared" si="0"/>
        <v>80.593384183063222</v>
      </c>
      <c r="Y12" s="14">
        <v>0.3</v>
      </c>
      <c r="AC12" s="6" t="s">
        <v>22</v>
      </c>
      <c r="AD12" s="5">
        <v>482148</v>
      </c>
      <c r="AF12" s="6" t="s">
        <v>21</v>
      </c>
      <c r="AG12" s="12">
        <v>0.8</v>
      </c>
    </row>
    <row r="13" spans="1:144" x14ac:dyDescent="0.2">
      <c r="A13">
        <v>1990</v>
      </c>
      <c r="B13">
        <v>199012</v>
      </c>
      <c r="C13" s="1">
        <v>33235</v>
      </c>
      <c r="D13" s="3">
        <v>14.09765</v>
      </c>
      <c r="E13" s="3">
        <v>12.758240000000001</v>
      </c>
      <c r="F13" s="3">
        <v>12.555289999999999</v>
      </c>
      <c r="G13" s="3">
        <v>12.33</v>
      </c>
      <c r="H13">
        <v>8.8450000000000006</v>
      </c>
      <c r="I13">
        <f t="shared" si="1"/>
        <v>3.4849999999999994</v>
      </c>
      <c r="J13" s="16">
        <v>8.08</v>
      </c>
      <c r="K13" s="3">
        <f t="shared" si="2"/>
        <v>4.25</v>
      </c>
      <c r="L13" s="4">
        <v>618570258266</v>
      </c>
      <c r="M13">
        <f t="shared" si="3"/>
        <v>618.570258266</v>
      </c>
      <c r="N13" s="9">
        <v>14</v>
      </c>
      <c r="O13" s="9"/>
      <c r="S13" s="10">
        <f t="shared" si="0"/>
        <v>78.918678118196127</v>
      </c>
      <c r="Y13" s="14">
        <v>-0.1</v>
      </c>
      <c r="AC13" s="6" t="s">
        <v>23</v>
      </c>
      <c r="AD13" s="5">
        <v>460587</v>
      </c>
      <c r="AF13" s="6" t="s">
        <v>22</v>
      </c>
      <c r="AG13" s="12">
        <v>1.8</v>
      </c>
    </row>
    <row r="14" spans="1:144" x14ac:dyDescent="0.2">
      <c r="A14">
        <v>1991</v>
      </c>
      <c r="B14">
        <v>199101</v>
      </c>
      <c r="C14" s="1">
        <v>33269</v>
      </c>
      <c r="D14" s="3">
        <v>12.964549999999999</v>
      </c>
      <c r="E14" s="3">
        <v>12.23</v>
      </c>
      <c r="F14" s="3">
        <v>12.08455</v>
      </c>
      <c r="G14" s="3">
        <v>11.884550000000001</v>
      </c>
      <c r="H14">
        <v>8.9275000000000002</v>
      </c>
      <c r="I14">
        <f t="shared" si="1"/>
        <v>2.9570500000000006</v>
      </c>
      <c r="J14" s="16">
        <v>8.09</v>
      </c>
      <c r="K14" s="3">
        <f t="shared" si="2"/>
        <v>3.794550000000001</v>
      </c>
      <c r="L14" s="4">
        <v>617229085878</v>
      </c>
      <c r="M14">
        <f t="shared" si="3"/>
        <v>617.22908587799998</v>
      </c>
      <c r="N14" s="9">
        <v>13.36364</v>
      </c>
      <c r="O14" s="9"/>
      <c r="S14" s="10">
        <f t="shared" si="0"/>
        <v>75.487117202879404</v>
      </c>
      <c r="Y14" s="14">
        <v>2.4</v>
      </c>
      <c r="AC14" s="6" t="s">
        <v>24</v>
      </c>
      <c r="AD14" s="5">
        <v>479383</v>
      </c>
      <c r="AF14" s="6" t="s">
        <v>23</v>
      </c>
      <c r="AG14" s="12">
        <v>1.3</v>
      </c>
    </row>
    <row r="15" spans="1:144" x14ac:dyDescent="0.2">
      <c r="A15">
        <v>1991</v>
      </c>
      <c r="B15">
        <v>199102</v>
      </c>
      <c r="C15" s="1">
        <v>33297</v>
      </c>
      <c r="D15" s="3">
        <v>12.047000000000001</v>
      </c>
      <c r="E15" s="3">
        <v>11.384499999999999</v>
      </c>
      <c r="F15" s="3">
        <v>11.2995</v>
      </c>
      <c r="G15" s="3">
        <v>11.179</v>
      </c>
      <c r="H15">
        <v>8.35</v>
      </c>
      <c r="I15">
        <f t="shared" si="1"/>
        <v>2.8290000000000006</v>
      </c>
      <c r="J15" s="16">
        <v>7.85</v>
      </c>
      <c r="K15" s="3">
        <f t="shared" si="2"/>
        <v>3.3290000000000006</v>
      </c>
      <c r="L15" s="4">
        <v>622410212588</v>
      </c>
      <c r="M15">
        <f t="shared" si="3"/>
        <v>622.41021258800004</v>
      </c>
      <c r="N15" s="9">
        <v>12.05</v>
      </c>
      <c r="O15" s="9"/>
      <c r="S15" s="10">
        <f t="shared" si="0"/>
        <v>70.858290652080854</v>
      </c>
      <c r="Y15" s="14">
        <v>2.8</v>
      </c>
      <c r="AC15" s="6" t="s">
        <v>25</v>
      </c>
      <c r="AD15" s="5">
        <v>452032</v>
      </c>
      <c r="AF15" s="6" t="s">
        <v>24</v>
      </c>
      <c r="AG15" s="12">
        <v>0.7</v>
      </c>
    </row>
    <row r="16" spans="1:144" x14ac:dyDescent="0.2">
      <c r="A16">
        <v>1991</v>
      </c>
      <c r="B16">
        <v>199103</v>
      </c>
      <c r="C16" s="1">
        <v>33326</v>
      </c>
      <c r="D16" s="3">
        <v>11.987500000000001</v>
      </c>
      <c r="E16" s="3">
        <v>11.497999999999999</v>
      </c>
      <c r="F16" s="3">
        <v>11.448</v>
      </c>
      <c r="G16" s="3">
        <v>11.361499999999999</v>
      </c>
      <c r="H16">
        <v>8.4275000000000002</v>
      </c>
      <c r="I16">
        <f t="shared" si="1"/>
        <v>2.9339999999999993</v>
      </c>
      <c r="J16" s="16">
        <v>8.11</v>
      </c>
      <c r="K16" s="3">
        <f t="shared" si="2"/>
        <v>3.2515000000000001</v>
      </c>
      <c r="L16" s="4">
        <v>642075665801</v>
      </c>
      <c r="M16">
        <f t="shared" si="3"/>
        <v>642.07566580100001</v>
      </c>
      <c r="N16" s="9">
        <v>11.95</v>
      </c>
      <c r="O16" s="9"/>
      <c r="S16" s="10">
        <f t="shared" si="0"/>
        <v>73.825860053798976</v>
      </c>
      <c r="Y16" s="14">
        <v>0.4</v>
      </c>
      <c r="AC16" s="6" t="s">
        <v>26</v>
      </c>
      <c r="AD16" s="5">
        <v>512966</v>
      </c>
      <c r="AF16" s="6" t="s">
        <v>25</v>
      </c>
      <c r="AG16" s="12">
        <v>0.3</v>
      </c>
    </row>
    <row r="17" spans="1:33" x14ac:dyDescent="0.2">
      <c r="A17">
        <v>1991</v>
      </c>
      <c r="B17">
        <v>199104</v>
      </c>
      <c r="C17" s="1">
        <v>33358</v>
      </c>
      <c r="D17" s="3">
        <v>12.11286</v>
      </c>
      <c r="E17" s="3">
        <v>11.54571</v>
      </c>
      <c r="F17" s="3">
        <v>11.482379999999999</v>
      </c>
      <c r="G17" s="3">
        <v>11.372859999999999</v>
      </c>
      <c r="H17">
        <v>8.3574999999999999</v>
      </c>
      <c r="I17">
        <f t="shared" si="1"/>
        <v>3.0153599999999994</v>
      </c>
      <c r="J17" s="16">
        <v>8.0399999999999991</v>
      </c>
      <c r="K17" s="3">
        <f t="shared" si="2"/>
        <v>3.3328600000000002</v>
      </c>
      <c r="L17" s="4">
        <v>635330068122</v>
      </c>
      <c r="M17">
        <f t="shared" si="3"/>
        <v>635.33006812199994</v>
      </c>
      <c r="N17" s="9">
        <v>12</v>
      </c>
      <c r="O17" s="9"/>
      <c r="S17" s="10">
        <f t="shared" si="0"/>
        <v>73.353367208168549</v>
      </c>
      <c r="Y17" s="14">
        <v>0.5</v>
      </c>
      <c r="AC17" s="6" t="s">
        <v>27</v>
      </c>
      <c r="AD17" s="5">
        <v>484108</v>
      </c>
      <c r="AF17" s="6" t="s">
        <v>26</v>
      </c>
      <c r="AG17" s="12">
        <v>1</v>
      </c>
    </row>
    <row r="18" spans="1:33" x14ac:dyDescent="0.2">
      <c r="A18">
        <v>1991</v>
      </c>
      <c r="B18">
        <v>199105</v>
      </c>
      <c r="C18" s="1">
        <v>33389</v>
      </c>
      <c r="D18" s="3">
        <v>11.561999999999999</v>
      </c>
      <c r="E18" s="3">
        <v>10.955500000000001</v>
      </c>
      <c r="F18" s="3">
        <v>10.9215</v>
      </c>
      <c r="G18" s="3">
        <v>10.8225</v>
      </c>
      <c r="H18">
        <v>8.3949999999999996</v>
      </c>
      <c r="I18">
        <f t="shared" si="1"/>
        <v>2.4275000000000002</v>
      </c>
      <c r="J18" s="16">
        <v>8.07</v>
      </c>
      <c r="K18" s="3">
        <f t="shared" si="2"/>
        <v>2.7524999999999995</v>
      </c>
      <c r="L18" s="4">
        <v>622989139591</v>
      </c>
      <c r="M18">
        <f t="shared" si="3"/>
        <v>622.98913959100003</v>
      </c>
      <c r="N18" s="9">
        <v>11.6</v>
      </c>
      <c r="O18" s="9"/>
      <c r="S18" s="10">
        <f t="shared" si="0"/>
        <v>68.251575187892016</v>
      </c>
      <c r="Y18" s="14">
        <v>0.1</v>
      </c>
      <c r="AC18" s="6" t="s">
        <v>28</v>
      </c>
      <c r="AD18" s="5">
        <v>487858</v>
      </c>
      <c r="AF18" s="6" t="s">
        <v>27</v>
      </c>
      <c r="AG18" s="12">
        <v>0.7</v>
      </c>
    </row>
    <row r="19" spans="1:33" x14ac:dyDescent="0.2">
      <c r="A19">
        <v>1991</v>
      </c>
      <c r="B19">
        <v>199106</v>
      </c>
      <c r="C19" s="1">
        <v>33417</v>
      </c>
      <c r="D19" s="3">
        <v>11.07105</v>
      </c>
      <c r="E19" s="3">
        <v>10.69947</v>
      </c>
      <c r="F19" s="3">
        <v>10.68947</v>
      </c>
      <c r="G19" s="3">
        <v>10.62947</v>
      </c>
      <c r="H19">
        <v>8.4075000000000006</v>
      </c>
      <c r="I19">
        <f t="shared" si="1"/>
        <v>2.2219699999999989</v>
      </c>
      <c r="J19" s="16">
        <v>8.2799999999999994</v>
      </c>
      <c r="K19" s="3">
        <f t="shared" si="2"/>
        <v>2.3494700000000002</v>
      </c>
      <c r="L19" s="4">
        <v>626697889044</v>
      </c>
      <c r="M19">
        <f t="shared" si="3"/>
        <v>626.69788904400002</v>
      </c>
      <c r="N19" s="9">
        <v>10</v>
      </c>
      <c r="O19" s="9"/>
      <c r="S19" s="10">
        <f t="shared" si="0"/>
        <v>67.053352628896064</v>
      </c>
      <c r="Y19" s="14">
        <v>-0.1</v>
      </c>
      <c r="AC19" s="6" t="s">
        <v>29</v>
      </c>
      <c r="AD19" s="5">
        <v>468084</v>
      </c>
      <c r="AF19" s="6" t="s">
        <v>28</v>
      </c>
      <c r="AG19" s="12">
        <v>-0.8</v>
      </c>
    </row>
    <row r="20" spans="1:33" x14ac:dyDescent="0.2">
      <c r="A20">
        <v>1991</v>
      </c>
      <c r="B20">
        <v>199107</v>
      </c>
      <c r="C20" s="1">
        <v>33450</v>
      </c>
      <c r="D20" s="3">
        <v>11.06391</v>
      </c>
      <c r="E20" s="3">
        <v>10.751300000000001</v>
      </c>
      <c r="F20" s="3">
        <v>10.734780000000001</v>
      </c>
      <c r="G20" s="3">
        <v>10.63696</v>
      </c>
      <c r="H20">
        <v>8.6325000000000003</v>
      </c>
      <c r="I20">
        <f t="shared" si="1"/>
        <v>2.0044599999999999</v>
      </c>
      <c r="J20" s="16">
        <v>8.27</v>
      </c>
      <c r="K20" s="3">
        <f t="shared" si="2"/>
        <v>2.3669600000000006</v>
      </c>
      <c r="L20" s="4">
        <v>628481707367</v>
      </c>
      <c r="M20">
        <f t="shared" si="3"/>
        <v>628.48170736700001</v>
      </c>
      <c r="N20" s="9">
        <v>10.043480000000001</v>
      </c>
      <c r="O20" s="9"/>
      <c r="S20" s="10">
        <f t="shared" si="0"/>
        <v>67.56995380414827</v>
      </c>
      <c r="Y20" s="14">
        <v>0</v>
      </c>
      <c r="AC20" s="6" t="s">
        <v>30</v>
      </c>
      <c r="AD20" s="5">
        <v>517783</v>
      </c>
      <c r="AF20" s="6" t="s">
        <v>29</v>
      </c>
      <c r="AG20" s="12">
        <v>0.6</v>
      </c>
    </row>
    <row r="21" spans="1:33" x14ac:dyDescent="0.2">
      <c r="A21">
        <v>1991</v>
      </c>
      <c r="B21">
        <v>199108</v>
      </c>
      <c r="C21" s="1">
        <v>33480</v>
      </c>
      <c r="D21" s="3">
        <v>11.13091</v>
      </c>
      <c r="E21" s="3">
        <v>10.701359999999999</v>
      </c>
      <c r="F21" s="3">
        <v>10.70045</v>
      </c>
      <c r="G21" s="3">
        <v>10.64545</v>
      </c>
      <c r="H21">
        <v>8.52</v>
      </c>
      <c r="I21">
        <f t="shared" si="1"/>
        <v>2.1254500000000007</v>
      </c>
      <c r="J21" s="16">
        <v>7.9</v>
      </c>
      <c r="K21" s="3">
        <f t="shared" si="2"/>
        <v>2.7454499999999999</v>
      </c>
      <c r="L21" s="4">
        <v>622333215728</v>
      </c>
      <c r="M21">
        <f t="shared" si="3"/>
        <v>622.33321572800003</v>
      </c>
      <c r="N21" s="9">
        <v>10</v>
      </c>
      <c r="O21" s="9"/>
      <c r="S21" s="10">
        <f t="shared" si="0"/>
        <v>66.598117814629902</v>
      </c>
      <c r="Y21" s="14">
        <v>-0.1</v>
      </c>
      <c r="AC21" s="6" t="s">
        <v>31</v>
      </c>
      <c r="AD21" s="5">
        <v>482909</v>
      </c>
      <c r="AF21" s="6" t="s">
        <v>30</v>
      </c>
      <c r="AG21" s="12">
        <v>0.9</v>
      </c>
    </row>
    <row r="22" spans="1:33" x14ac:dyDescent="0.2">
      <c r="A22">
        <v>1991</v>
      </c>
      <c r="B22">
        <v>199109</v>
      </c>
      <c r="C22" s="1">
        <v>33511</v>
      </c>
      <c r="D22" s="3">
        <v>10.77333</v>
      </c>
      <c r="E22" s="3">
        <v>10.303330000000001</v>
      </c>
      <c r="F22" s="3">
        <v>10.28857</v>
      </c>
      <c r="G22" s="3">
        <v>10.21381</v>
      </c>
      <c r="H22">
        <v>8.4550000000000001</v>
      </c>
      <c r="I22">
        <f t="shared" si="1"/>
        <v>1.7588100000000004</v>
      </c>
      <c r="J22" s="16">
        <v>7.65</v>
      </c>
      <c r="K22" s="3">
        <f t="shared" si="2"/>
        <v>2.5638100000000001</v>
      </c>
      <c r="L22" s="4">
        <v>646795135374</v>
      </c>
      <c r="M22">
        <f t="shared" si="3"/>
        <v>646.79513537399998</v>
      </c>
      <c r="N22" s="9">
        <v>10.11905</v>
      </c>
      <c r="O22" s="9"/>
      <c r="S22" s="10">
        <f t="shared" si="0"/>
        <v>66.641437221529955</v>
      </c>
      <c r="Y22" s="14">
        <v>1.1000000000000001</v>
      </c>
      <c r="AC22" s="6" t="s">
        <v>32</v>
      </c>
      <c r="AD22" s="5">
        <v>519165</v>
      </c>
      <c r="AF22" s="6" t="s">
        <v>31</v>
      </c>
      <c r="AG22" s="12">
        <v>0.6</v>
      </c>
    </row>
    <row r="23" spans="1:33" x14ac:dyDescent="0.2">
      <c r="A23">
        <v>1991</v>
      </c>
      <c r="B23">
        <v>199110</v>
      </c>
      <c r="C23" s="1">
        <v>33542</v>
      </c>
      <c r="D23" s="3">
        <v>10.756959999999999</v>
      </c>
      <c r="E23" s="3">
        <v>10.25652</v>
      </c>
      <c r="F23" s="3">
        <v>10.16826</v>
      </c>
      <c r="G23" s="3">
        <v>10.02957</v>
      </c>
      <c r="H23">
        <v>8.3475000000000001</v>
      </c>
      <c r="I23">
        <f t="shared" si="1"/>
        <v>1.6820699999999995</v>
      </c>
      <c r="J23" s="16">
        <v>7.53</v>
      </c>
      <c r="K23" s="3">
        <f t="shared" si="2"/>
        <v>2.4995699999999994</v>
      </c>
      <c r="L23" s="4">
        <v>651505593391</v>
      </c>
      <c r="M23">
        <f t="shared" si="3"/>
        <v>651.50559339100005</v>
      </c>
      <c r="N23" s="9">
        <v>10.543480000000001</v>
      </c>
      <c r="O23" s="9"/>
      <c r="S23" s="10">
        <f t="shared" si="0"/>
        <v>66.821801487266598</v>
      </c>
      <c r="Y23" s="14">
        <v>0.4</v>
      </c>
      <c r="AC23" s="6" t="s">
        <v>33</v>
      </c>
      <c r="AD23" s="5">
        <v>488661</v>
      </c>
      <c r="AF23" s="6" t="s">
        <v>32</v>
      </c>
      <c r="AG23" s="12">
        <v>1.4</v>
      </c>
    </row>
    <row r="24" spans="1:33" x14ac:dyDescent="0.2">
      <c r="A24">
        <v>1991</v>
      </c>
      <c r="B24">
        <v>199111</v>
      </c>
      <c r="C24" s="1">
        <v>33571</v>
      </c>
      <c r="D24" s="3">
        <v>10.841430000000001</v>
      </c>
      <c r="E24" s="3">
        <v>10.20476</v>
      </c>
      <c r="F24" s="3">
        <v>10.08381</v>
      </c>
      <c r="G24" s="3">
        <v>9.8738100000000006</v>
      </c>
      <c r="H24">
        <v>8.3149999999999995</v>
      </c>
      <c r="I24">
        <f t="shared" si="1"/>
        <v>1.5588100000000011</v>
      </c>
      <c r="J24" s="16">
        <v>7.42</v>
      </c>
      <c r="K24" s="3">
        <f t="shared" si="2"/>
        <v>2.4538100000000007</v>
      </c>
      <c r="L24" s="4">
        <v>664671441817</v>
      </c>
      <c r="M24">
        <f t="shared" si="3"/>
        <v>664.67144181699996</v>
      </c>
      <c r="N24" s="9">
        <v>10.690480000000001</v>
      </c>
      <c r="O24" s="9"/>
      <c r="S24" s="10">
        <f t="shared" si="0"/>
        <v>67.828125425964487</v>
      </c>
      <c r="Y24" s="14">
        <v>0.5</v>
      </c>
      <c r="AC24" s="6" t="s">
        <v>34</v>
      </c>
      <c r="AD24" s="5">
        <v>557342</v>
      </c>
      <c r="AF24" s="6" t="s">
        <v>33</v>
      </c>
      <c r="AG24" s="12">
        <v>0.7</v>
      </c>
    </row>
    <row r="25" spans="1:33" x14ac:dyDescent="0.2">
      <c r="A25">
        <v>1991</v>
      </c>
      <c r="B25">
        <v>199112</v>
      </c>
      <c r="C25" s="1">
        <v>33602</v>
      </c>
      <c r="D25" s="3">
        <v>11.665559999999999</v>
      </c>
      <c r="E25" s="3">
        <v>10.575559999999999</v>
      </c>
      <c r="F25" s="3">
        <v>10.393890000000001</v>
      </c>
      <c r="G25" s="3">
        <v>10.029999999999999</v>
      </c>
      <c r="H25">
        <v>8.2125000000000004</v>
      </c>
      <c r="I25">
        <f t="shared" si="1"/>
        <v>1.817499999999999</v>
      </c>
      <c r="J25" s="16">
        <v>7.09</v>
      </c>
      <c r="K25" s="3">
        <f t="shared" si="2"/>
        <v>2.9399999999999995</v>
      </c>
      <c r="L25" s="4">
        <v>692957831459</v>
      </c>
      <c r="M25">
        <f t="shared" si="3"/>
        <v>692.95783145899998</v>
      </c>
      <c r="N25" s="9">
        <v>14.61111</v>
      </c>
      <c r="O25" s="9"/>
      <c r="S25" s="10">
        <f t="shared" si="0"/>
        <v>73.284171240645406</v>
      </c>
      <c r="Y25" s="14">
        <v>-0.1</v>
      </c>
      <c r="AC25" s="6" t="s">
        <v>35</v>
      </c>
      <c r="AD25" s="5">
        <v>513984</v>
      </c>
      <c r="AF25" s="6" t="s">
        <v>34</v>
      </c>
      <c r="AG25" s="12">
        <v>1.7</v>
      </c>
    </row>
    <row r="26" spans="1:33" x14ac:dyDescent="0.2">
      <c r="A26">
        <v>1992</v>
      </c>
      <c r="B26">
        <v>199201</v>
      </c>
      <c r="C26" s="1">
        <v>33634</v>
      </c>
      <c r="D26" s="3">
        <v>10.75619</v>
      </c>
      <c r="E26" s="3">
        <v>9.8233300000000003</v>
      </c>
      <c r="F26" s="3">
        <v>9.6528600000000004</v>
      </c>
      <c r="G26" s="3">
        <v>9.5433299999999992</v>
      </c>
      <c r="H26">
        <v>7.9474999999999998</v>
      </c>
      <c r="I26">
        <f t="shared" si="1"/>
        <v>1.5958299999999994</v>
      </c>
      <c r="J26" s="16">
        <v>7.03</v>
      </c>
      <c r="K26" s="3">
        <f t="shared" si="2"/>
        <v>2.513329999999999</v>
      </c>
      <c r="L26" s="4">
        <v>704056615885</v>
      </c>
      <c r="M26">
        <f t="shared" si="3"/>
        <v>704.05661588500004</v>
      </c>
      <c r="N26" s="9">
        <v>13</v>
      </c>
      <c r="O26" s="9"/>
      <c r="S26" s="10">
        <f t="shared" si="0"/>
        <v>69.161804765215976</v>
      </c>
      <c r="Y26" s="14">
        <v>-0.2</v>
      </c>
      <c r="AC26" s="6" t="s">
        <v>36</v>
      </c>
      <c r="AD26" s="5">
        <v>541758</v>
      </c>
      <c r="AF26" s="6" t="s">
        <v>35</v>
      </c>
      <c r="AG26" s="12">
        <v>0.5</v>
      </c>
    </row>
    <row r="27" spans="1:33" x14ac:dyDescent="0.2">
      <c r="A27">
        <v>1992</v>
      </c>
      <c r="B27">
        <v>199202</v>
      </c>
      <c r="C27" s="1">
        <v>33662</v>
      </c>
      <c r="D27" s="3">
        <v>10.9275</v>
      </c>
      <c r="E27" s="3">
        <v>9.8155000000000001</v>
      </c>
      <c r="F27" s="3">
        <v>9.5809999999999995</v>
      </c>
      <c r="G27" s="3">
        <v>9.4544999999999995</v>
      </c>
      <c r="H27">
        <v>7.92</v>
      </c>
      <c r="I27">
        <f t="shared" si="1"/>
        <v>1.5344999999999995</v>
      </c>
      <c r="J27" s="16">
        <v>7.34</v>
      </c>
      <c r="K27" s="3">
        <f t="shared" si="2"/>
        <v>2.1144999999999996</v>
      </c>
      <c r="L27" s="4">
        <v>692118450242</v>
      </c>
      <c r="M27">
        <f t="shared" si="3"/>
        <v>692.11845024199999</v>
      </c>
      <c r="N27" s="9">
        <v>12.025</v>
      </c>
      <c r="O27" s="9"/>
      <c r="S27" s="10">
        <f t="shared" si="0"/>
        <v>67.934886483503519</v>
      </c>
      <c r="Y27" s="14">
        <v>0</v>
      </c>
      <c r="AC27" s="6" t="s">
        <v>37</v>
      </c>
      <c r="AD27" s="5">
        <v>512983</v>
      </c>
      <c r="AF27" s="6" t="s">
        <v>36</v>
      </c>
      <c r="AG27" s="12">
        <v>1.1000000000000001</v>
      </c>
    </row>
    <row r="28" spans="1:33" x14ac:dyDescent="0.2">
      <c r="A28">
        <v>1992</v>
      </c>
      <c r="B28">
        <v>199203</v>
      </c>
      <c r="C28" s="1">
        <v>33694</v>
      </c>
      <c r="D28" s="3">
        <v>10.837730000000001</v>
      </c>
      <c r="E28" s="3">
        <v>9.73</v>
      </c>
      <c r="F28" s="3">
        <v>9.49864</v>
      </c>
      <c r="G28" s="3">
        <v>9.4154499999999999</v>
      </c>
      <c r="H28">
        <v>8.0274999999999999</v>
      </c>
      <c r="I28">
        <f t="shared" si="1"/>
        <v>1.38795</v>
      </c>
      <c r="J28" s="16">
        <v>7.54</v>
      </c>
      <c r="K28" s="3">
        <f t="shared" si="2"/>
        <v>1.8754499999999998</v>
      </c>
      <c r="L28" s="4">
        <v>706912936989</v>
      </c>
      <c r="M28">
        <f t="shared" si="3"/>
        <v>706.91293698899995</v>
      </c>
      <c r="N28" s="9">
        <v>11.272729999999999</v>
      </c>
      <c r="O28" s="9"/>
      <c r="S28" s="10">
        <f t="shared" si="0"/>
        <v>68.782628769029699</v>
      </c>
      <c r="Y28" s="14">
        <v>0.5</v>
      </c>
      <c r="AC28" s="6" t="s">
        <v>38</v>
      </c>
      <c r="AD28" s="5">
        <v>584820</v>
      </c>
      <c r="AF28" s="6" t="s">
        <v>37</v>
      </c>
      <c r="AG28" s="12">
        <v>0.9</v>
      </c>
    </row>
    <row r="29" spans="1:33" x14ac:dyDescent="0.2">
      <c r="A29">
        <v>1992</v>
      </c>
      <c r="B29">
        <v>199204</v>
      </c>
      <c r="C29" s="1">
        <v>33724</v>
      </c>
      <c r="D29" s="3">
        <v>11.1175</v>
      </c>
      <c r="E29" s="3">
        <v>9.9245000000000001</v>
      </c>
      <c r="F29" s="3">
        <v>9.6624999999999996</v>
      </c>
      <c r="G29" s="3">
        <v>9.5515000000000008</v>
      </c>
      <c r="H29">
        <v>8.0350000000000001</v>
      </c>
      <c r="I29">
        <f t="shared" si="1"/>
        <v>1.5165000000000006</v>
      </c>
      <c r="J29" s="16">
        <v>7.48</v>
      </c>
      <c r="K29" s="3">
        <f t="shared" si="2"/>
        <v>2.0715000000000003</v>
      </c>
      <c r="L29" s="4">
        <v>705793580100</v>
      </c>
      <c r="M29">
        <f t="shared" si="3"/>
        <v>705.79358009999999</v>
      </c>
      <c r="N29" s="9">
        <v>11.65</v>
      </c>
      <c r="O29" s="9"/>
      <c r="S29" s="10">
        <f t="shared" si="0"/>
        <v>70.046483857024498</v>
      </c>
      <c r="Y29" s="14">
        <v>0.2</v>
      </c>
      <c r="AC29" s="6" t="s">
        <v>39</v>
      </c>
      <c r="AD29" s="5">
        <v>537822</v>
      </c>
      <c r="AF29" s="6" t="s">
        <v>38</v>
      </c>
      <c r="AG29" s="12">
        <v>1.2</v>
      </c>
    </row>
    <row r="30" spans="1:33" x14ac:dyDescent="0.2">
      <c r="A30">
        <v>1992</v>
      </c>
      <c r="B30">
        <v>199205</v>
      </c>
      <c r="C30" s="1">
        <v>33753</v>
      </c>
      <c r="D30" s="3">
        <v>11.197889999999999</v>
      </c>
      <c r="E30" s="3">
        <v>9.9673700000000007</v>
      </c>
      <c r="F30" s="3">
        <v>9.6842100000000002</v>
      </c>
      <c r="G30" s="3">
        <v>9.5447399999999991</v>
      </c>
      <c r="H30">
        <v>8.0749999999999993</v>
      </c>
      <c r="I30">
        <f t="shared" si="1"/>
        <v>1.4697399999999998</v>
      </c>
      <c r="J30" s="16">
        <v>7.39</v>
      </c>
      <c r="K30" s="3">
        <f t="shared" si="2"/>
        <v>2.1547399999999994</v>
      </c>
      <c r="L30" s="4">
        <v>709191237627</v>
      </c>
      <c r="M30">
        <f t="shared" si="3"/>
        <v>709.19123762699996</v>
      </c>
      <c r="N30" s="9">
        <v>11.5</v>
      </c>
      <c r="O30" s="9"/>
      <c r="S30" s="10">
        <f t="shared" si="0"/>
        <v>70.687714661862316</v>
      </c>
      <c r="Y30" s="14">
        <v>0.1</v>
      </c>
      <c r="AC30" s="6" t="s">
        <v>40</v>
      </c>
      <c r="AD30" s="5">
        <v>568936</v>
      </c>
      <c r="AF30" s="6" t="s">
        <v>39</v>
      </c>
      <c r="AG30" s="12">
        <v>0.9</v>
      </c>
    </row>
    <row r="31" spans="1:33" x14ac:dyDescent="0.2">
      <c r="A31">
        <v>1992</v>
      </c>
      <c r="B31">
        <v>199206</v>
      </c>
      <c r="C31" s="1">
        <v>33785</v>
      </c>
      <c r="D31" s="3">
        <v>11.339499999999999</v>
      </c>
      <c r="E31" s="3">
        <v>10.116</v>
      </c>
      <c r="F31" s="3">
        <v>9.8209999999999997</v>
      </c>
      <c r="G31" s="3">
        <v>9.6460000000000008</v>
      </c>
      <c r="H31">
        <v>8.0675000000000008</v>
      </c>
      <c r="I31">
        <f t="shared" si="1"/>
        <v>1.5785</v>
      </c>
      <c r="J31" s="16">
        <v>7.26</v>
      </c>
      <c r="K31" s="3">
        <f t="shared" si="2"/>
        <v>2.386000000000001</v>
      </c>
      <c r="L31" s="4">
        <v>710982181042</v>
      </c>
      <c r="M31">
        <f t="shared" si="3"/>
        <v>710.98218104199998</v>
      </c>
      <c r="N31" s="9">
        <v>11.5</v>
      </c>
      <c r="O31" s="9"/>
      <c r="S31" s="10">
        <f t="shared" si="0"/>
        <v>71.922957434208726</v>
      </c>
      <c r="Y31" s="14">
        <v>-0.3</v>
      </c>
      <c r="AC31" s="6" t="s">
        <v>41</v>
      </c>
      <c r="AD31" s="5">
        <v>541190</v>
      </c>
      <c r="AF31" s="6" t="s">
        <v>40</v>
      </c>
      <c r="AG31" s="12">
        <v>0.5</v>
      </c>
    </row>
    <row r="32" spans="1:33" x14ac:dyDescent="0.2">
      <c r="A32">
        <v>1992</v>
      </c>
      <c r="B32">
        <v>199207</v>
      </c>
      <c r="C32" s="1">
        <v>33816</v>
      </c>
      <c r="D32" s="3">
        <v>11.214779999999999</v>
      </c>
      <c r="E32" s="3">
        <v>10.332610000000001</v>
      </c>
      <c r="F32" s="3">
        <v>10.03565</v>
      </c>
      <c r="G32" s="3">
        <v>9.8591300000000004</v>
      </c>
      <c r="H32">
        <v>8.125</v>
      </c>
      <c r="I32">
        <f t="shared" si="1"/>
        <v>1.7341300000000004</v>
      </c>
      <c r="J32" s="16">
        <v>6.84</v>
      </c>
      <c r="K32" s="3">
        <f t="shared" si="2"/>
        <v>3.0191300000000005</v>
      </c>
      <c r="L32" s="4">
        <v>729151249229</v>
      </c>
      <c r="M32">
        <f t="shared" si="3"/>
        <v>729.15124922899997</v>
      </c>
      <c r="N32" s="9">
        <v>11.63043</v>
      </c>
      <c r="O32" s="9"/>
      <c r="S32" s="10">
        <f t="shared" si="0"/>
        <v>75.340354892960576</v>
      </c>
      <c r="Y32" s="14">
        <v>-0.1</v>
      </c>
      <c r="AC32" s="6" t="s">
        <v>42</v>
      </c>
      <c r="AD32" s="5">
        <v>618597</v>
      </c>
      <c r="AF32" s="6" t="s">
        <v>41</v>
      </c>
      <c r="AG32" s="12">
        <v>1.3</v>
      </c>
    </row>
    <row r="33" spans="1:33" x14ac:dyDescent="0.2">
      <c r="A33">
        <v>1992</v>
      </c>
      <c r="B33">
        <v>199208</v>
      </c>
      <c r="C33" s="1">
        <v>33847</v>
      </c>
      <c r="D33" s="3">
        <v>12.146190000000001</v>
      </c>
      <c r="E33" s="3">
        <v>11.164759999999999</v>
      </c>
      <c r="F33" s="3">
        <v>10.83667</v>
      </c>
      <c r="G33" s="3">
        <v>10.597619999999999</v>
      </c>
      <c r="H33">
        <v>8.0399999999999991</v>
      </c>
      <c r="I33">
        <f t="shared" si="1"/>
        <v>2.55762</v>
      </c>
      <c r="J33" s="16">
        <v>6.59</v>
      </c>
      <c r="K33" s="3">
        <f t="shared" si="2"/>
        <v>4.0076199999999993</v>
      </c>
      <c r="L33" s="4">
        <v>728832216555</v>
      </c>
      <c r="M33">
        <f t="shared" si="3"/>
        <v>728.83221655499995</v>
      </c>
      <c r="N33" s="9">
        <v>12.690480000000001</v>
      </c>
      <c r="O33" s="9"/>
      <c r="S33" s="10">
        <f t="shared" si="0"/>
        <v>81.372367781046009</v>
      </c>
      <c r="Y33" s="14">
        <v>0.1</v>
      </c>
      <c r="AC33" s="6" t="s">
        <v>43</v>
      </c>
      <c r="AD33" s="5">
        <v>567984</v>
      </c>
      <c r="AF33" s="6" t="s">
        <v>42</v>
      </c>
      <c r="AG33" s="12">
        <v>1.3</v>
      </c>
    </row>
    <row r="34" spans="1:33" x14ac:dyDescent="0.2">
      <c r="A34">
        <v>1992</v>
      </c>
      <c r="B34">
        <v>199209</v>
      </c>
      <c r="C34" s="1">
        <v>33877</v>
      </c>
      <c r="D34" s="3">
        <v>13.502269999999999</v>
      </c>
      <c r="E34" s="3">
        <v>12.05636</v>
      </c>
      <c r="F34" s="3">
        <v>11.559089999999999</v>
      </c>
      <c r="G34" s="3">
        <v>11.215450000000001</v>
      </c>
      <c r="H34">
        <v>7.6524999999999999</v>
      </c>
      <c r="I34">
        <f t="shared" si="1"/>
        <v>3.5629500000000007</v>
      </c>
      <c r="J34" s="16">
        <v>6.42</v>
      </c>
      <c r="K34" s="3">
        <f t="shared" si="2"/>
        <v>4.7954500000000007</v>
      </c>
      <c r="L34" s="4">
        <v>763337144922</v>
      </c>
      <c r="M34">
        <f t="shared" si="3"/>
        <v>763.33714492199999</v>
      </c>
      <c r="N34" s="9">
        <v>79.863640000000004</v>
      </c>
      <c r="O34" s="9"/>
      <c r="S34" s="10">
        <f t="shared" ref="S34:S65" si="4">(M34*E34)/100</f>
        <v>92.030674205518039</v>
      </c>
      <c r="Y34" s="14">
        <v>1.5</v>
      </c>
      <c r="AC34" s="6" t="s">
        <v>44</v>
      </c>
      <c r="AD34" s="5">
        <v>611023</v>
      </c>
      <c r="AF34" s="6" t="s">
        <v>43</v>
      </c>
      <c r="AG34" s="12">
        <v>0.3</v>
      </c>
    </row>
    <row r="35" spans="1:33" x14ac:dyDescent="0.2">
      <c r="A35">
        <v>1992</v>
      </c>
      <c r="B35">
        <v>199210</v>
      </c>
      <c r="C35" s="1">
        <v>33907</v>
      </c>
      <c r="D35" s="3">
        <v>12.42136</v>
      </c>
      <c r="E35" s="3">
        <v>11.67545</v>
      </c>
      <c r="F35" s="3">
        <v>11.30818</v>
      </c>
      <c r="G35" s="3">
        <v>10.98409</v>
      </c>
      <c r="H35">
        <v>7.4524999999999997</v>
      </c>
      <c r="I35">
        <f t="shared" si="1"/>
        <v>3.5315900000000005</v>
      </c>
      <c r="J35" s="16">
        <v>6.59</v>
      </c>
      <c r="K35" s="3">
        <f t="shared" si="2"/>
        <v>4.3940900000000003</v>
      </c>
      <c r="L35" s="4">
        <v>784252996663</v>
      </c>
      <c r="M35">
        <f t="shared" si="3"/>
        <v>784.25299666299998</v>
      </c>
      <c r="N35" s="9">
        <v>16.340910000000001</v>
      </c>
      <c r="O35" s="9"/>
      <c r="S35" s="10">
        <f t="shared" si="4"/>
        <v>91.565066498890232</v>
      </c>
      <c r="Y35" s="14">
        <v>0.2</v>
      </c>
      <c r="AC35" s="6" t="s">
        <v>45</v>
      </c>
      <c r="AD35" s="5">
        <v>580545</v>
      </c>
      <c r="AF35" s="6" t="s">
        <v>44</v>
      </c>
      <c r="AG35" s="12">
        <v>2.8</v>
      </c>
    </row>
    <row r="36" spans="1:33" x14ac:dyDescent="0.2">
      <c r="A36">
        <v>1992</v>
      </c>
      <c r="B36">
        <v>199211</v>
      </c>
      <c r="C36" s="1">
        <v>33938</v>
      </c>
      <c r="D36" s="3">
        <v>11.18619</v>
      </c>
      <c r="E36" s="3">
        <v>10.860950000000001</v>
      </c>
      <c r="F36" s="3">
        <v>10.716189999999999</v>
      </c>
      <c r="G36" s="3">
        <v>10.629519999999999</v>
      </c>
      <c r="H36">
        <v>7.36</v>
      </c>
      <c r="I36">
        <f t="shared" si="1"/>
        <v>3.2695199999999991</v>
      </c>
      <c r="J36" s="16">
        <v>6.87</v>
      </c>
      <c r="K36" s="3">
        <f t="shared" si="2"/>
        <v>3.7595199999999993</v>
      </c>
      <c r="L36" s="4">
        <v>845586677384</v>
      </c>
      <c r="M36">
        <f t="shared" si="3"/>
        <v>845.58667738400004</v>
      </c>
      <c r="N36" s="9">
        <v>12</v>
      </c>
      <c r="O36" s="9"/>
      <c r="S36" s="10">
        <f t="shared" si="4"/>
        <v>91.83874623733756</v>
      </c>
      <c r="Y36" s="14">
        <v>-0.5</v>
      </c>
      <c r="AC36" s="6" t="s">
        <v>46</v>
      </c>
      <c r="AD36" s="5">
        <v>649238</v>
      </c>
      <c r="AF36" s="6" t="s">
        <v>45</v>
      </c>
      <c r="AG36" s="12">
        <v>1</v>
      </c>
    </row>
    <row r="37" spans="1:33" x14ac:dyDescent="0.2">
      <c r="A37">
        <v>1992</v>
      </c>
      <c r="B37">
        <v>199212</v>
      </c>
      <c r="C37" s="1">
        <v>33968</v>
      </c>
      <c r="D37" s="3">
        <v>9.6530000000000005</v>
      </c>
      <c r="E37" s="3">
        <v>9.6274999999999995</v>
      </c>
      <c r="F37" s="3">
        <v>9.6880000000000006</v>
      </c>
      <c r="G37" s="3">
        <v>9.7914999999999992</v>
      </c>
      <c r="H37">
        <v>7.32</v>
      </c>
      <c r="I37">
        <f t="shared" si="1"/>
        <v>2.4714999999999989</v>
      </c>
      <c r="J37" s="16">
        <v>6.77</v>
      </c>
      <c r="K37" s="3">
        <f t="shared" si="2"/>
        <v>3.0214999999999996</v>
      </c>
      <c r="L37" s="4">
        <v>880801852623</v>
      </c>
      <c r="M37">
        <f t="shared" si="3"/>
        <v>880.80185262299995</v>
      </c>
      <c r="N37" s="9">
        <v>11.425000000000001</v>
      </c>
      <c r="O37" s="9"/>
      <c r="S37" s="10">
        <f t="shared" si="4"/>
        <v>84.799198361279323</v>
      </c>
      <c r="Y37" s="14">
        <v>0.4</v>
      </c>
      <c r="AF37" s="6" t="s">
        <v>46</v>
      </c>
      <c r="AG37" s="12">
        <v>0.1</v>
      </c>
    </row>
    <row r="38" spans="1:33" x14ac:dyDescent="0.2">
      <c r="A38">
        <v>1993</v>
      </c>
      <c r="B38">
        <v>199301</v>
      </c>
      <c r="C38" s="1">
        <v>33998</v>
      </c>
      <c r="D38" s="3">
        <v>9.4147400000000001</v>
      </c>
      <c r="E38" s="3">
        <v>9.5647400000000005</v>
      </c>
      <c r="F38" s="3">
        <v>9.8036799999999999</v>
      </c>
      <c r="G38" s="3">
        <v>10.17421</v>
      </c>
      <c r="H38">
        <v>7.1325000000000003</v>
      </c>
      <c r="I38">
        <f t="shared" si="1"/>
        <v>3.0417100000000001</v>
      </c>
      <c r="J38" s="16">
        <v>6.6</v>
      </c>
      <c r="K38" s="3">
        <f t="shared" si="2"/>
        <v>3.5742100000000008</v>
      </c>
      <c r="L38" s="4">
        <v>939225781169</v>
      </c>
      <c r="M38">
        <f t="shared" si="3"/>
        <v>939.22578116900002</v>
      </c>
      <c r="N38" s="9">
        <v>10.552630000000001</v>
      </c>
      <c r="O38" s="9">
        <v>8.6300000000000008</v>
      </c>
      <c r="P38" s="10">
        <f t="shared" ref="P38:P49" si="5">SUM(AD$5:AD$8)/1000</f>
        <v>1655.117</v>
      </c>
      <c r="Q38" s="8">
        <f>M38/P38</f>
        <v>0.56746790780893441</v>
      </c>
      <c r="R38" s="2">
        <f>Q38*100</f>
        <v>56.746790780893441</v>
      </c>
      <c r="S38" s="10">
        <f t="shared" si="4"/>
        <v>89.834503981783826</v>
      </c>
      <c r="T38" s="8">
        <f t="shared" ref="T38:T69" si="6">S38/P38</f>
        <v>5.427682996536428E-2</v>
      </c>
      <c r="U38" s="9">
        <v>8.8035499999999995</v>
      </c>
      <c r="V38" s="9">
        <v>7.2477799999999997</v>
      </c>
      <c r="W38" s="3">
        <v>4.49024</v>
      </c>
      <c r="Y38" s="14">
        <v>2.7</v>
      </c>
    </row>
    <row r="39" spans="1:33" x14ac:dyDescent="0.2">
      <c r="A39">
        <v>1993</v>
      </c>
      <c r="B39">
        <v>199302</v>
      </c>
      <c r="C39" s="1">
        <v>34026</v>
      </c>
      <c r="D39" s="3">
        <v>8.8614999999999995</v>
      </c>
      <c r="E39" s="3">
        <v>9.0325000000000006</v>
      </c>
      <c r="F39" s="3">
        <v>9.2765000000000004</v>
      </c>
      <c r="G39" s="3">
        <v>9.8324999999999996</v>
      </c>
      <c r="H39">
        <v>6.9050000000000002</v>
      </c>
      <c r="I39">
        <f t="shared" si="1"/>
        <v>2.9274999999999993</v>
      </c>
      <c r="J39" s="16">
        <v>6.26</v>
      </c>
      <c r="K39" s="3">
        <f t="shared" si="2"/>
        <v>3.5724999999999998</v>
      </c>
      <c r="L39" s="4">
        <v>952533981658</v>
      </c>
      <c r="M39">
        <f t="shared" si="3"/>
        <v>952.53398165800002</v>
      </c>
      <c r="N39" s="9">
        <v>9.9749999999999996</v>
      </c>
      <c r="O39" s="9">
        <v>8.51</v>
      </c>
      <c r="P39" s="10">
        <f t="shared" si="5"/>
        <v>1655.117</v>
      </c>
      <c r="Q39" s="8">
        <f>M39/P39</f>
        <v>0.57550854813164265</v>
      </c>
      <c r="R39" s="2">
        <f t="shared" ref="R39:R102" si="7">Q39*100</f>
        <v>57.550854813164264</v>
      </c>
      <c r="S39" s="10">
        <f t="shared" si="4"/>
        <v>86.037631893258862</v>
      </c>
      <c r="T39" s="8">
        <f t="shared" si="6"/>
        <v>5.1982809609990632E-2</v>
      </c>
      <c r="U39" s="9">
        <v>8.9238499999999998</v>
      </c>
      <c r="V39" s="9">
        <v>7.5318800000000001</v>
      </c>
      <c r="W39" s="3">
        <v>4.5915800000000004</v>
      </c>
      <c r="Y39" s="14">
        <v>0.3</v>
      </c>
    </row>
    <row r="40" spans="1:33" x14ac:dyDescent="0.2">
      <c r="A40">
        <v>1993</v>
      </c>
      <c r="B40">
        <v>199303</v>
      </c>
      <c r="C40" s="1">
        <v>34059</v>
      </c>
      <c r="D40" s="3">
        <v>8.5095700000000001</v>
      </c>
      <c r="E40" s="3">
        <v>8.5865200000000002</v>
      </c>
      <c r="F40" s="3">
        <v>8.9178300000000004</v>
      </c>
      <c r="G40" s="3">
        <v>9.3965200000000006</v>
      </c>
      <c r="H40">
        <v>6.6375000000000002</v>
      </c>
      <c r="I40">
        <f t="shared" si="1"/>
        <v>2.7590200000000005</v>
      </c>
      <c r="J40" s="16">
        <v>5.98</v>
      </c>
      <c r="K40" s="3">
        <f t="shared" si="2"/>
        <v>3.4165200000000002</v>
      </c>
      <c r="L40" s="4">
        <v>964926138856</v>
      </c>
      <c r="M40">
        <f t="shared" si="3"/>
        <v>964.92613885599997</v>
      </c>
      <c r="N40" s="9">
        <v>9.75</v>
      </c>
      <c r="O40" s="9">
        <v>8.31</v>
      </c>
      <c r="P40" s="10">
        <f t="shared" si="5"/>
        <v>1655.117</v>
      </c>
      <c r="Q40" s="8">
        <f t="shared" ref="Q40:Q48" si="8">M40/P40</f>
        <v>0.58299572710328029</v>
      </c>
      <c r="R40" s="2">
        <f t="shared" si="7"/>
        <v>58.299572710328029</v>
      </c>
      <c r="S40" s="10">
        <f t="shared" si="4"/>
        <v>82.8535758980982</v>
      </c>
      <c r="T40" s="8">
        <f t="shared" si="6"/>
        <v>5.0059044706868581E-2</v>
      </c>
      <c r="U40" s="9">
        <v>9.1081500000000002</v>
      </c>
      <c r="V40" s="9">
        <v>7.7355400000000003</v>
      </c>
      <c r="W40" s="3">
        <v>4.6951700000000001</v>
      </c>
      <c r="Y40" s="14">
        <v>0.4</v>
      </c>
    </row>
    <row r="41" spans="1:33" x14ac:dyDescent="0.2">
      <c r="A41">
        <v>1993</v>
      </c>
      <c r="B41">
        <v>199304</v>
      </c>
      <c r="C41" s="1">
        <v>34089</v>
      </c>
      <c r="D41" s="3">
        <v>8.5169999999999995</v>
      </c>
      <c r="E41" s="3">
        <v>8.5920000000000005</v>
      </c>
      <c r="F41" s="3">
        <v>8.9094999999999995</v>
      </c>
      <c r="G41" s="3">
        <v>9.4384999999999994</v>
      </c>
      <c r="H41">
        <v>6.6775000000000002</v>
      </c>
      <c r="I41">
        <f t="shared" si="1"/>
        <v>2.7609999999999992</v>
      </c>
      <c r="J41" s="16">
        <v>5.97</v>
      </c>
      <c r="K41" s="3">
        <f t="shared" si="2"/>
        <v>3.4684999999999997</v>
      </c>
      <c r="L41" s="4">
        <v>953581741568</v>
      </c>
      <c r="M41">
        <f t="shared" si="3"/>
        <v>953.58174156799998</v>
      </c>
      <c r="N41" s="9">
        <v>9.6875</v>
      </c>
      <c r="O41" s="9">
        <v>8.0500000000000007</v>
      </c>
      <c r="P41" s="10">
        <f t="shared" si="5"/>
        <v>1655.117</v>
      </c>
      <c r="Q41" s="8">
        <f t="shared" si="8"/>
        <v>0.57614159093767991</v>
      </c>
      <c r="R41" s="2">
        <f t="shared" si="7"/>
        <v>57.614159093767995</v>
      </c>
      <c r="S41" s="10">
        <f t="shared" si="4"/>
        <v>81.931743235522575</v>
      </c>
      <c r="T41" s="8">
        <f t="shared" si="6"/>
        <v>4.9502085493365468E-2</v>
      </c>
      <c r="U41" s="9">
        <v>9.0813799999999993</v>
      </c>
      <c r="V41" s="9">
        <v>7.4394999999999998</v>
      </c>
      <c r="W41" s="3">
        <v>4.66425</v>
      </c>
      <c r="X41" s="13">
        <v>0.9</v>
      </c>
      <c r="Y41" s="14">
        <v>0.4</v>
      </c>
    </row>
    <row r="42" spans="1:33" x14ac:dyDescent="0.2">
      <c r="A42">
        <v>1993</v>
      </c>
      <c r="B42">
        <v>199305</v>
      </c>
      <c r="C42" s="1">
        <v>34120</v>
      </c>
      <c r="D42" s="3">
        <v>8.0815800000000007</v>
      </c>
      <c r="E42" s="3">
        <v>8.17211</v>
      </c>
      <c r="F42" s="3">
        <v>8.5431600000000003</v>
      </c>
      <c r="G42" s="3">
        <v>9.1205300000000005</v>
      </c>
      <c r="H42">
        <v>6.83</v>
      </c>
      <c r="I42">
        <f t="shared" si="1"/>
        <v>2.2905300000000004</v>
      </c>
      <c r="J42" s="16">
        <v>6.04</v>
      </c>
      <c r="K42" s="3">
        <f t="shared" si="2"/>
        <v>3.0805300000000004</v>
      </c>
      <c r="L42" s="4">
        <v>953434536363</v>
      </c>
      <c r="M42">
        <f t="shared" si="3"/>
        <v>953.43453636300001</v>
      </c>
      <c r="N42" s="9">
        <v>9.0789500000000007</v>
      </c>
      <c r="O42" s="9">
        <v>7.63</v>
      </c>
      <c r="P42" s="10">
        <f t="shared" si="5"/>
        <v>1655.117</v>
      </c>
      <c r="Q42" s="8">
        <f t="shared" si="8"/>
        <v>0.57605265148204021</v>
      </c>
      <c r="R42" s="2">
        <f t="shared" si="7"/>
        <v>57.605265148204019</v>
      </c>
      <c r="S42" s="10">
        <f t="shared" si="4"/>
        <v>77.915719089574353</v>
      </c>
      <c r="T42" s="8">
        <f t="shared" si="6"/>
        <v>4.7075656337028954E-2</v>
      </c>
      <c r="U42" s="9">
        <v>8.9264500000000009</v>
      </c>
      <c r="V42" s="9">
        <v>7.3324999999999996</v>
      </c>
      <c r="W42" s="3">
        <v>4.5664499999999997</v>
      </c>
      <c r="X42" s="13">
        <v>0.9</v>
      </c>
      <c r="Y42" s="14">
        <v>-0.2</v>
      </c>
    </row>
    <row r="43" spans="1:33" x14ac:dyDescent="0.2">
      <c r="A43">
        <v>1993</v>
      </c>
      <c r="B43">
        <v>199306</v>
      </c>
      <c r="C43" s="1">
        <v>34150</v>
      </c>
      <c r="D43" s="3">
        <v>7.6528600000000004</v>
      </c>
      <c r="E43" s="3">
        <v>7.7781000000000002</v>
      </c>
      <c r="F43" s="3">
        <v>8.1081000000000003</v>
      </c>
      <c r="G43" s="3">
        <v>8.7081</v>
      </c>
      <c r="H43">
        <v>6.8075000000000001</v>
      </c>
      <c r="I43">
        <f t="shared" si="1"/>
        <v>1.9005999999999998</v>
      </c>
      <c r="J43" s="16">
        <v>5.96</v>
      </c>
      <c r="K43" s="3">
        <f t="shared" si="2"/>
        <v>2.7481</v>
      </c>
      <c r="L43" s="4">
        <v>960611484671</v>
      </c>
      <c r="M43">
        <f t="shared" si="3"/>
        <v>960.61148467099997</v>
      </c>
      <c r="N43" s="9">
        <v>8.75</v>
      </c>
      <c r="O43" s="9">
        <v>7.6</v>
      </c>
      <c r="P43" s="10">
        <f t="shared" si="5"/>
        <v>1655.117</v>
      </c>
      <c r="Q43" s="8">
        <f t="shared" si="8"/>
        <v>0.58038886959109237</v>
      </c>
      <c r="R43" s="2">
        <f t="shared" si="7"/>
        <v>58.038886959109234</v>
      </c>
      <c r="S43" s="10">
        <f t="shared" si="4"/>
        <v>74.717321889195048</v>
      </c>
      <c r="T43" s="8">
        <f t="shared" si="6"/>
        <v>4.5143226665664754E-2</v>
      </c>
      <c r="U43" s="9">
        <v>8.7945200000000003</v>
      </c>
      <c r="V43" s="9">
        <v>7.4147600000000002</v>
      </c>
      <c r="W43" s="3">
        <v>4.4972599999999998</v>
      </c>
      <c r="X43" s="13">
        <v>0.9</v>
      </c>
      <c r="Y43" s="14">
        <v>-0.3</v>
      </c>
    </row>
    <row r="44" spans="1:33" x14ac:dyDescent="0.2">
      <c r="A44">
        <v>1993</v>
      </c>
      <c r="B44">
        <v>199307</v>
      </c>
      <c r="C44" s="1">
        <v>34180</v>
      </c>
      <c r="D44" s="3">
        <v>7.27182</v>
      </c>
      <c r="E44" s="3">
        <v>7.38591</v>
      </c>
      <c r="F44" s="3">
        <v>7.7018199999999997</v>
      </c>
      <c r="G44" s="3">
        <v>8.2713599999999996</v>
      </c>
      <c r="H44">
        <v>6.6074999999999999</v>
      </c>
      <c r="I44">
        <f t="shared" si="1"/>
        <v>1.6638599999999997</v>
      </c>
      <c r="J44" s="16">
        <v>5.81</v>
      </c>
      <c r="K44" s="3">
        <f t="shared" si="2"/>
        <v>2.46136</v>
      </c>
      <c r="L44" s="4">
        <v>1003711428414</v>
      </c>
      <c r="M44">
        <f t="shared" si="3"/>
        <v>1003.711428414</v>
      </c>
      <c r="N44" s="9">
        <v>8.5227299999999993</v>
      </c>
      <c r="O44" s="9">
        <v>7.25</v>
      </c>
      <c r="P44" s="10">
        <f t="shared" si="5"/>
        <v>1655.117</v>
      </c>
      <c r="Q44" s="8">
        <f t="shared" si="8"/>
        <v>0.60642929074742147</v>
      </c>
      <c r="R44" s="2">
        <f t="shared" si="7"/>
        <v>60.642929074742149</v>
      </c>
      <c r="S44" s="10">
        <f t="shared" si="4"/>
        <v>74.133222762372469</v>
      </c>
      <c r="T44" s="8">
        <f t="shared" si="6"/>
        <v>4.4790321628242882E-2</v>
      </c>
      <c r="U44" s="9">
        <v>9.0408000000000008</v>
      </c>
      <c r="V44" s="9">
        <v>7.9552300000000002</v>
      </c>
      <c r="W44" s="3">
        <v>4.6398900000000003</v>
      </c>
      <c r="X44" s="13">
        <v>0.7</v>
      </c>
      <c r="Y44" s="14">
        <v>-0.2</v>
      </c>
    </row>
    <row r="45" spans="1:33" x14ac:dyDescent="0.2">
      <c r="A45">
        <v>1993</v>
      </c>
      <c r="B45">
        <v>199308</v>
      </c>
      <c r="C45" s="1">
        <v>34212</v>
      </c>
      <c r="D45" s="3">
        <v>6.67455</v>
      </c>
      <c r="E45" s="3">
        <v>6.7545500000000001</v>
      </c>
      <c r="F45" s="3">
        <v>7.0809100000000003</v>
      </c>
      <c r="G45" s="3">
        <v>7.6554500000000001</v>
      </c>
      <c r="H45">
        <v>6.3724999999999996</v>
      </c>
      <c r="I45">
        <f t="shared" si="1"/>
        <v>1.2829500000000005</v>
      </c>
      <c r="J45" s="16">
        <v>5.68</v>
      </c>
      <c r="K45" s="3">
        <f t="shared" si="2"/>
        <v>1.9754500000000004</v>
      </c>
      <c r="L45" s="4">
        <v>998871912517</v>
      </c>
      <c r="M45">
        <f t="shared" si="3"/>
        <v>998.87191251700006</v>
      </c>
      <c r="N45" s="9">
        <v>8.1704500000000007</v>
      </c>
      <c r="O45" s="9">
        <v>6.8</v>
      </c>
      <c r="P45" s="10">
        <f t="shared" si="5"/>
        <v>1655.117</v>
      </c>
      <c r="Q45" s="8">
        <f t="shared" si="8"/>
        <v>0.60350531866750212</v>
      </c>
      <c r="R45" s="2">
        <f t="shared" si="7"/>
        <v>60.35053186675021</v>
      </c>
      <c r="S45" s="10">
        <f t="shared" si="4"/>
        <v>67.469302766917025</v>
      </c>
      <c r="T45" s="8">
        <f t="shared" si="6"/>
        <v>4.0764068502055759E-2</v>
      </c>
      <c r="U45" s="9">
        <v>9.0518199999999993</v>
      </c>
      <c r="V45" s="9">
        <v>8.0529499999999992</v>
      </c>
      <c r="W45" s="3">
        <v>4.7465200000000003</v>
      </c>
      <c r="X45" s="13">
        <v>0.7</v>
      </c>
      <c r="Y45" s="14">
        <v>0.1</v>
      </c>
    </row>
    <row r="46" spans="1:33" x14ac:dyDescent="0.2">
      <c r="A46">
        <v>1993</v>
      </c>
      <c r="B46">
        <v>199309</v>
      </c>
      <c r="C46" s="1">
        <v>34242</v>
      </c>
      <c r="D46" s="3">
        <v>6.8781800000000004</v>
      </c>
      <c r="E46" s="3">
        <v>6.94773</v>
      </c>
      <c r="F46" s="3">
        <v>7.2809100000000004</v>
      </c>
      <c r="G46" s="3">
        <v>7.8222699999999996</v>
      </c>
      <c r="H46">
        <v>6.19</v>
      </c>
      <c r="I46">
        <f t="shared" si="1"/>
        <v>1.6322699999999992</v>
      </c>
      <c r="J46" s="16">
        <v>5.36</v>
      </c>
      <c r="K46" s="3">
        <f t="shared" si="2"/>
        <v>2.4622699999999993</v>
      </c>
      <c r="L46" s="4">
        <v>1042354256778</v>
      </c>
      <c r="M46">
        <f t="shared" si="3"/>
        <v>1042.354256778</v>
      </c>
      <c r="N46" s="9">
        <v>8</v>
      </c>
      <c r="O46" s="9">
        <v>6.75</v>
      </c>
      <c r="P46" s="10">
        <f t="shared" si="5"/>
        <v>1655.117</v>
      </c>
      <c r="Q46" s="8">
        <f t="shared" si="8"/>
        <v>0.62977678120519576</v>
      </c>
      <c r="R46" s="2">
        <f t="shared" si="7"/>
        <v>62.977678120519577</v>
      </c>
      <c r="S46" s="10">
        <f t="shared" si="4"/>
        <v>72.419959404442139</v>
      </c>
      <c r="T46" s="8">
        <f t="shared" si="6"/>
        <v>4.3755190360827749E-2</v>
      </c>
      <c r="U46" s="9">
        <v>9.3886400000000005</v>
      </c>
      <c r="V46" s="9">
        <v>8.0189800000000009</v>
      </c>
      <c r="W46" s="3">
        <v>4.9421600000000003</v>
      </c>
      <c r="X46" s="13">
        <v>0.7</v>
      </c>
      <c r="Y46" s="14">
        <v>0.9</v>
      </c>
    </row>
    <row r="47" spans="1:33" x14ac:dyDescent="0.2">
      <c r="A47">
        <v>1993</v>
      </c>
      <c r="B47">
        <v>199310</v>
      </c>
      <c r="C47" s="1">
        <v>34271</v>
      </c>
      <c r="D47" s="3">
        <v>6.6566700000000001</v>
      </c>
      <c r="E47" s="3">
        <v>6.7557099999999997</v>
      </c>
      <c r="F47" s="3">
        <v>7.0723799999999999</v>
      </c>
      <c r="G47" s="3">
        <v>7.5909500000000003</v>
      </c>
      <c r="H47">
        <v>5.9850000000000003</v>
      </c>
      <c r="I47">
        <f t="shared" si="1"/>
        <v>1.60595</v>
      </c>
      <c r="J47" s="16">
        <v>5.33</v>
      </c>
      <c r="K47" s="3">
        <f t="shared" si="2"/>
        <v>2.2609500000000002</v>
      </c>
      <c r="L47" s="4">
        <v>1051326429053</v>
      </c>
      <c r="M47">
        <f t="shared" si="3"/>
        <v>1051.3264290530001</v>
      </c>
      <c r="N47" s="9">
        <v>7.94048</v>
      </c>
      <c r="O47" s="9">
        <v>6.63</v>
      </c>
      <c r="P47" s="10">
        <f t="shared" si="5"/>
        <v>1655.117</v>
      </c>
      <c r="Q47" s="8">
        <f t="shared" si="8"/>
        <v>0.63519765010751517</v>
      </c>
      <c r="R47" s="2">
        <f t="shared" si="7"/>
        <v>63.519765010751513</v>
      </c>
      <c r="S47" s="10">
        <f t="shared" si="4"/>
        <v>71.024564700176427</v>
      </c>
      <c r="T47" s="8">
        <f t="shared" si="6"/>
        <v>4.2912111168078408E-2</v>
      </c>
      <c r="U47" s="9">
        <v>9.2944300000000002</v>
      </c>
      <c r="V47" s="9">
        <v>8.0077400000000001</v>
      </c>
      <c r="W47" s="3">
        <v>4.8947599999999998</v>
      </c>
      <c r="X47" s="13">
        <v>0.4</v>
      </c>
      <c r="Y47" s="14">
        <v>0.3</v>
      </c>
    </row>
    <row r="48" spans="1:33" x14ac:dyDescent="0.2">
      <c r="A48">
        <v>1993</v>
      </c>
      <c r="B48">
        <v>199311</v>
      </c>
      <c r="C48" s="1">
        <v>34303</v>
      </c>
      <c r="D48" s="3">
        <v>6.4695499999999999</v>
      </c>
      <c r="E48" s="3">
        <v>6.5886399999999998</v>
      </c>
      <c r="F48" s="3">
        <v>6.9222700000000001</v>
      </c>
      <c r="G48" s="3">
        <v>7.5168200000000001</v>
      </c>
      <c r="H48">
        <v>5.9824999999999999</v>
      </c>
      <c r="I48">
        <f t="shared" si="1"/>
        <v>1.5343200000000001</v>
      </c>
      <c r="J48" s="16">
        <v>5.72</v>
      </c>
      <c r="K48" s="3">
        <f t="shared" si="2"/>
        <v>1.7968200000000003</v>
      </c>
      <c r="L48" s="4">
        <v>1086300179735</v>
      </c>
      <c r="M48">
        <f t="shared" si="3"/>
        <v>1086.300179735</v>
      </c>
      <c r="N48" s="9">
        <v>7.75</v>
      </c>
      <c r="O48" s="9">
        <v>6.33</v>
      </c>
      <c r="P48" s="10">
        <f t="shared" si="5"/>
        <v>1655.117</v>
      </c>
      <c r="Q48" s="8">
        <f t="shared" si="8"/>
        <v>0.6563283319155081</v>
      </c>
      <c r="R48" s="2">
        <f t="shared" si="7"/>
        <v>65.632833191550816</v>
      </c>
      <c r="S48" s="10">
        <f t="shared" si="4"/>
        <v>71.572408162092103</v>
      </c>
      <c r="T48" s="8">
        <f t="shared" si="6"/>
        <v>4.3243111007917931E-2</v>
      </c>
      <c r="U48" s="9">
        <v>9.3264099999999992</v>
      </c>
      <c r="V48" s="9">
        <v>8.2620500000000003</v>
      </c>
      <c r="W48" s="3">
        <v>4.8623900000000004</v>
      </c>
      <c r="X48" s="13">
        <v>0.4</v>
      </c>
      <c r="Y48" s="14">
        <v>0</v>
      </c>
    </row>
    <row r="49" spans="1:25" x14ac:dyDescent="0.2">
      <c r="A49">
        <v>1993</v>
      </c>
      <c r="B49">
        <v>199312</v>
      </c>
      <c r="C49" s="1">
        <v>34333</v>
      </c>
      <c r="D49" s="3">
        <v>6.38476</v>
      </c>
      <c r="E49" s="3">
        <v>6.4238099999999996</v>
      </c>
      <c r="F49" s="3">
        <v>6.69381</v>
      </c>
      <c r="G49" s="3">
        <v>7.2985699999999998</v>
      </c>
      <c r="H49">
        <v>5.83</v>
      </c>
      <c r="I49">
        <f t="shared" si="1"/>
        <v>1.4685699999999997</v>
      </c>
      <c r="J49" s="16">
        <v>5.77</v>
      </c>
      <c r="K49" s="3">
        <f t="shared" si="2"/>
        <v>1.5285700000000002</v>
      </c>
      <c r="L49" s="4">
        <v>1132267485697</v>
      </c>
      <c r="M49">
        <f t="shared" si="3"/>
        <v>1132.267485697</v>
      </c>
      <c r="N49" s="9">
        <v>7.75</v>
      </c>
      <c r="O49" s="9">
        <v>6.05</v>
      </c>
      <c r="P49" s="10">
        <f t="shared" si="5"/>
        <v>1655.117</v>
      </c>
      <c r="Q49" s="8">
        <f>M49/P49</f>
        <v>0.6841011757458838</v>
      </c>
      <c r="R49" s="2">
        <f t="shared" si="7"/>
        <v>68.410117574588384</v>
      </c>
      <c r="S49" s="10">
        <f t="shared" si="4"/>
        <v>72.734711972952439</v>
      </c>
      <c r="T49" s="8">
        <f t="shared" si="6"/>
        <v>4.3945359737681648E-2</v>
      </c>
      <c r="U49" s="9">
        <v>9.4358799999999992</v>
      </c>
      <c r="V49" s="9">
        <v>8.3595199999999998</v>
      </c>
      <c r="W49" s="3">
        <v>4.8898599999999997</v>
      </c>
      <c r="X49" s="13">
        <v>0.4</v>
      </c>
      <c r="Y49" s="14">
        <v>-0.4</v>
      </c>
    </row>
    <row r="50" spans="1:25" x14ac:dyDescent="0.2">
      <c r="A50">
        <v>1994</v>
      </c>
      <c r="B50">
        <v>199401</v>
      </c>
      <c r="C50" s="1">
        <v>34365</v>
      </c>
      <c r="D50" s="3">
        <v>6.5309999999999997</v>
      </c>
      <c r="E50" s="3">
        <v>6.3570000000000002</v>
      </c>
      <c r="F50" s="3">
        <v>6.6195000000000004</v>
      </c>
      <c r="G50" s="3">
        <v>7.0469999999999997</v>
      </c>
      <c r="H50">
        <v>5.8150000000000004</v>
      </c>
      <c r="I50">
        <f t="shared" si="1"/>
        <v>1.2319999999999993</v>
      </c>
      <c r="J50" s="16">
        <v>5.75</v>
      </c>
      <c r="K50" s="3">
        <f t="shared" si="2"/>
        <v>1.2969999999999997</v>
      </c>
      <c r="L50" s="4">
        <v>1150432567438</v>
      </c>
      <c r="M50">
        <f t="shared" si="3"/>
        <v>1150.432567438</v>
      </c>
      <c r="N50" s="9">
        <v>7.6749999999999998</v>
      </c>
      <c r="O50" s="9">
        <v>6</v>
      </c>
      <c r="P50" s="10">
        <f t="shared" ref="P50:P61" si="9">SUM(AD$9:AD$12)/1000</f>
        <v>1764.662</v>
      </c>
      <c r="Q50" s="8">
        <f>M50/P50</f>
        <v>0.65192799949112068</v>
      </c>
      <c r="R50" s="2">
        <f t="shared" si="7"/>
        <v>65.192799949112072</v>
      </c>
      <c r="S50" s="10">
        <f t="shared" si="4"/>
        <v>73.132998312033664</v>
      </c>
      <c r="T50" s="8">
        <f t="shared" si="6"/>
        <v>4.1443062927650542E-2</v>
      </c>
      <c r="U50" s="9">
        <v>9.0534999999999997</v>
      </c>
      <c r="V50" s="9">
        <v>8.1300000000000008</v>
      </c>
      <c r="W50" s="3">
        <v>4.6657500000000001</v>
      </c>
      <c r="X50" s="13">
        <v>1.2</v>
      </c>
      <c r="Y50" s="14">
        <v>0.3</v>
      </c>
    </row>
    <row r="51" spans="1:25" x14ac:dyDescent="0.2">
      <c r="A51">
        <v>1994</v>
      </c>
      <c r="B51">
        <v>199402</v>
      </c>
      <c r="C51" s="1">
        <v>34393</v>
      </c>
      <c r="D51" s="3">
        <v>6.72</v>
      </c>
      <c r="E51" s="3">
        <v>6.4734999999999996</v>
      </c>
      <c r="F51" s="3">
        <v>6.7435</v>
      </c>
      <c r="G51" s="3">
        <v>7.1470000000000002</v>
      </c>
      <c r="H51">
        <v>6.1349999999999998</v>
      </c>
      <c r="I51">
        <f t="shared" si="1"/>
        <v>1.0120000000000005</v>
      </c>
      <c r="J51" s="16">
        <v>5.97</v>
      </c>
      <c r="K51" s="3">
        <f t="shared" si="2"/>
        <v>1.1770000000000005</v>
      </c>
      <c r="L51" s="4">
        <v>1147420812159</v>
      </c>
      <c r="M51">
        <f t="shared" si="3"/>
        <v>1147.420812159</v>
      </c>
      <c r="N51" s="9">
        <v>7.4249999999999998</v>
      </c>
      <c r="O51" s="9">
        <v>6</v>
      </c>
      <c r="P51" s="10">
        <f t="shared" si="9"/>
        <v>1764.662</v>
      </c>
      <c r="Q51" s="8">
        <f t="shared" ref="Q51:Q85" si="10">M51/P51</f>
        <v>0.65022129572632037</v>
      </c>
      <c r="R51" s="2">
        <f t="shared" si="7"/>
        <v>65.022129572632039</v>
      </c>
      <c r="S51" s="10">
        <f t="shared" si="4"/>
        <v>74.278286275112862</v>
      </c>
      <c r="T51" s="8">
        <f t="shared" si="6"/>
        <v>4.2092075578843348E-2</v>
      </c>
      <c r="U51" s="9">
        <v>8.9124999999999996</v>
      </c>
      <c r="V51" s="9">
        <v>7.9775</v>
      </c>
      <c r="W51" s="3">
        <v>4.5939800000000002</v>
      </c>
      <c r="X51" s="13">
        <v>1.2</v>
      </c>
      <c r="Y51" s="14">
        <v>0.3</v>
      </c>
    </row>
    <row r="52" spans="1:25" x14ac:dyDescent="0.2">
      <c r="A52">
        <v>1994</v>
      </c>
      <c r="B52">
        <v>199403</v>
      </c>
      <c r="C52" s="1">
        <v>34424</v>
      </c>
      <c r="D52" s="3">
        <v>7.1082599999999996</v>
      </c>
      <c r="E52" s="3">
        <v>7.1704299999999996</v>
      </c>
      <c r="F52" s="3">
        <v>7.4352200000000002</v>
      </c>
      <c r="G52" s="3">
        <v>7.8695700000000004</v>
      </c>
      <c r="H52">
        <v>6.3449999999999998</v>
      </c>
      <c r="I52">
        <f t="shared" si="1"/>
        <v>1.5245700000000006</v>
      </c>
      <c r="J52" s="16">
        <v>6.48</v>
      </c>
      <c r="K52" s="3">
        <f t="shared" si="2"/>
        <v>1.38957</v>
      </c>
      <c r="L52" s="4">
        <v>1161886215286</v>
      </c>
      <c r="M52">
        <f t="shared" si="3"/>
        <v>1161.8862152859999</v>
      </c>
      <c r="N52" s="9">
        <v>7.25</v>
      </c>
      <c r="O52" s="9">
        <v>5.87</v>
      </c>
      <c r="P52" s="10">
        <f t="shared" si="9"/>
        <v>1764.662</v>
      </c>
      <c r="Q52" s="8">
        <f t="shared" si="10"/>
        <v>0.65841856133695853</v>
      </c>
      <c r="R52" s="2">
        <f t="shared" si="7"/>
        <v>65.841856133695856</v>
      </c>
      <c r="S52" s="10">
        <f t="shared" si="4"/>
        <v>83.31223774673191</v>
      </c>
      <c r="T52" s="8">
        <f t="shared" si="6"/>
        <v>4.721144204767367E-2</v>
      </c>
      <c r="U52" s="9">
        <v>9.0221699999999991</v>
      </c>
      <c r="V52" s="9">
        <v>7.9143499999999998</v>
      </c>
      <c r="W52" s="3">
        <v>4.6745400000000004</v>
      </c>
      <c r="X52" s="13">
        <v>1.2</v>
      </c>
      <c r="Y52" s="14">
        <v>0.4</v>
      </c>
    </row>
    <row r="53" spans="1:25" x14ac:dyDescent="0.2">
      <c r="A53">
        <v>1994</v>
      </c>
      <c r="B53">
        <v>199404</v>
      </c>
      <c r="C53" s="1">
        <v>34453</v>
      </c>
      <c r="D53" s="3">
        <v>7.7252599999999996</v>
      </c>
      <c r="E53" s="3">
        <v>7.9447400000000004</v>
      </c>
      <c r="F53" s="3">
        <v>8.2147400000000008</v>
      </c>
      <c r="G53" s="3">
        <v>8.64053</v>
      </c>
      <c r="H53">
        <v>6.6070000000000002</v>
      </c>
      <c r="I53">
        <f t="shared" si="1"/>
        <v>2.0335299999999998</v>
      </c>
      <c r="J53" s="16">
        <v>6.97</v>
      </c>
      <c r="K53" s="3">
        <f t="shared" si="2"/>
        <v>1.6705300000000003</v>
      </c>
      <c r="L53" s="4">
        <v>1150560847137</v>
      </c>
      <c r="M53">
        <f t="shared" si="3"/>
        <v>1150.5608471370001</v>
      </c>
      <c r="N53" s="9">
        <v>7.25</v>
      </c>
      <c r="O53" s="9">
        <v>5.87</v>
      </c>
      <c r="P53" s="10">
        <f t="shared" si="9"/>
        <v>1764.662</v>
      </c>
      <c r="Q53" s="8">
        <f t="shared" si="10"/>
        <v>0.65200069312820252</v>
      </c>
      <c r="R53" s="2">
        <f t="shared" si="7"/>
        <v>65.200069312820247</v>
      </c>
      <c r="S53" s="10">
        <f t="shared" si="4"/>
        <v>91.409067846832116</v>
      </c>
      <c r="T53" s="8">
        <f t="shared" si="6"/>
        <v>5.1799759867233564E-2</v>
      </c>
      <c r="U53" s="9">
        <v>8.9721100000000007</v>
      </c>
      <c r="V53" s="9">
        <v>7.8842100000000004</v>
      </c>
      <c r="W53" s="3">
        <v>4.6414499999999999</v>
      </c>
      <c r="X53" s="13">
        <v>1.2</v>
      </c>
      <c r="Y53" s="14">
        <v>0.4</v>
      </c>
    </row>
    <row r="54" spans="1:25" x14ac:dyDescent="0.2">
      <c r="A54">
        <v>1994</v>
      </c>
      <c r="B54">
        <v>199405</v>
      </c>
      <c r="C54" s="1">
        <v>34485</v>
      </c>
      <c r="D54" s="3">
        <v>7.8360000000000003</v>
      </c>
      <c r="E54" s="3">
        <v>8.2144999999999992</v>
      </c>
      <c r="F54" s="3">
        <v>8.52</v>
      </c>
      <c r="G54" s="3">
        <v>8.9115000000000002</v>
      </c>
      <c r="H54">
        <v>6.6635</v>
      </c>
      <c r="I54">
        <f t="shared" si="1"/>
        <v>2.2480000000000002</v>
      </c>
      <c r="J54" s="16">
        <v>7.18</v>
      </c>
      <c r="K54" s="3">
        <f t="shared" si="2"/>
        <v>1.7315000000000005</v>
      </c>
      <c r="L54" s="4">
        <v>1163789659480</v>
      </c>
      <c r="M54">
        <f t="shared" si="3"/>
        <v>1163.78965948</v>
      </c>
      <c r="N54" s="9">
        <v>7.0625</v>
      </c>
      <c r="O54" s="9">
        <v>5.87</v>
      </c>
      <c r="P54" s="10">
        <f t="shared" si="9"/>
        <v>1764.662</v>
      </c>
      <c r="Q54" s="8">
        <f t="shared" si="10"/>
        <v>0.65949720653586918</v>
      </c>
      <c r="R54" s="2">
        <f t="shared" si="7"/>
        <v>65.949720653586922</v>
      </c>
      <c r="S54" s="10">
        <f t="shared" si="4"/>
        <v>95.599501577984597</v>
      </c>
      <c r="T54" s="8">
        <f t="shared" si="6"/>
        <v>5.4174398030888971E-2</v>
      </c>
      <c r="U54" s="9">
        <v>8.9707500000000007</v>
      </c>
      <c r="V54" s="9">
        <v>7.7189800000000002</v>
      </c>
      <c r="W54" s="3">
        <v>4.6548499999999997</v>
      </c>
      <c r="X54" s="13">
        <v>1.2</v>
      </c>
      <c r="Y54" s="14">
        <v>0.2</v>
      </c>
    </row>
    <row r="55" spans="1:25" x14ac:dyDescent="0.2">
      <c r="A55">
        <v>1994</v>
      </c>
      <c r="B55">
        <v>199406</v>
      </c>
      <c r="C55" s="1">
        <v>34515</v>
      </c>
      <c r="D55" s="3">
        <v>8.7185699999999997</v>
      </c>
      <c r="E55" s="3">
        <v>9.3547600000000006</v>
      </c>
      <c r="F55" s="3">
        <v>9.6076200000000007</v>
      </c>
      <c r="G55" s="3">
        <v>10.00952</v>
      </c>
      <c r="H55">
        <v>7.0523809523809504</v>
      </c>
      <c r="I55">
        <f t="shared" si="1"/>
        <v>2.9571390476190498</v>
      </c>
      <c r="J55" s="16">
        <v>7.1</v>
      </c>
      <c r="K55" s="3">
        <f t="shared" si="2"/>
        <v>2.9095200000000006</v>
      </c>
      <c r="L55" s="4">
        <v>1178643076623</v>
      </c>
      <c r="M55">
        <f t="shared" si="3"/>
        <v>1178.6430766230001</v>
      </c>
      <c r="N55" s="9">
        <v>6.9342899999999998</v>
      </c>
      <c r="O55" s="9"/>
      <c r="P55" s="10">
        <f t="shared" si="9"/>
        <v>1764.662</v>
      </c>
      <c r="Q55" s="8">
        <f t="shared" si="10"/>
        <v>0.66791435222325868</v>
      </c>
      <c r="R55" s="2">
        <f t="shared" si="7"/>
        <v>66.791435222325873</v>
      </c>
      <c r="S55" s="10">
        <f t="shared" si="4"/>
        <v>110.25923107469777</v>
      </c>
      <c r="T55" s="8">
        <f t="shared" si="6"/>
        <v>6.2481784656040512E-2</v>
      </c>
      <c r="U55" s="9">
        <v>9.2085699999999999</v>
      </c>
      <c r="V55" s="9">
        <v>7.8083299999999998</v>
      </c>
      <c r="W55" s="3">
        <v>4.7867899999999999</v>
      </c>
      <c r="X55" s="13">
        <v>1.2</v>
      </c>
      <c r="Y55" s="14">
        <v>0</v>
      </c>
    </row>
    <row r="56" spans="1:25" x14ac:dyDescent="0.2">
      <c r="A56">
        <v>1994</v>
      </c>
      <c r="B56">
        <v>199407</v>
      </c>
      <c r="C56" s="1">
        <v>34544</v>
      </c>
      <c r="D56" s="3">
        <v>9.6233299999999993</v>
      </c>
      <c r="E56" s="3">
        <v>10.25905</v>
      </c>
      <c r="F56" s="3">
        <v>10.51238</v>
      </c>
      <c r="G56" s="3">
        <v>10.90381</v>
      </c>
      <c r="H56">
        <v>6.8961904761904798</v>
      </c>
      <c r="I56">
        <f t="shared" si="1"/>
        <v>4.0076195238095202</v>
      </c>
      <c r="J56" s="16">
        <v>7.3</v>
      </c>
      <c r="K56" s="3">
        <f t="shared" si="2"/>
        <v>3.6038100000000002</v>
      </c>
      <c r="L56" s="4">
        <v>1206666103641</v>
      </c>
      <c r="M56">
        <f t="shared" si="3"/>
        <v>1206.6661036410001</v>
      </c>
      <c r="N56" s="9">
        <v>6.92</v>
      </c>
      <c r="O56" s="9"/>
      <c r="P56" s="10">
        <f t="shared" si="9"/>
        <v>1764.662</v>
      </c>
      <c r="Q56" s="8">
        <f t="shared" si="10"/>
        <v>0.68379446241886555</v>
      </c>
      <c r="R56" s="2">
        <f t="shared" si="7"/>
        <v>68.379446241886555</v>
      </c>
      <c r="S56" s="10">
        <f t="shared" si="4"/>
        <v>123.79247890558202</v>
      </c>
      <c r="T56" s="8">
        <f t="shared" si="6"/>
        <v>7.0150815796782617E-2</v>
      </c>
      <c r="U56" s="9">
        <v>9.4452400000000001</v>
      </c>
      <c r="V56" s="9">
        <v>7.7614299999999998</v>
      </c>
      <c r="W56" s="3">
        <v>4.9428599999999996</v>
      </c>
      <c r="X56" s="13">
        <v>0.8</v>
      </c>
      <c r="Y56" s="14">
        <v>0</v>
      </c>
    </row>
    <row r="57" spans="1:25" x14ac:dyDescent="0.2">
      <c r="A57">
        <v>1994</v>
      </c>
      <c r="B57">
        <v>199408</v>
      </c>
      <c r="C57" s="1">
        <v>34577</v>
      </c>
      <c r="D57" s="3">
        <v>9.6969600000000007</v>
      </c>
      <c r="E57" s="3">
        <v>10.852169999999999</v>
      </c>
      <c r="F57" s="3">
        <v>11.110429999999999</v>
      </c>
      <c r="G57" s="3">
        <v>11.438700000000001</v>
      </c>
      <c r="H57">
        <v>7.0895652173913</v>
      </c>
      <c r="I57">
        <f t="shared" si="1"/>
        <v>4.3491347826087008</v>
      </c>
      <c r="J57" s="16">
        <v>7.24</v>
      </c>
      <c r="K57" s="3">
        <f t="shared" si="2"/>
        <v>4.1987000000000005</v>
      </c>
      <c r="L57" s="4">
        <v>1215294564112</v>
      </c>
      <c r="M57">
        <f t="shared" si="3"/>
        <v>1215.294564112</v>
      </c>
      <c r="N57" s="9">
        <v>7.0539100000000001</v>
      </c>
      <c r="O57" s="9"/>
      <c r="P57" s="10">
        <f t="shared" si="9"/>
        <v>1764.662</v>
      </c>
      <c r="Q57" s="8">
        <f t="shared" si="10"/>
        <v>0.68868404494005087</v>
      </c>
      <c r="R57" s="2">
        <f t="shared" si="7"/>
        <v>68.868404494005091</v>
      </c>
      <c r="S57" s="10">
        <f t="shared" si="4"/>
        <v>131.88583209819322</v>
      </c>
      <c r="T57" s="8">
        <f t="shared" si="6"/>
        <v>7.4737163319770705E-2</v>
      </c>
      <c r="U57" s="9">
        <v>9.4319600000000001</v>
      </c>
      <c r="V57" s="9">
        <v>7.7391300000000003</v>
      </c>
      <c r="W57" s="3">
        <v>4.9489599999999996</v>
      </c>
      <c r="X57" s="13">
        <v>0.8</v>
      </c>
      <c r="Y57" s="14">
        <v>0</v>
      </c>
    </row>
    <row r="58" spans="1:25" x14ac:dyDescent="0.2">
      <c r="A58">
        <v>1994</v>
      </c>
      <c r="B58">
        <v>199409</v>
      </c>
      <c r="C58" s="1">
        <v>34607</v>
      </c>
      <c r="D58" s="3">
        <v>9.7677300000000002</v>
      </c>
      <c r="E58" s="3">
        <v>10.813639999999999</v>
      </c>
      <c r="F58" s="3">
        <v>11.11591</v>
      </c>
      <c r="G58" s="3">
        <v>11.430910000000001</v>
      </c>
      <c r="H58">
        <v>7.5154545454545501</v>
      </c>
      <c r="I58">
        <f t="shared" si="1"/>
        <v>3.9154554545454507</v>
      </c>
      <c r="J58" s="16">
        <v>7.46</v>
      </c>
      <c r="K58" s="3">
        <f t="shared" si="2"/>
        <v>3.9709100000000008</v>
      </c>
      <c r="L58" s="4">
        <v>1235316640058</v>
      </c>
      <c r="M58">
        <f t="shared" si="3"/>
        <v>1235.3166400580001</v>
      </c>
      <c r="N58" s="9">
        <v>7.2</v>
      </c>
      <c r="O58" s="9"/>
      <c r="P58" s="10">
        <f t="shared" si="9"/>
        <v>1764.662</v>
      </c>
      <c r="Q58" s="8">
        <f t="shared" si="10"/>
        <v>0.70003017011643021</v>
      </c>
      <c r="R58" s="2">
        <f t="shared" si="7"/>
        <v>70.003017011643024</v>
      </c>
      <c r="S58" s="10">
        <f t="shared" si="4"/>
        <v>133.5826943159679</v>
      </c>
      <c r="T58" s="8">
        <f t="shared" si="6"/>
        <v>7.5698742487778331E-2</v>
      </c>
      <c r="U58" s="9">
        <v>9.2706800000000005</v>
      </c>
      <c r="V58" s="9">
        <v>7.5378400000000001</v>
      </c>
      <c r="W58" s="3">
        <v>4.8597000000000001</v>
      </c>
      <c r="X58" s="13">
        <v>0.8</v>
      </c>
      <c r="Y58" s="14">
        <v>0.9</v>
      </c>
    </row>
    <row r="59" spans="1:25" x14ac:dyDescent="0.2">
      <c r="A59">
        <v>1994</v>
      </c>
      <c r="B59">
        <v>199410</v>
      </c>
      <c r="C59" s="1">
        <v>34638</v>
      </c>
      <c r="D59" s="3">
        <v>10.00333</v>
      </c>
      <c r="E59" s="3">
        <v>10.53429</v>
      </c>
      <c r="F59" s="3">
        <v>10.81429</v>
      </c>
      <c r="G59" s="3">
        <v>11.13381</v>
      </c>
      <c r="H59">
        <v>7.5415000000000001</v>
      </c>
      <c r="I59">
        <f t="shared" si="1"/>
        <v>3.5923100000000003</v>
      </c>
      <c r="J59" s="16">
        <v>7.74</v>
      </c>
      <c r="K59" s="3">
        <f t="shared" si="2"/>
        <v>3.3938100000000002</v>
      </c>
      <c r="L59" s="4">
        <v>1232414759009</v>
      </c>
      <c r="M59">
        <f t="shared" si="3"/>
        <v>1232.4147590089999</v>
      </c>
      <c r="N59" s="9">
        <v>7.2</v>
      </c>
      <c r="O59" s="9"/>
      <c r="P59" s="10">
        <f t="shared" si="9"/>
        <v>1764.662</v>
      </c>
      <c r="Q59" s="8">
        <f t="shared" si="10"/>
        <v>0.69838572996358506</v>
      </c>
      <c r="R59" s="2">
        <f t="shared" si="7"/>
        <v>69.838572996358508</v>
      </c>
      <c r="S59" s="10">
        <f t="shared" si="4"/>
        <v>129.82614471680918</v>
      </c>
      <c r="T59" s="8">
        <f t="shared" si="6"/>
        <v>7.3569978112980938E-2</v>
      </c>
      <c r="U59" s="9">
        <v>9.1109500000000008</v>
      </c>
      <c r="V59" s="9">
        <v>7.2644000000000002</v>
      </c>
      <c r="W59" s="3">
        <v>4.7762599999999997</v>
      </c>
      <c r="X59" s="13">
        <v>1.8</v>
      </c>
      <c r="Y59" s="14">
        <v>0.1</v>
      </c>
    </row>
    <row r="60" spans="1:25" x14ac:dyDescent="0.2">
      <c r="A60">
        <v>1994</v>
      </c>
      <c r="B60">
        <v>199411</v>
      </c>
      <c r="C60" s="1">
        <v>34668</v>
      </c>
      <c r="D60" s="3">
        <v>9.8919999999999995</v>
      </c>
      <c r="E60" s="3">
        <v>10.538639999999999</v>
      </c>
      <c r="F60" s="3">
        <v>10.77455</v>
      </c>
      <c r="G60" s="3">
        <v>11.116820000000001</v>
      </c>
      <c r="H60">
        <v>7.4914285714285711</v>
      </c>
      <c r="I60">
        <f t="shared" si="1"/>
        <v>3.6253914285714295</v>
      </c>
      <c r="J60" s="16">
        <v>7.96</v>
      </c>
      <c r="K60" s="3">
        <f t="shared" si="2"/>
        <v>3.1568200000000006</v>
      </c>
      <c r="L60" s="4">
        <v>1270227945744</v>
      </c>
      <c r="M60">
        <f t="shared" si="3"/>
        <v>1270.227945744</v>
      </c>
      <c r="N60" s="9">
        <v>7.3909099999999999</v>
      </c>
      <c r="O60" s="9"/>
      <c r="P60" s="10">
        <f t="shared" si="9"/>
        <v>1764.662</v>
      </c>
      <c r="Q60" s="8">
        <f t="shared" si="10"/>
        <v>0.71981373528981751</v>
      </c>
      <c r="R60" s="2">
        <f t="shared" si="7"/>
        <v>71.981373528981749</v>
      </c>
      <c r="S60" s="10">
        <f t="shared" si="4"/>
        <v>133.86475038135546</v>
      </c>
      <c r="T60" s="8">
        <f t="shared" si="6"/>
        <v>7.5858578232746818E-2</v>
      </c>
      <c r="U60" s="9">
        <v>9.0931800000000003</v>
      </c>
      <c r="V60" s="9">
        <v>7.3477300000000003</v>
      </c>
      <c r="W60" s="3">
        <v>4.7756100000000004</v>
      </c>
      <c r="X60" s="13">
        <v>1.8</v>
      </c>
      <c r="Y60" s="14">
        <v>-0.1</v>
      </c>
    </row>
    <row r="61" spans="1:25" x14ac:dyDescent="0.2">
      <c r="A61">
        <v>1994</v>
      </c>
      <c r="B61">
        <v>199412</v>
      </c>
      <c r="C61" s="1">
        <v>34698</v>
      </c>
      <c r="D61" s="3">
        <v>9.8185699999999994</v>
      </c>
      <c r="E61" s="3">
        <v>10.36476</v>
      </c>
      <c r="F61" s="3">
        <v>10.584289999999999</v>
      </c>
      <c r="G61" s="3">
        <v>10.86421</v>
      </c>
      <c r="H61">
        <v>7.4609523809523806</v>
      </c>
      <c r="I61">
        <f t="shared" si="1"/>
        <v>3.4032576190476194</v>
      </c>
      <c r="J61" s="16">
        <v>7.81</v>
      </c>
      <c r="K61" s="3">
        <f t="shared" si="2"/>
        <v>3.0542100000000003</v>
      </c>
      <c r="L61" s="4">
        <v>1286596411130</v>
      </c>
      <c r="M61">
        <f t="shared" si="3"/>
        <v>1286.59641113</v>
      </c>
      <c r="N61" s="9">
        <v>7.5142899999999999</v>
      </c>
      <c r="O61" s="9"/>
      <c r="P61" s="10">
        <f t="shared" si="9"/>
        <v>1764.662</v>
      </c>
      <c r="Q61" s="8">
        <f t="shared" si="10"/>
        <v>0.72908942966415091</v>
      </c>
      <c r="R61" s="2">
        <f t="shared" si="7"/>
        <v>72.908942966415097</v>
      </c>
      <c r="S61" s="10">
        <f t="shared" si="4"/>
        <v>133.35263018223779</v>
      </c>
      <c r="T61" s="8">
        <f t="shared" si="6"/>
        <v>7.5568369570058053E-2</v>
      </c>
      <c r="U61" s="9">
        <v>9.1167899999999999</v>
      </c>
      <c r="V61" s="9">
        <v>7.52095</v>
      </c>
      <c r="W61" s="3">
        <v>4.7831400000000004</v>
      </c>
      <c r="X61" s="13">
        <v>1.8</v>
      </c>
      <c r="Y61" s="14">
        <v>-0.2</v>
      </c>
    </row>
    <row r="62" spans="1:25" x14ac:dyDescent="0.2">
      <c r="A62">
        <v>1995</v>
      </c>
      <c r="B62">
        <v>199501</v>
      </c>
      <c r="C62" s="1">
        <v>34730</v>
      </c>
      <c r="D62" s="3">
        <v>10.062379999999999</v>
      </c>
      <c r="E62" s="3">
        <v>10.62762</v>
      </c>
      <c r="F62" s="3">
        <v>10.69952</v>
      </c>
      <c r="G62" s="3">
        <v>11.03238</v>
      </c>
      <c r="H62">
        <v>7.5959090909090898</v>
      </c>
      <c r="I62">
        <f t="shared" si="1"/>
        <v>3.43647090909091</v>
      </c>
      <c r="J62" s="16">
        <v>7.78</v>
      </c>
      <c r="K62" s="3">
        <f t="shared" si="2"/>
        <v>3.2523799999999996</v>
      </c>
      <c r="L62" s="4">
        <v>1326136524633</v>
      </c>
      <c r="M62">
        <f t="shared" si="3"/>
        <v>1326.1365246329999</v>
      </c>
      <c r="N62" s="9">
        <v>7.6</v>
      </c>
      <c r="O62" s="9"/>
      <c r="P62" s="10">
        <f t="shared" ref="P62:P73" si="11">SUM(AD$13:AD$16)/1000</f>
        <v>1904.9680000000001</v>
      </c>
      <c r="Q62" s="8">
        <f t="shared" si="10"/>
        <v>0.69614635239699552</v>
      </c>
      <c r="R62" s="2">
        <f t="shared" si="7"/>
        <v>69.614635239699552</v>
      </c>
      <c r="S62" s="10">
        <f t="shared" si="4"/>
        <v>140.93675051920164</v>
      </c>
      <c r="T62" s="8">
        <f t="shared" si="6"/>
        <v>7.398378897661359E-2</v>
      </c>
      <c r="U62" s="9">
        <v>9.2363099999999996</v>
      </c>
      <c r="V62" s="9">
        <v>7.4660700000000002</v>
      </c>
      <c r="W62" s="3">
        <v>4.8757099999999998</v>
      </c>
      <c r="X62" s="13">
        <v>1.3</v>
      </c>
      <c r="Y62" s="14">
        <v>0.4</v>
      </c>
    </row>
    <row r="63" spans="1:25" x14ac:dyDescent="0.2">
      <c r="A63">
        <v>1995</v>
      </c>
      <c r="B63">
        <v>199502</v>
      </c>
      <c r="C63" s="1">
        <v>34758</v>
      </c>
      <c r="D63" s="3">
        <v>9.6859999999999999</v>
      </c>
      <c r="E63" s="3">
        <v>10.297499999999999</v>
      </c>
      <c r="F63" s="3">
        <v>10.401999999999999</v>
      </c>
      <c r="G63" s="3">
        <v>10.737</v>
      </c>
      <c r="H63">
        <v>7.4240000000000004</v>
      </c>
      <c r="I63">
        <f t="shared" si="1"/>
        <v>3.3129999999999997</v>
      </c>
      <c r="J63" s="16">
        <v>7.47</v>
      </c>
      <c r="K63" s="3">
        <f t="shared" si="2"/>
        <v>3.2670000000000003</v>
      </c>
      <c r="L63" s="4">
        <v>1313992270625</v>
      </c>
      <c r="M63">
        <f t="shared" si="3"/>
        <v>1313.9922706249999</v>
      </c>
      <c r="N63" s="9">
        <v>7.7074999999999996</v>
      </c>
      <c r="O63" s="9"/>
      <c r="P63" s="10">
        <f t="shared" si="11"/>
        <v>1904.9680000000001</v>
      </c>
      <c r="Q63" s="8">
        <f t="shared" si="10"/>
        <v>0.68977130882251037</v>
      </c>
      <c r="R63" s="2">
        <f t="shared" si="7"/>
        <v>68.977130882251032</v>
      </c>
      <c r="S63" s="10">
        <f t="shared" si="4"/>
        <v>135.30835406760937</v>
      </c>
      <c r="T63" s="8">
        <f t="shared" si="6"/>
        <v>7.102920052599801E-2</v>
      </c>
      <c r="U63" s="9">
        <v>9.2432499999999997</v>
      </c>
      <c r="V63" s="9">
        <v>7.3868799999999997</v>
      </c>
      <c r="W63" s="3">
        <v>4.9180999999999999</v>
      </c>
      <c r="X63" s="13">
        <v>1.3</v>
      </c>
      <c r="Y63" s="14">
        <v>0.4</v>
      </c>
    </row>
    <row r="64" spans="1:25" x14ac:dyDescent="0.2">
      <c r="A64">
        <v>1995</v>
      </c>
      <c r="B64">
        <v>199503</v>
      </c>
      <c r="C64" s="1">
        <v>34789</v>
      </c>
      <c r="D64" s="3">
        <v>10.165649999999999</v>
      </c>
      <c r="E64" s="3">
        <v>10.72739</v>
      </c>
      <c r="F64" s="3">
        <v>10.853479999999999</v>
      </c>
      <c r="G64" s="3">
        <v>11.20304</v>
      </c>
      <c r="H64">
        <v>7.2773913043478302</v>
      </c>
      <c r="I64">
        <f t="shared" si="1"/>
        <v>3.9256486956521695</v>
      </c>
      <c r="J64" s="16">
        <v>7.2</v>
      </c>
      <c r="K64" s="3">
        <f t="shared" si="2"/>
        <v>4.0030399999999995</v>
      </c>
      <c r="L64" s="4">
        <v>1345927989266</v>
      </c>
      <c r="M64">
        <f t="shared" si="3"/>
        <v>1345.9279892659999</v>
      </c>
      <c r="N64" s="9">
        <v>8.0695700000000006</v>
      </c>
      <c r="O64" s="9"/>
      <c r="P64" s="10">
        <f t="shared" si="11"/>
        <v>1904.9680000000001</v>
      </c>
      <c r="Q64" s="8">
        <f t="shared" si="10"/>
        <v>0.70653574719680323</v>
      </c>
      <c r="R64" s="2">
        <f t="shared" si="7"/>
        <v>70.653574719680321</v>
      </c>
      <c r="S64" s="10">
        <f t="shared" si="4"/>
        <v>144.38294452772195</v>
      </c>
      <c r="T64" s="8">
        <f t="shared" si="6"/>
        <v>7.5792845091215144E-2</v>
      </c>
      <c r="U64" s="9">
        <v>9.4565199999999994</v>
      </c>
      <c r="V64" s="9">
        <v>7.2662000000000004</v>
      </c>
      <c r="W64" s="3">
        <v>5.1648300000000003</v>
      </c>
      <c r="X64" s="13">
        <v>1.3</v>
      </c>
      <c r="Y64" s="14">
        <v>0.4</v>
      </c>
    </row>
    <row r="65" spans="1:25" x14ac:dyDescent="0.2">
      <c r="A65">
        <v>1995</v>
      </c>
      <c r="B65">
        <v>199504</v>
      </c>
      <c r="C65" s="1">
        <v>34817</v>
      </c>
      <c r="D65" s="3">
        <v>10.30556</v>
      </c>
      <c r="E65" s="3">
        <v>10.91056</v>
      </c>
      <c r="F65" s="3">
        <v>11.05556</v>
      </c>
      <c r="G65" s="3">
        <v>11.44</v>
      </c>
      <c r="H65">
        <v>7.0883333333333294</v>
      </c>
      <c r="I65">
        <f t="shared" si="1"/>
        <v>4.3516666666666701</v>
      </c>
      <c r="J65" s="16">
        <v>7.06</v>
      </c>
      <c r="K65" s="3">
        <f t="shared" si="2"/>
        <v>4.38</v>
      </c>
      <c r="L65" s="4">
        <v>1348497596205</v>
      </c>
      <c r="M65">
        <f t="shared" si="3"/>
        <v>1348.497596205</v>
      </c>
      <c r="N65" s="9">
        <v>8.3361099999999997</v>
      </c>
      <c r="O65" s="9"/>
      <c r="P65" s="10">
        <f t="shared" si="11"/>
        <v>1904.9680000000001</v>
      </c>
      <c r="Q65" s="8">
        <f t="shared" si="10"/>
        <v>0.70788464488904801</v>
      </c>
      <c r="R65" s="2">
        <f t="shared" si="7"/>
        <v>70.788464488904808</v>
      </c>
      <c r="S65" s="10">
        <f t="shared" si="4"/>
        <v>147.12863933250426</v>
      </c>
      <c r="T65" s="8">
        <f t="shared" si="6"/>
        <v>7.723417891140652E-2</v>
      </c>
      <c r="U65" s="9">
        <v>9.7677800000000001</v>
      </c>
      <c r="V65" s="9">
        <v>7.3441700000000001</v>
      </c>
      <c r="W65" s="3">
        <v>5.3336100000000002</v>
      </c>
      <c r="X65" s="13">
        <v>0.7</v>
      </c>
      <c r="Y65" s="14">
        <v>0.7</v>
      </c>
    </row>
    <row r="66" spans="1:25" x14ac:dyDescent="0.2">
      <c r="A66">
        <v>1995</v>
      </c>
      <c r="B66">
        <v>199505</v>
      </c>
      <c r="C66" s="1">
        <v>34850</v>
      </c>
      <c r="D66" s="3">
        <v>9.7909500000000005</v>
      </c>
      <c r="E66" s="3">
        <v>10.316190000000001</v>
      </c>
      <c r="F66" s="3">
        <v>10.44571</v>
      </c>
      <c r="G66" s="3">
        <v>10.76524</v>
      </c>
      <c r="H66">
        <v>6.86238095238095</v>
      </c>
      <c r="I66">
        <f t="shared" si="1"/>
        <v>3.9028590476190503</v>
      </c>
      <c r="J66" s="16">
        <v>6.63</v>
      </c>
      <c r="K66" s="3">
        <f t="shared" si="2"/>
        <v>4.1352400000000005</v>
      </c>
      <c r="L66" s="4">
        <v>1355460918349</v>
      </c>
      <c r="M66">
        <f t="shared" si="3"/>
        <v>1355.4609183489999</v>
      </c>
      <c r="N66" s="9">
        <v>8.41</v>
      </c>
      <c r="O66" s="9"/>
      <c r="P66" s="10">
        <f t="shared" si="11"/>
        <v>1904.9680000000001</v>
      </c>
      <c r="Q66" s="8">
        <f t="shared" si="10"/>
        <v>0.71153999350592756</v>
      </c>
      <c r="R66" s="2">
        <f t="shared" si="7"/>
        <v>71.153999350592755</v>
      </c>
      <c r="S66" s="10">
        <f t="shared" ref="S66:S97" si="12">(M66*E66)/100</f>
        <v>139.83192371262771</v>
      </c>
      <c r="T66" s="8">
        <f t="shared" si="6"/>
        <v>7.3403817656059162E-2</v>
      </c>
      <c r="U66" s="9">
        <v>9.5467399999999998</v>
      </c>
      <c r="V66" s="9">
        <v>7.2903599999999997</v>
      </c>
      <c r="W66" s="3">
        <v>5.1836000000000002</v>
      </c>
      <c r="X66" s="13">
        <v>0.7</v>
      </c>
      <c r="Y66" s="14">
        <v>0.1</v>
      </c>
    </row>
    <row r="67" spans="1:25" x14ac:dyDescent="0.2">
      <c r="A67">
        <v>1995</v>
      </c>
      <c r="B67">
        <v>199506</v>
      </c>
      <c r="C67" s="1">
        <v>34880</v>
      </c>
      <c r="D67" s="3">
        <v>9.9674999999999994</v>
      </c>
      <c r="E67" s="3">
        <v>10.304</v>
      </c>
      <c r="F67" s="3">
        <v>10.3835</v>
      </c>
      <c r="G67" s="3">
        <v>10.612</v>
      </c>
      <c r="H67">
        <v>6.7829999999999986</v>
      </c>
      <c r="I67">
        <f t="shared" ref="I67:I130" si="13">G67-H67</f>
        <v>3.8290000000000015</v>
      </c>
      <c r="J67" s="16">
        <v>6.17</v>
      </c>
      <c r="K67" s="3">
        <f t="shared" ref="K67:K130" si="14">G67-J67</f>
        <v>4.4420000000000002</v>
      </c>
      <c r="L67" s="4">
        <v>1370400873527</v>
      </c>
      <c r="M67">
        <f t="shared" ref="M67:M130" si="15">L67/1000000000</f>
        <v>1370.4008735269999</v>
      </c>
      <c r="N67" s="9">
        <v>8.6225000000000005</v>
      </c>
      <c r="O67" s="9"/>
      <c r="P67" s="10">
        <f t="shared" si="11"/>
        <v>1904.9680000000001</v>
      </c>
      <c r="Q67" s="8">
        <f t="shared" si="10"/>
        <v>0.71938262140203924</v>
      </c>
      <c r="R67" s="2">
        <f t="shared" si="7"/>
        <v>71.938262140203918</v>
      </c>
      <c r="S67" s="10">
        <f t="shared" si="12"/>
        <v>141.20610600822206</v>
      </c>
      <c r="T67" s="8">
        <f t="shared" si="6"/>
        <v>7.4125185309266123E-2</v>
      </c>
      <c r="U67" s="9">
        <v>9.5709999999999997</v>
      </c>
      <c r="V67" s="9">
        <v>7.25962</v>
      </c>
      <c r="W67" s="3">
        <v>5.1811499999999997</v>
      </c>
      <c r="X67" s="13">
        <v>0.7</v>
      </c>
      <c r="Y67" s="14">
        <v>-0.1</v>
      </c>
    </row>
    <row r="68" spans="1:25" x14ac:dyDescent="0.2">
      <c r="A68">
        <v>1995</v>
      </c>
      <c r="B68">
        <v>199507</v>
      </c>
      <c r="C68" s="1">
        <v>34911</v>
      </c>
      <c r="D68" s="3">
        <v>10.01857</v>
      </c>
      <c r="E68" s="3">
        <v>10.25667</v>
      </c>
      <c r="F68" s="3">
        <v>10.328569999999999</v>
      </c>
      <c r="G68" s="3">
        <v>10.579050000000001</v>
      </c>
      <c r="H68">
        <v>6.86238095238095</v>
      </c>
      <c r="I68">
        <f t="shared" si="13"/>
        <v>3.7166690476190505</v>
      </c>
      <c r="J68" s="16">
        <v>6.28</v>
      </c>
      <c r="K68" s="3">
        <f t="shared" si="14"/>
        <v>4.2990500000000003</v>
      </c>
      <c r="L68" s="4">
        <v>1366089036940</v>
      </c>
      <c r="M68">
        <f t="shared" si="15"/>
        <v>1366.0890369399999</v>
      </c>
      <c r="N68" s="9">
        <v>8.8861899999999991</v>
      </c>
      <c r="O68" s="9"/>
      <c r="P68" s="10">
        <f t="shared" si="11"/>
        <v>1904.9680000000001</v>
      </c>
      <c r="Q68" s="8">
        <f t="shared" si="10"/>
        <v>0.71711915210124255</v>
      </c>
      <c r="R68" s="2">
        <f t="shared" si="7"/>
        <v>71.711915210124261</v>
      </c>
      <c r="S68" s="10">
        <f t="shared" si="12"/>
        <v>140.1152444251139</v>
      </c>
      <c r="T68" s="8">
        <f t="shared" si="6"/>
        <v>7.3552544937822525E-2</v>
      </c>
      <c r="U68" s="9">
        <v>9.5685699999999994</v>
      </c>
      <c r="V68" s="9">
        <v>7.1798799999999998</v>
      </c>
      <c r="W68" s="3">
        <v>5.1693100000000003</v>
      </c>
      <c r="X68" s="13">
        <v>0.3</v>
      </c>
      <c r="Y68" s="14">
        <v>-0.1</v>
      </c>
    </row>
    <row r="69" spans="1:25" x14ac:dyDescent="0.2">
      <c r="A69">
        <v>1995</v>
      </c>
      <c r="B69">
        <v>199508</v>
      </c>
      <c r="C69" s="1">
        <v>34942</v>
      </c>
      <c r="D69" s="3">
        <v>9.6973900000000004</v>
      </c>
      <c r="E69" s="3">
        <v>9.9178300000000004</v>
      </c>
      <c r="F69" s="3">
        <v>9.9930400000000006</v>
      </c>
      <c r="G69" s="3">
        <v>10.24696</v>
      </c>
      <c r="H69">
        <v>6.7460869565217401</v>
      </c>
      <c r="I69">
        <f t="shared" si="13"/>
        <v>3.5008730434782596</v>
      </c>
      <c r="J69" s="16">
        <v>6.49</v>
      </c>
      <c r="K69" s="3">
        <f t="shared" si="14"/>
        <v>3.7569599999999994</v>
      </c>
      <c r="L69" s="4">
        <v>1368964518164</v>
      </c>
      <c r="M69">
        <f t="shared" si="15"/>
        <v>1368.9645181640001</v>
      </c>
      <c r="N69" s="9">
        <v>8.91</v>
      </c>
      <c r="O69" s="9"/>
      <c r="P69" s="10">
        <f t="shared" si="11"/>
        <v>1904.9680000000001</v>
      </c>
      <c r="Q69" s="8">
        <f t="shared" si="10"/>
        <v>0.71862861641980336</v>
      </c>
      <c r="R69" s="2">
        <f t="shared" si="7"/>
        <v>71.862861641980331</v>
      </c>
      <c r="S69" s="10">
        <f t="shared" si="12"/>
        <v>135.77157367182465</v>
      </c>
      <c r="T69" s="8">
        <f t="shared" si="6"/>
        <v>7.1272364507868183E-2</v>
      </c>
      <c r="U69" s="9">
        <v>9.3647799999999997</v>
      </c>
      <c r="V69" s="9">
        <v>7.22837</v>
      </c>
      <c r="W69" s="3">
        <v>5.0064599999999997</v>
      </c>
      <c r="X69" s="13">
        <v>0.3</v>
      </c>
      <c r="Y69" s="14">
        <v>-0.1</v>
      </c>
    </row>
    <row r="70" spans="1:25" x14ac:dyDescent="0.2">
      <c r="A70">
        <v>1995</v>
      </c>
      <c r="B70">
        <v>199509</v>
      </c>
      <c r="C70" s="1">
        <v>34971</v>
      </c>
      <c r="D70" s="3">
        <v>9.3190500000000007</v>
      </c>
      <c r="E70" s="3">
        <v>9.4133300000000002</v>
      </c>
      <c r="F70" s="3">
        <v>9.4709500000000002</v>
      </c>
      <c r="G70" s="3">
        <v>9.6614299999999993</v>
      </c>
      <c r="H70">
        <v>6.5852380952381004</v>
      </c>
      <c r="I70">
        <f t="shared" si="13"/>
        <v>3.0761919047618989</v>
      </c>
      <c r="J70" s="16">
        <v>6.2</v>
      </c>
      <c r="K70" s="3">
        <f t="shared" si="14"/>
        <v>3.4614299999999991</v>
      </c>
      <c r="L70" s="4">
        <v>1374828947542</v>
      </c>
      <c r="M70">
        <f t="shared" si="15"/>
        <v>1374.8289475419999</v>
      </c>
      <c r="N70" s="9">
        <v>8.91</v>
      </c>
      <c r="O70" s="9"/>
      <c r="P70" s="10">
        <f t="shared" si="11"/>
        <v>1904.9680000000001</v>
      </c>
      <c r="Q70" s="8">
        <f t="shared" si="10"/>
        <v>0.72170710875038313</v>
      </c>
      <c r="R70" s="2">
        <f t="shared" si="7"/>
        <v>72.17071087503831</v>
      </c>
      <c r="S70" s="10">
        <f t="shared" si="12"/>
        <v>129.41718576765533</v>
      </c>
      <c r="T70" s="8">
        <f t="shared" ref="T70:T101" si="16">S70/P70</f>
        <v>6.7936671780132435E-2</v>
      </c>
      <c r="U70" s="9">
        <v>9.1204800000000006</v>
      </c>
      <c r="V70" s="9">
        <v>7.1425000000000001</v>
      </c>
      <c r="W70" s="3">
        <v>4.8875200000000003</v>
      </c>
      <c r="X70" s="13">
        <v>0.3</v>
      </c>
      <c r="Y70" s="14">
        <v>0.7</v>
      </c>
    </row>
    <row r="71" spans="1:25" x14ac:dyDescent="0.2">
      <c r="A71">
        <v>1995</v>
      </c>
      <c r="B71">
        <v>199510</v>
      </c>
      <c r="C71" s="1">
        <v>35003</v>
      </c>
      <c r="D71" s="3">
        <v>8.9840900000000001</v>
      </c>
      <c r="E71" s="3">
        <v>9.0354500000000009</v>
      </c>
      <c r="F71" s="3">
        <v>9.1131799999999998</v>
      </c>
      <c r="G71" s="3">
        <v>9.3295499999999993</v>
      </c>
      <c r="H71">
        <v>6.5652380952380991</v>
      </c>
      <c r="I71">
        <f t="shared" si="13"/>
        <v>2.7643119047619003</v>
      </c>
      <c r="J71" s="16">
        <v>6.04</v>
      </c>
      <c r="K71" s="3">
        <f t="shared" si="14"/>
        <v>3.2895499999999993</v>
      </c>
      <c r="L71" s="4">
        <v>1359784661002</v>
      </c>
      <c r="M71">
        <f t="shared" si="15"/>
        <v>1359.7846610019999</v>
      </c>
      <c r="N71" s="9">
        <v>8.91</v>
      </c>
      <c r="O71" s="9"/>
      <c r="P71" s="10">
        <f t="shared" si="11"/>
        <v>1904.9680000000001</v>
      </c>
      <c r="Q71" s="8">
        <f t="shared" si="10"/>
        <v>0.71380971281512329</v>
      </c>
      <c r="R71" s="2">
        <f t="shared" si="7"/>
        <v>71.380971281512331</v>
      </c>
      <c r="S71" s="10">
        <f t="shared" si="12"/>
        <v>122.86266315250521</v>
      </c>
      <c r="T71" s="8">
        <f t="shared" si="16"/>
        <v>6.4495919696554063E-2</v>
      </c>
      <c r="U71" s="9">
        <v>8.8786400000000008</v>
      </c>
      <c r="V71" s="9">
        <v>6.8383000000000003</v>
      </c>
      <c r="W71" s="3">
        <v>4.8352700000000004</v>
      </c>
      <c r="X71" s="13">
        <v>1</v>
      </c>
      <c r="Y71" s="14">
        <v>0.2</v>
      </c>
    </row>
    <row r="72" spans="1:25" x14ac:dyDescent="0.2">
      <c r="A72">
        <v>1995</v>
      </c>
      <c r="B72">
        <v>199511</v>
      </c>
      <c r="C72" s="1">
        <v>35033</v>
      </c>
      <c r="D72" s="3">
        <v>8.7509099999999993</v>
      </c>
      <c r="E72" s="3">
        <v>8.7059099999999994</v>
      </c>
      <c r="F72" s="3">
        <v>8.7709100000000007</v>
      </c>
      <c r="G72" s="3">
        <v>9.0159099999999999</v>
      </c>
      <c r="H72">
        <v>6.34181818181818</v>
      </c>
      <c r="I72">
        <f t="shared" si="13"/>
        <v>2.6740918181818198</v>
      </c>
      <c r="J72" s="16">
        <v>5.93</v>
      </c>
      <c r="K72" s="3">
        <f t="shared" si="14"/>
        <v>3.0859100000000002</v>
      </c>
      <c r="L72" s="4">
        <v>1369600478596</v>
      </c>
      <c r="M72">
        <f t="shared" si="15"/>
        <v>1369.6004785959999</v>
      </c>
      <c r="N72" s="9">
        <v>8.91</v>
      </c>
      <c r="O72" s="9"/>
      <c r="P72" s="10">
        <f t="shared" si="11"/>
        <v>1904.9680000000001</v>
      </c>
      <c r="Q72" s="8">
        <f t="shared" si="10"/>
        <v>0.71896245952477933</v>
      </c>
      <c r="R72" s="2">
        <f t="shared" si="7"/>
        <v>71.896245952477926</v>
      </c>
      <c r="S72" s="10">
        <f t="shared" si="12"/>
        <v>119.23618502613701</v>
      </c>
      <c r="T72" s="8">
        <f t="shared" si="16"/>
        <v>6.2592224660013712E-2</v>
      </c>
      <c r="U72" s="9">
        <v>8.5540900000000004</v>
      </c>
      <c r="V72" s="9">
        <v>6.5976100000000004</v>
      </c>
      <c r="W72" s="3">
        <v>4.65984</v>
      </c>
      <c r="X72" s="13">
        <v>1</v>
      </c>
      <c r="Y72" s="14">
        <v>0</v>
      </c>
    </row>
    <row r="73" spans="1:25" x14ac:dyDescent="0.2">
      <c r="A73">
        <v>1995</v>
      </c>
      <c r="B73">
        <v>199512</v>
      </c>
      <c r="C73" s="1">
        <v>35062</v>
      </c>
      <c r="D73" s="3">
        <v>8.3531600000000008</v>
      </c>
      <c r="E73" s="3">
        <v>8.3052600000000005</v>
      </c>
      <c r="F73" s="3">
        <v>8.3583300000000005</v>
      </c>
      <c r="G73" s="3">
        <v>8.6305300000000003</v>
      </c>
      <c r="H73">
        <v>6.0747368421052599</v>
      </c>
      <c r="I73">
        <f t="shared" si="13"/>
        <v>2.5557931578947404</v>
      </c>
      <c r="J73" s="16">
        <v>5.71</v>
      </c>
      <c r="K73" s="3">
        <f t="shared" si="14"/>
        <v>2.9205300000000003</v>
      </c>
      <c r="L73" s="4">
        <v>1386165473144</v>
      </c>
      <c r="M73">
        <f t="shared" si="15"/>
        <v>1386.1654731440001</v>
      </c>
      <c r="N73" s="9">
        <v>8.91</v>
      </c>
      <c r="O73" s="9"/>
      <c r="P73" s="10">
        <f t="shared" si="11"/>
        <v>1904.9680000000001</v>
      </c>
      <c r="Q73" s="8">
        <f t="shared" si="10"/>
        <v>0.72765814078976654</v>
      </c>
      <c r="R73" s="2">
        <f t="shared" si="7"/>
        <v>72.765814078976661</v>
      </c>
      <c r="S73" s="10">
        <f t="shared" si="12"/>
        <v>115.12464657483939</v>
      </c>
      <c r="T73" s="8">
        <f t="shared" si="16"/>
        <v>6.0433900503756167E-2</v>
      </c>
      <c r="U73" s="9">
        <v>8.4563199999999998</v>
      </c>
      <c r="V73" s="9">
        <v>6.6296099999999996</v>
      </c>
      <c r="W73" s="3">
        <v>4.6007400000000001</v>
      </c>
      <c r="X73" s="13">
        <v>1</v>
      </c>
      <c r="Y73" s="14">
        <v>-0.3</v>
      </c>
    </row>
    <row r="74" spans="1:25" x14ac:dyDescent="0.2">
      <c r="A74">
        <v>1996</v>
      </c>
      <c r="B74">
        <v>199601</v>
      </c>
      <c r="C74" s="1">
        <v>35095</v>
      </c>
      <c r="D74" s="3">
        <v>7.8177300000000001</v>
      </c>
      <c r="E74" s="3">
        <v>7.8427300000000004</v>
      </c>
      <c r="F74" s="3">
        <v>8.0536399999999997</v>
      </c>
      <c r="G74" s="3">
        <v>8.2536400000000008</v>
      </c>
      <c r="H74">
        <v>5.8872727272727294</v>
      </c>
      <c r="I74">
        <f t="shared" si="13"/>
        <v>2.3663672727272713</v>
      </c>
      <c r="J74" s="16">
        <v>5.65</v>
      </c>
      <c r="K74" s="3">
        <f t="shared" si="14"/>
        <v>2.6036400000000004</v>
      </c>
      <c r="L74" s="4">
        <v>1411036301711</v>
      </c>
      <c r="M74">
        <f t="shared" si="15"/>
        <v>1411.0363017110001</v>
      </c>
      <c r="N74" s="9">
        <v>8.7186400000000006</v>
      </c>
      <c r="O74" s="9"/>
      <c r="P74" s="10">
        <f t="shared" ref="P74:P85" si="17">SUM(AD$17:AD$20)/1000</f>
        <v>1957.8330000000001</v>
      </c>
      <c r="Q74" s="8">
        <f t="shared" si="10"/>
        <v>0.72071330992531024</v>
      </c>
      <c r="R74" s="2">
        <f t="shared" si="7"/>
        <v>72.071330992531017</v>
      </c>
      <c r="S74" s="10">
        <f t="shared" si="12"/>
        <v>110.66376734517912</v>
      </c>
      <c r="T74" s="8">
        <f t="shared" si="16"/>
        <v>5.6523598971505294E-2</v>
      </c>
      <c r="U74" s="9">
        <v>8.4868199999999998</v>
      </c>
      <c r="V74" s="9">
        <v>6.7221599999999997</v>
      </c>
      <c r="W74" s="3">
        <v>4.6008199999999997</v>
      </c>
      <c r="X74" s="13">
        <v>0.7</v>
      </c>
      <c r="Y74" s="14">
        <v>-0.1</v>
      </c>
    </row>
    <row r="75" spans="1:25" x14ac:dyDescent="0.2">
      <c r="A75">
        <v>1996</v>
      </c>
      <c r="B75">
        <v>199602</v>
      </c>
      <c r="C75" s="1">
        <v>35124</v>
      </c>
      <c r="D75" s="3">
        <v>7.6223799999999997</v>
      </c>
      <c r="E75" s="3">
        <v>8.1376200000000001</v>
      </c>
      <c r="F75" s="3">
        <v>8.4619</v>
      </c>
      <c r="G75" s="3">
        <v>8.7804800000000007</v>
      </c>
      <c r="H75">
        <v>6.2042857142857102</v>
      </c>
      <c r="I75">
        <f t="shared" si="13"/>
        <v>2.5761942857142905</v>
      </c>
      <c r="J75" s="16">
        <v>5.81</v>
      </c>
      <c r="K75" s="3">
        <f t="shared" si="14"/>
        <v>2.9704800000000011</v>
      </c>
      <c r="L75" s="4">
        <v>1387575883069</v>
      </c>
      <c r="M75">
        <f t="shared" si="15"/>
        <v>1387.5758830689999</v>
      </c>
      <c r="N75" s="9">
        <v>8.3404799999999994</v>
      </c>
      <c r="O75" s="9"/>
      <c r="P75" s="10">
        <f t="shared" si="17"/>
        <v>1957.8330000000001</v>
      </c>
      <c r="Q75" s="8">
        <f t="shared" si="10"/>
        <v>0.70873046019195707</v>
      </c>
      <c r="R75" s="2">
        <f t="shared" si="7"/>
        <v>70.873046019195712</v>
      </c>
      <c r="S75" s="10">
        <f t="shared" si="12"/>
        <v>112.91565257579956</v>
      </c>
      <c r="T75" s="8">
        <f t="shared" si="16"/>
        <v>5.7673791674672736E-2</v>
      </c>
      <c r="U75" s="9">
        <v>8.6223799999999997</v>
      </c>
      <c r="V75" s="9">
        <v>6.8815499999999998</v>
      </c>
      <c r="W75" s="3">
        <v>4.6942899999999996</v>
      </c>
      <c r="X75" s="13">
        <v>0.7</v>
      </c>
      <c r="Y75" s="14">
        <v>0.1</v>
      </c>
    </row>
    <row r="76" spans="1:25" x14ac:dyDescent="0.2">
      <c r="A76">
        <v>1996</v>
      </c>
      <c r="B76">
        <v>199603</v>
      </c>
      <c r="C76" s="1">
        <v>35153</v>
      </c>
      <c r="D76" s="3">
        <v>7.4104799999999997</v>
      </c>
      <c r="E76" s="3">
        <v>8.1085700000000003</v>
      </c>
      <c r="F76" s="3">
        <v>8.4609500000000004</v>
      </c>
      <c r="G76" s="3">
        <v>8.7942900000000002</v>
      </c>
      <c r="H76">
        <v>6.445238095238099</v>
      </c>
      <c r="I76">
        <f t="shared" si="13"/>
        <v>2.3490519047619012</v>
      </c>
      <c r="J76" s="16">
        <v>6.27</v>
      </c>
      <c r="K76" s="3">
        <f t="shared" si="14"/>
        <v>2.5242900000000006</v>
      </c>
      <c r="L76" s="4">
        <v>1377893884089</v>
      </c>
      <c r="M76">
        <f t="shared" si="15"/>
        <v>1377.893884089</v>
      </c>
      <c r="N76" s="9">
        <v>7.7547600000000001</v>
      </c>
      <c r="O76" s="9"/>
      <c r="P76" s="10">
        <f t="shared" si="17"/>
        <v>1957.8330000000001</v>
      </c>
      <c r="Q76" s="8">
        <f t="shared" si="10"/>
        <v>0.70378519725073585</v>
      </c>
      <c r="R76" s="2">
        <f t="shared" si="7"/>
        <v>70.378519725073588</v>
      </c>
      <c r="S76" s="10">
        <f t="shared" si="12"/>
        <v>111.72749011707543</v>
      </c>
      <c r="T76" s="8">
        <f t="shared" si="16"/>
        <v>5.7066915368713993E-2</v>
      </c>
      <c r="U76" s="9">
        <v>8.4428599999999996</v>
      </c>
      <c r="V76" s="9">
        <v>6.7332099999999997</v>
      </c>
      <c r="W76" s="3">
        <v>4.5568999999999997</v>
      </c>
      <c r="X76" s="13">
        <v>0.7</v>
      </c>
      <c r="Y76" s="14">
        <v>0.5</v>
      </c>
    </row>
    <row r="77" spans="1:25" x14ac:dyDescent="0.2">
      <c r="A77">
        <v>1996</v>
      </c>
      <c r="B77">
        <v>199604</v>
      </c>
      <c r="C77" s="1">
        <v>35185</v>
      </c>
      <c r="D77" s="3">
        <v>7.0674999999999999</v>
      </c>
      <c r="E77" s="3">
        <v>7.6985000000000001</v>
      </c>
      <c r="F77" s="3">
        <v>8.0510000000000002</v>
      </c>
      <c r="G77" s="3">
        <v>8.3610000000000007</v>
      </c>
      <c r="H77">
        <v>6.3770000000000007</v>
      </c>
      <c r="I77">
        <f t="shared" si="13"/>
        <v>1.984</v>
      </c>
      <c r="J77" s="16">
        <v>6.51</v>
      </c>
      <c r="K77" s="3">
        <f t="shared" si="14"/>
        <v>1.8510000000000009</v>
      </c>
      <c r="L77" s="4">
        <v>1369648515000</v>
      </c>
      <c r="M77">
        <f t="shared" si="15"/>
        <v>1369.6485150000001</v>
      </c>
      <c r="N77" s="9">
        <v>7.15</v>
      </c>
      <c r="O77" s="9"/>
      <c r="P77" s="10">
        <f t="shared" si="17"/>
        <v>1957.8330000000001</v>
      </c>
      <c r="Q77" s="8">
        <f t="shared" si="10"/>
        <v>0.6995737200261718</v>
      </c>
      <c r="R77" s="2">
        <f t="shared" si="7"/>
        <v>69.957372002617177</v>
      </c>
      <c r="S77" s="10">
        <f t="shared" si="12"/>
        <v>105.44239092727501</v>
      </c>
      <c r="T77" s="8">
        <f t="shared" si="16"/>
        <v>5.3856682836214843E-2</v>
      </c>
      <c r="U77" s="9">
        <v>8.3565000000000005</v>
      </c>
      <c r="V77" s="9">
        <v>6.7241200000000001</v>
      </c>
      <c r="W77" s="3">
        <v>4.4669800000000004</v>
      </c>
      <c r="X77" s="13">
        <v>-0.8</v>
      </c>
      <c r="Y77" s="14">
        <v>0.3</v>
      </c>
    </row>
    <row r="78" spans="1:25" x14ac:dyDescent="0.2">
      <c r="A78">
        <v>1996</v>
      </c>
      <c r="B78">
        <v>199605</v>
      </c>
      <c r="C78" s="1">
        <v>35216</v>
      </c>
      <c r="D78" s="3">
        <v>6.9444999999999997</v>
      </c>
      <c r="E78" s="3">
        <v>7.6965000000000003</v>
      </c>
      <c r="F78" s="3">
        <v>8.1059999999999999</v>
      </c>
      <c r="G78" s="3">
        <v>8.4634999999999998</v>
      </c>
      <c r="H78">
        <v>6.4460000000000006</v>
      </c>
      <c r="I78">
        <f t="shared" si="13"/>
        <v>2.0174999999999992</v>
      </c>
      <c r="J78" s="16">
        <v>6.74</v>
      </c>
      <c r="K78" s="3">
        <f t="shared" si="14"/>
        <v>1.7234999999999996</v>
      </c>
      <c r="L78" s="4">
        <v>1376679857692</v>
      </c>
      <c r="M78">
        <f t="shared" si="15"/>
        <v>1376.679857692</v>
      </c>
      <c r="N78" s="9">
        <v>6.67</v>
      </c>
      <c r="O78" s="9"/>
      <c r="P78" s="10">
        <f t="shared" si="17"/>
        <v>1957.8330000000001</v>
      </c>
      <c r="Q78" s="8">
        <f t="shared" si="10"/>
        <v>0.70316511045221941</v>
      </c>
      <c r="R78" s="2">
        <f t="shared" si="7"/>
        <v>70.316511045221944</v>
      </c>
      <c r="S78" s="10">
        <f t="shared" si="12"/>
        <v>105.95616524726478</v>
      </c>
      <c r="T78" s="8">
        <f t="shared" si="16"/>
        <v>5.4119102725955062E-2</v>
      </c>
      <c r="U78" s="9">
        <v>8.3520000000000003</v>
      </c>
      <c r="V78" s="9">
        <v>6.7995000000000001</v>
      </c>
      <c r="W78" s="3">
        <v>4.4363200000000003</v>
      </c>
      <c r="X78" s="13">
        <v>-0.8</v>
      </c>
      <c r="Y78" s="14">
        <v>-0.1</v>
      </c>
    </row>
    <row r="79" spans="1:25" x14ac:dyDescent="0.2">
      <c r="A79">
        <v>1996</v>
      </c>
      <c r="B79">
        <v>199606</v>
      </c>
      <c r="C79" s="1">
        <v>35244</v>
      </c>
      <c r="D79" s="3">
        <v>6.6763199999999996</v>
      </c>
      <c r="E79" s="3">
        <v>7.5694699999999999</v>
      </c>
      <c r="F79" s="3">
        <v>8.0226299999999995</v>
      </c>
      <c r="G79" s="3">
        <v>8.3699999999999992</v>
      </c>
      <c r="H79">
        <v>6.55894736842105</v>
      </c>
      <c r="I79">
        <f t="shared" si="13"/>
        <v>1.8110526315789492</v>
      </c>
      <c r="J79" s="16">
        <v>6.91</v>
      </c>
      <c r="K79" s="3">
        <f t="shared" si="14"/>
        <v>1.4599999999999991</v>
      </c>
      <c r="L79" s="4">
        <v>1379519748402</v>
      </c>
      <c r="M79">
        <f t="shared" si="15"/>
        <v>1379.519748402</v>
      </c>
      <c r="N79" s="9">
        <v>6.2473700000000001</v>
      </c>
      <c r="O79" s="9"/>
      <c r="P79" s="10">
        <f t="shared" si="17"/>
        <v>1957.8330000000001</v>
      </c>
      <c r="Q79" s="8">
        <f t="shared" si="10"/>
        <v>0.70461563800487581</v>
      </c>
      <c r="R79" s="2">
        <f t="shared" si="7"/>
        <v>70.461563800487582</v>
      </c>
      <c r="S79" s="10">
        <f t="shared" si="12"/>
        <v>104.42233349936487</v>
      </c>
      <c r="T79" s="8">
        <f t="shared" si="16"/>
        <v>5.3335669334087669E-2</v>
      </c>
      <c r="U79" s="9">
        <v>8.2752599999999994</v>
      </c>
      <c r="V79" s="9">
        <v>6.6810499999999999</v>
      </c>
      <c r="W79" s="3">
        <v>4.3747600000000002</v>
      </c>
      <c r="X79" s="13">
        <v>-0.8</v>
      </c>
      <c r="Y79" s="14">
        <v>-0.4</v>
      </c>
    </row>
    <row r="80" spans="1:25" x14ac:dyDescent="0.2">
      <c r="A80">
        <v>1996</v>
      </c>
      <c r="B80">
        <v>199607</v>
      </c>
      <c r="C80" s="1">
        <v>35277</v>
      </c>
      <c r="D80" s="3">
        <v>6.6008699999999996</v>
      </c>
      <c r="E80" s="3">
        <v>7.5026099999999998</v>
      </c>
      <c r="F80" s="3">
        <v>7.9478299999999997</v>
      </c>
      <c r="G80" s="3">
        <v>8.2882599999999993</v>
      </c>
      <c r="H80">
        <v>6.4786956521739114</v>
      </c>
      <c r="I80">
        <f t="shared" si="13"/>
        <v>1.8095643478260879</v>
      </c>
      <c r="J80" s="16">
        <v>6.87</v>
      </c>
      <c r="K80" s="3">
        <f t="shared" si="14"/>
        <v>1.4182599999999992</v>
      </c>
      <c r="L80" s="4">
        <v>1403419448129</v>
      </c>
      <c r="M80">
        <f t="shared" si="15"/>
        <v>1403.4194481290001</v>
      </c>
      <c r="N80" s="9">
        <v>5.8152200000000001</v>
      </c>
      <c r="O80" s="9"/>
      <c r="P80" s="10">
        <f t="shared" si="17"/>
        <v>1957.8330000000001</v>
      </c>
      <c r="Q80" s="8">
        <f t="shared" si="10"/>
        <v>0.71682285880818231</v>
      </c>
      <c r="R80" s="2">
        <f t="shared" si="7"/>
        <v>71.682285880818227</v>
      </c>
      <c r="S80" s="10">
        <f t="shared" si="12"/>
        <v>105.29308785727116</v>
      </c>
      <c r="T80" s="8">
        <f t="shared" si="16"/>
        <v>5.3780423487228564E-2</v>
      </c>
      <c r="U80" s="9">
        <v>8.3395700000000001</v>
      </c>
      <c r="V80" s="9">
        <v>6.6413000000000002</v>
      </c>
      <c r="W80" s="3">
        <v>4.4134799999999998</v>
      </c>
      <c r="X80" s="13">
        <v>0.6</v>
      </c>
      <c r="Y80" s="14">
        <v>-0.2</v>
      </c>
    </row>
    <row r="81" spans="1:25" x14ac:dyDescent="0.2">
      <c r="A81">
        <v>1996</v>
      </c>
      <c r="B81">
        <v>199608</v>
      </c>
      <c r="C81" s="1">
        <v>35307</v>
      </c>
      <c r="D81" s="3">
        <v>6.4395499999999997</v>
      </c>
      <c r="E81" s="3">
        <v>7.33955</v>
      </c>
      <c r="F81" s="3">
        <v>7.7922700000000003</v>
      </c>
      <c r="G81" s="3">
        <v>8.1340900000000005</v>
      </c>
      <c r="H81">
        <v>6.3022727272727286</v>
      </c>
      <c r="I81">
        <f t="shared" si="13"/>
        <v>1.8318172727272719</v>
      </c>
      <c r="J81" s="16">
        <v>6.64</v>
      </c>
      <c r="K81" s="3">
        <f t="shared" si="14"/>
        <v>1.4940900000000008</v>
      </c>
      <c r="L81" s="4">
        <v>1406788976895</v>
      </c>
      <c r="M81">
        <f t="shared" si="15"/>
        <v>1406.7889768949999</v>
      </c>
      <c r="N81" s="9">
        <v>5.4409099999999997</v>
      </c>
      <c r="O81" s="9"/>
      <c r="P81" s="10">
        <f t="shared" si="17"/>
        <v>1957.8330000000001</v>
      </c>
      <c r="Q81" s="8">
        <f t="shared" si="10"/>
        <v>0.71854390895188702</v>
      </c>
      <c r="R81" s="2">
        <f t="shared" si="7"/>
        <v>71.8543908951887</v>
      </c>
      <c r="S81" s="10">
        <f t="shared" si="12"/>
        <v>103.25198035369696</v>
      </c>
      <c r="T81" s="8">
        <f t="shared" si="16"/>
        <v>5.2737889469478223E-2</v>
      </c>
      <c r="U81" s="9">
        <v>8.4004499999999993</v>
      </c>
      <c r="V81" s="9">
        <v>6.6189799999999996</v>
      </c>
      <c r="W81" s="3">
        <v>4.4662699999999997</v>
      </c>
      <c r="X81" s="13">
        <v>0.6</v>
      </c>
      <c r="Y81" s="14">
        <v>-0.5</v>
      </c>
    </row>
    <row r="82" spans="1:25" x14ac:dyDescent="0.2">
      <c r="A82">
        <v>1996</v>
      </c>
      <c r="B82">
        <v>199609</v>
      </c>
      <c r="C82" s="1">
        <v>35338</v>
      </c>
      <c r="D82" s="3">
        <v>6.1095199999999998</v>
      </c>
      <c r="E82" s="3">
        <v>7.0257100000000001</v>
      </c>
      <c r="F82" s="3">
        <v>7.4695200000000002</v>
      </c>
      <c r="G82" s="3">
        <v>7.8233300000000003</v>
      </c>
      <c r="H82">
        <v>6.2266666666666701</v>
      </c>
      <c r="I82">
        <f t="shared" si="13"/>
        <v>1.5966633333333302</v>
      </c>
      <c r="J82" s="16">
        <v>6.83</v>
      </c>
      <c r="K82" s="3">
        <f t="shared" si="14"/>
        <v>0.99333000000000027</v>
      </c>
      <c r="L82" s="4">
        <v>1399128223817</v>
      </c>
      <c r="M82">
        <f t="shared" si="15"/>
        <v>1399.1282238169999</v>
      </c>
      <c r="N82" s="9">
        <v>5.1642900000000003</v>
      </c>
      <c r="O82" s="9"/>
      <c r="P82" s="10">
        <f t="shared" si="17"/>
        <v>1957.8330000000001</v>
      </c>
      <c r="Q82" s="8">
        <f t="shared" si="10"/>
        <v>0.7146310353421359</v>
      </c>
      <c r="R82" s="2">
        <f t="shared" si="7"/>
        <v>71.463103534213587</v>
      </c>
      <c r="S82" s="10">
        <f t="shared" si="12"/>
        <v>98.298691533533344</v>
      </c>
      <c r="T82" s="8">
        <f t="shared" si="16"/>
        <v>5.020790411313597E-2</v>
      </c>
      <c r="U82" s="9">
        <v>8.3628599999999995</v>
      </c>
      <c r="V82" s="9">
        <v>6.6420199999999996</v>
      </c>
      <c r="W82" s="3">
        <v>4.4133300000000002</v>
      </c>
      <c r="X82" s="13">
        <v>0.6</v>
      </c>
      <c r="Y82" s="14">
        <v>0.6</v>
      </c>
    </row>
    <row r="83" spans="1:25" x14ac:dyDescent="0.2">
      <c r="A83">
        <v>1996</v>
      </c>
      <c r="B83">
        <v>199610</v>
      </c>
      <c r="C83" s="1">
        <v>35369</v>
      </c>
      <c r="D83" s="3">
        <v>5.4595700000000003</v>
      </c>
      <c r="E83" s="3">
        <v>6.3660899999999998</v>
      </c>
      <c r="F83" s="3">
        <v>6.8334799999999998</v>
      </c>
      <c r="G83" s="3">
        <v>7.22</v>
      </c>
      <c r="H83">
        <v>6.0086363636363602</v>
      </c>
      <c r="I83">
        <f t="shared" si="13"/>
        <v>1.2113636363636395</v>
      </c>
      <c r="J83" s="16">
        <v>6.53</v>
      </c>
      <c r="K83" s="3">
        <f t="shared" si="14"/>
        <v>0.6899999999999995</v>
      </c>
      <c r="L83" s="4">
        <v>1403207489334</v>
      </c>
      <c r="M83">
        <f t="shared" si="15"/>
        <v>1403.207489334</v>
      </c>
      <c r="N83" s="9">
        <v>4.9239100000000002</v>
      </c>
      <c r="O83" s="9"/>
      <c r="P83" s="10">
        <f t="shared" si="17"/>
        <v>1957.8330000000001</v>
      </c>
      <c r="Q83" s="8">
        <f t="shared" si="10"/>
        <v>0.71671459687011096</v>
      </c>
      <c r="R83" s="2">
        <f t="shared" si="7"/>
        <v>71.671459687011094</v>
      </c>
      <c r="S83" s="10">
        <f t="shared" si="12"/>
        <v>89.329451657742823</v>
      </c>
      <c r="T83" s="8">
        <f t="shared" si="16"/>
        <v>4.562669627988844E-2</v>
      </c>
      <c r="U83" s="9">
        <v>8.2726100000000002</v>
      </c>
      <c r="V83" s="9">
        <v>6.5994599999999997</v>
      </c>
      <c r="W83" s="3">
        <v>4.3200399999999997</v>
      </c>
      <c r="X83" s="13">
        <v>0.9</v>
      </c>
      <c r="Y83" s="14">
        <v>0</v>
      </c>
    </row>
    <row r="84" spans="1:25" x14ac:dyDescent="0.2">
      <c r="A84">
        <v>1996</v>
      </c>
      <c r="B84">
        <v>199611</v>
      </c>
      <c r="C84" s="1">
        <v>35398</v>
      </c>
      <c r="D84" s="3">
        <v>5.3666700000000001</v>
      </c>
      <c r="E84" s="3">
        <v>6.26952</v>
      </c>
      <c r="F84" s="3">
        <v>6.7590500000000002</v>
      </c>
      <c r="G84" s="3">
        <v>7.2909499999999996</v>
      </c>
      <c r="H84">
        <v>5.85952380952381</v>
      </c>
      <c r="I84">
        <f t="shared" si="13"/>
        <v>1.4314261904761896</v>
      </c>
      <c r="J84" s="16">
        <v>6.2</v>
      </c>
      <c r="K84" s="3">
        <f t="shared" si="14"/>
        <v>1.0909499999999994</v>
      </c>
      <c r="L84" s="4">
        <v>1401570566352</v>
      </c>
      <c r="M84">
        <f t="shared" si="15"/>
        <v>1401.570566352</v>
      </c>
      <c r="N84" s="9">
        <v>4.5642899999999997</v>
      </c>
      <c r="O84" s="9"/>
      <c r="P84" s="10">
        <f t="shared" si="17"/>
        <v>1957.8330000000001</v>
      </c>
      <c r="Q84" s="8">
        <f t="shared" si="10"/>
        <v>0.71587850769294414</v>
      </c>
      <c r="R84" s="2">
        <f t="shared" si="7"/>
        <v>71.58785076929442</v>
      </c>
      <c r="S84" s="10">
        <f t="shared" si="12"/>
        <v>87.871746971551914</v>
      </c>
      <c r="T84" s="8">
        <f t="shared" si="16"/>
        <v>4.4882146215510677E-2</v>
      </c>
      <c r="U84" s="9">
        <v>8.4166699999999999</v>
      </c>
      <c r="V84" s="9">
        <v>6.6222599999999998</v>
      </c>
      <c r="W84" s="3">
        <v>4.3829000000000002</v>
      </c>
      <c r="X84" s="13">
        <v>0.9</v>
      </c>
      <c r="Y84" s="14">
        <v>-0.2</v>
      </c>
    </row>
    <row r="85" spans="1:25" x14ac:dyDescent="0.2">
      <c r="A85">
        <v>1996</v>
      </c>
      <c r="B85">
        <v>199612</v>
      </c>
      <c r="C85" s="1">
        <v>35429</v>
      </c>
      <c r="D85" s="3">
        <v>4.7927799999999996</v>
      </c>
      <c r="E85" s="3">
        <v>5.7544399999999998</v>
      </c>
      <c r="F85" s="3">
        <v>6.2777799999999999</v>
      </c>
      <c r="G85" s="3">
        <v>6.88056</v>
      </c>
      <c r="H85">
        <v>5.79</v>
      </c>
      <c r="I85">
        <f t="shared" si="13"/>
        <v>1.09056</v>
      </c>
      <c r="J85" s="16">
        <v>6.3</v>
      </c>
      <c r="K85" s="3">
        <f t="shared" si="14"/>
        <v>0.58056000000000019</v>
      </c>
      <c r="L85" s="4">
        <v>1418274006471</v>
      </c>
      <c r="M85">
        <f t="shared" si="15"/>
        <v>1418.2740064709999</v>
      </c>
      <c r="N85" s="9">
        <v>4.2527799999999996</v>
      </c>
      <c r="O85" s="9"/>
      <c r="P85" s="10">
        <f t="shared" si="17"/>
        <v>1957.8330000000001</v>
      </c>
      <c r="Q85" s="8">
        <f t="shared" si="10"/>
        <v>0.72441010365592973</v>
      </c>
      <c r="R85" s="2">
        <f t="shared" si="7"/>
        <v>72.441010365592973</v>
      </c>
      <c r="S85" s="10">
        <f t="shared" si="12"/>
        <v>81.613726737969799</v>
      </c>
      <c r="T85" s="8">
        <f t="shared" si="16"/>
        <v>4.1685744768818277E-2</v>
      </c>
      <c r="U85" s="9">
        <v>8.4755599999999998</v>
      </c>
      <c r="V85" s="9">
        <v>6.8144400000000003</v>
      </c>
      <c r="W85" s="3">
        <v>4.39344</v>
      </c>
      <c r="X85" s="13">
        <v>0.9</v>
      </c>
      <c r="Y85" s="14">
        <v>-0.2</v>
      </c>
    </row>
    <row r="86" spans="1:25" x14ac:dyDescent="0.2">
      <c r="A86">
        <v>1997</v>
      </c>
      <c r="B86">
        <v>199701</v>
      </c>
      <c r="C86" s="1">
        <v>35461</v>
      </c>
      <c r="D86" s="3">
        <v>4.4481000000000002</v>
      </c>
      <c r="E86" s="3">
        <v>5.42333</v>
      </c>
      <c r="F86" s="3">
        <v>6.0009499999999996</v>
      </c>
      <c r="G86" s="3">
        <v>6.7685700000000004</v>
      </c>
      <c r="H86">
        <v>5.8040909090909114</v>
      </c>
      <c r="I86">
        <f t="shared" si="13"/>
        <v>0.96447909090908901</v>
      </c>
      <c r="J86" s="16">
        <v>6.58</v>
      </c>
      <c r="K86" s="3">
        <f t="shared" si="14"/>
        <v>0.18857000000000035</v>
      </c>
      <c r="L86" s="4">
        <v>1425057630870</v>
      </c>
      <c r="M86">
        <f t="shared" si="15"/>
        <v>1425.0576308699999</v>
      </c>
      <c r="N86" s="9">
        <v>4.0999999999999996</v>
      </c>
      <c r="O86" s="9"/>
      <c r="P86" s="10">
        <f t="shared" ref="P86:P97" si="18">SUM(AD$21:AD$24)/1000</f>
        <v>2048.0770000000002</v>
      </c>
      <c r="Q86" s="8">
        <f>M86/P86</f>
        <v>0.69580276077022485</v>
      </c>
      <c r="R86" s="2">
        <f t="shared" si="7"/>
        <v>69.580276077022489</v>
      </c>
      <c r="S86" s="10">
        <f t="shared" si="12"/>
        <v>77.285578012261965</v>
      </c>
      <c r="T86" s="8">
        <f t="shared" si="16"/>
        <v>3.7735679865679835E-2</v>
      </c>
      <c r="U86" s="9">
        <v>8.5414300000000001</v>
      </c>
      <c r="V86" s="9">
        <v>7.05952</v>
      </c>
      <c r="W86" s="3">
        <v>4.4002400000000002</v>
      </c>
      <c r="X86" s="13">
        <v>0.6</v>
      </c>
      <c r="Y86" s="14">
        <v>0</v>
      </c>
    </row>
    <row r="87" spans="1:25" x14ac:dyDescent="0.2">
      <c r="A87">
        <v>1997</v>
      </c>
      <c r="B87">
        <v>199702</v>
      </c>
      <c r="C87" s="1">
        <v>35489</v>
      </c>
      <c r="D87" s="3">
        <v>4.4714999999999998</v>
      </c>
      <c r="E87" s="3">
        <v>5.6390000000000002</v>
      </c>
      <c r="F87" s="3">
        <v>5.9865000000000004</v>
      </c>
      <c r="G87" s="3">
        <v>6.7119999999999997</v>
      </c>
      <c r="H87">
        <v>5.5445000000000002</v>
      </c>
      <c r="I87">
        <f t="shared" si="13"/>
        <v>1.1674999999999995</v>
      </c>
      <c r="J87" s="16">
        <v>6.42</v>
      </c>
      <c r="K87" s="3">
        <f t="shared" si="14"/>
        <v>0.29199999999999982</v>
      </c>
      <c r="L87" s="4">
        <v>1408913295153</v>
      </c>
      <c r="M87">
        <f t="shared" si="15"/>
        <v>1408.913295153</v>
      </c>
      <c r="N87" s="9">
        <v>4.0999999999999996</v>
      </c>
      <c r="O87" s="9"/>
      <c r="P87" s="10">
        <f t="shared" si="18"/>
        <v>2048.0770000000002</v>
      </c>
      <c r="Q87" s="8">
        <f t="shared" ref="Q87:Q133" si="19">M87/P87</f>
        <v>0.68792008071620347</v>
      </c>
      <c r="R87" s="2">
        <f t="shared" si="7"/>
        <v>68.792008071620344</v>
      </c>
      <c r="S87" s="10">
        <f t="shared" si="12"/>
        <v>79.44862071367767</v>
      </c>
      <c r="T87" s="8">
        <f t="shared" si="16"/>
        <v>3.8791813351586713E-2</v>
      </c>
      <c r="U87" s="9">
        <v>8.5820000000000007</v>
      </c>
      <c r="V87" s="9">
        <v>7.3998799999999996</v>
      </c>
      <c r="W87" s="3">
        <v>4.4221500000000002</v>
      </c>
      <c r="X87" s="13">
        <v>0.6</v>
      </c>
      <c r="Y87" s="14">
        <v>0</v>
      </c>
    </row>
    <row r="88" spans="1:25" x14ac:dyDescent="0.2">
      <c r="A88">
        <v>1997</v>
      </c>
      <c r="B88">
        <v>199703</v>
      </c>
      <c r="C88" s="1">
        <v>35516</v>
      </c>
      <c r="D88" s="3">
        <v>4.8926299999999996</v>
      </c>
      <c r="E88" s="3">
        <v>6.1968399999999999</v>
      </c>
      <c r="F88" s="3">
        <v>6.4136800000000003</v>
      </c>
      <c r="G88" s="3">
        <v>7.1263199999999998</v>
      </c>
      <c r="H88">
        <v>5.7152631578947402</v>
      </c>
      <c r="I88">
        <f t="shared" si="13"/>
        <v>1.4110568421052596</v>
      </c>
      <c r="J88" s="16">
        <v>6.69</v>
      </c>
      <c r="K88" s="3">
        <f t="shared" si="14"/>
        <v>0.43631999999999938</v>
      </c>
      <c r="L88" s="4">
        <v>1412968491337</v>
      </c>
      <c r="M88">
        <f t="shared" si="15"/>
        <v>1412.9684913369999</v>
      </c>
      <c r="N88" s="9">
        <v>4.0999999999999996</v>
      </c>
      <c r="O88" s="9"/>
      <c r="P88" s="10">
        <f t="shared" si="18"/>
        <v>2048.0770000000002</v>
      </c>
      <c r="Q88" s="8">
        <f t="shared" si="19"/>
        <v>0.68990008253449442</v>
      </c>
      <c r="R88" s="2">
        <f t="shared" si="7"/>
        <v>68.990008253449446</v>
      </c>
      <c r="S88" s="10">
        <f t="shared" si="12"/>
        <v>87.559396658567749</v>
      </c>
      <c r="T88" s="8">
        <f t="shared" si="16"/>
        <v>4.2752004274530568E-2</v>
      </c>
      <c r="U88" s="9">
        <v>8.7552599999999998</v>
      </c>
      <c r="V88" s="9">
        <v>7.6546099999999999</v>
      </c>
      <c r="W88" s="3">
        <v>4.5095299999999998</v>
      </c>
      <c r="X88" s="13">
        <v>0.6</v>
      </c>
      <c r="Y88" s="14">
        <v>0.4</v>
      </c>
    </row>
    <row r="89" spans="1:25" x14ac:dyDescent="0.2">
      <c r="A89">
        <v>1997</v>
      </c>
      <c r="B89">
        <v>199704</v>
      </c>
      <c r="C89" s="1">
        <v>35550</v>
      </c>
      <c r="D89" s="3">
        <v>4.9077299999999999</v>
      </c>
      <c r="E89" s="3">
        <v>6.3</v>
      </c>
      <c r="F89" s="3">
        <v>6.5431800000000004</v>
      </c>
      <c r="G89" s="3">
        <v>7.2681800000000001</v>
      </c>
      <c r="H89">
        <v>5.8668181818181804</v>
      </c>
      <c r="I89">
        <f t="shared" si="13"/>
        <v>1.4013618181818197</v>
      </c>
      <c r="J89" s="16">
        <v>6.89</v>
      </c>
      <c r="K89" s="3">
        <f t="shared" si="14"/>
        <v>0.3781800000000004</v>
      </c>
      <c r="L89" s="4">
        <v>1430563784885</v>
      </c>
      <c r="M89">
        <f t="shared" si="15"/>
        <v>1430.5637848849999</v>
      </c>
      <c r="N89" s="9">
        <v>4.0999999999999996</v>
      </c>
      <c r="O89" s="9"/>
      <c r="P89" s="10">
        <f t="shared" si="18"/>
        <v>2048.0770000000002</v>
      </c>
      <c r="Q89" s="8">
        <f t="shared" si="19"/>
        <v>0.69849121145591686</v>
      </c>
      <c r="R89" s="2">
        <f t="shared" si="7"/>
        <v>69.849121145591681</v>
      </c>
      <c r="S89" s="10">
        <f t="shared" si="12"/>
        <v>90.125518447754985</v>
      </c>
      <c r="T89" s="8">
        <f t="shared" si="16"/>
        <v>4.4004946321722756E-2</v>
      </c>
      <c r="U89" s="9">
        <v>8.7645499999999998</v>
      </c>
      <c r="V89" s="9">
        <v>7.6788600000000002</v>
      </c>
      <c r="W89" s="3">
        <v>4.4930700000000003</v>
      </c>
      <c r="X89" s="13">
        <v>1.4</v>
      </c>
      <c r="Y89" s="14">
        <v>0.5</v>
      </c>
    </row>
    <row r="90" spans="1:25" x14ac:dyDescent="0.2">
      <c r="A90">
        <v>1997</v>
      </c>
      <c r="B90">
        <v>199705</v>
      </c>
      <c r="C90" s="1">
        <v>35580</v>
      </c>
      <c r="D90" s="3">
        <v>4.8600000000000003</v>
      </c>
      <c r="E90" s="3">
        <v>6.1421099999999997</v>
      </c>
      <c r="F90" s="3">
        <v>6.3778899999999998</v>
      </c>
      <c r="G90" s="3">
        <v>7.0431600000000003</v>
      </c>
      <c r="H90">
        <v>5.7611111111111102</v>
      </c>
      <c r="I90">
        <f t="shared" si="13"/>
        <v>1.2820488888888901</v>
      </c>
      <c r="J90" s="16">
        <v>6.71</v>
      </c>
      <c r="K90" s="3">
        <f t="shared" si="14"/>
        <v>0.33316000000000034</v>
      </c>
      <c r="L90" s="4">
        <v>1431206146956</v>
      </c>
      <c r="M90">
        <f t="shared" si="15"/>
        <v>1431.2061469560001</v>
      </c>
      <c r="N90" s="9">
        <v>4.0999999999999996</v>
      </c>
      <c r="O90" s="9"/>
      <c r="P90" s="10">
        <f t="shared" si="18"/>
        <v>2048.0770000000002</v>
      </c>
      <c r="Q90" s="8">
        <f t="shared" si="19"/>
        <v>0.69880485301870976</v>
      </c>
      <c r="R90" s="2">
        <f t="shared" si="7"/>
        <v>69.880485301870976</v>
      </c>
      <c r="S90" s="10">
        <f t="shared" si="12"/>
        <v>87.906255872799179</v>
      </c>
      <c r="T90" s="8">
        <f t="shared" si="16"/>
        <v>4.2921362757747474E-2</v>
      </c>
      <c r="U90" s="9">
        <v>8.7857900000000004</v>
      </c>
      <c r="V90" s="9">
        <v>7.6735499999999996</v>
      </c>
      <c r="W90" s="3">
        <v>4.5072900000000002</v>
      </c>
      <c r="X90" s="13">
        <v>1.4</v>
      </c>
      <c r="Y90" s="14">
        <v>0</v>
      </c>
    </row>
    <row r="91" spans="1:25" x14ac:dyDescent="0.2">
      <c r="A91">
        <v>1997</v>
      </c>
      <c r="B91">
        <v>199706</v>
      </c>
      <c r="C91" s="1">
        <v>35611</v>
      </c>
      <c r="D91" s="3">
        <v>4.7794999999999996</v>
      </c>
      <c r="E91" s="3">
        <v>5.9515000000000002</v>
      </c>
      <c r="F91" s="3">
        <v>6.1814999999999998</v>
      </c>
      <c r="G91" s="3">
        <v>6.8254999999999999</v>
      </c>
      <c r="H91">
        <v>5.7185714285714289</v>
      </c>
      <c r="I91">
        <f t="shared" si="13"/>
        <v>1.106928571428571</v>
      </c>
      <c r="J91" s="16">
        <v>6.49</v>
      </c>
      <c r="K91" s="3">
        <f t="shared" si="14"/>
        <v>0.33549999999999969</v>
      </c>
      <c r="L91" s="4">
        <v>1431774165347</v>
      </c>
      <c r="M91">
        <f t="shared" si="15"/>
        <v>1431.774165347</v>
      </c>
      <c r="N91" s="9">
        <v>4.0999999999999996</v>
      </c>
      <c r="O91" s="9"/>
      <c r="P91" s="10">
        <f t="shared" si="18"/>
        <v>2048.0770000000002</v>
      </c>
      <c r="Q91" s="8">
        <f t="shared" si="19"/>
        <v>0.69908219532126958</v>
      </c>
      <c r="R91" s="2">
        <f t="shared" si="7"/>
        <v>69.908219532126964</v>
      </c>
      <c r="S91" s="10">
        <f t="shared" si="12"/>
        <v>85.212039450626705</v>
      </c>
      <c r="T91" s="8">
        <f t="shared" si="16"/>
        <v>4.1605876854545358E-2</v>
      </c>
      <c r="U91" s="9">
        <v>8.7654999999999994</v>
      </c>
      <c r="V91" s="9">
        <v>7.7447499999999998</v>
      </c>
      <c r="W91" s="3">
        <v>4.4877200000000004</v>
      </c>
      <c r="X91" s="13">
        <v>1.4</v>
      </c>
      <c r="Y91" s="14">
        <v>0.1</v>
      </c>
    </row>
    <row r="92" spans="1:25" x14ac:dyDescent="0.2">
      <c r="A92">
        <v>1997</v>
      </c>
      <c r="B92">
        <v>199707</v>
      </c>
      <c r="C92" s="1">
        <v>35642</v>
      </c>
      <c r="D92" s="3">
        <v>4.7221700000000002</v>
      </c>
      <c r="E92" s="3">
        <v>5.6717399999999998</v>
      </c>
      <c r="F92" s="3">
        <v>5.8891299999999998</v>
      </c>
      <c r="G92" s="3">
        <v>6.47478</v>
      </c>
      <c r="H92">
        <v>5.5565217391304396</v>
      </c>
      <c r="I92">
        <f t="shared" si="13"/>
        <v>0.91825826086956042</v>
      </c>
      <c r="J92" s="16">
        <v>6.22</v>
      </c>
      <c r="K92" s="3">
        <f t="shared" si="14"/>
        <v>0.25478000000000023</v>
      </c>
      <c r="L92" s="4">
        <v>1433110161206</v>
      </c>
      <c r="M92">
        <f t="shared" si="15"/>
        <v>1433.1101612059999</v>
      </c>
      <c r="N92" s="9">
        <v>4.0999999999999996</v>
      </c>
      <c r="O92" s="9"/>
      <c r="P92" s="10">
        <f t="shared" si="18"/>
        <v>2048.0770000000002</v>
      </c>
      <c r="Q92" s="8">
        <f t="shared" si="19"/>
        <v>0.699734512523699</v>
      </c>
      <c r="R92" s="2">
        <f t="shared" si="7"/>
        <v>69.973451252369898</v>
      </c>
      <c r="S92" s="10">
        <f t="shared" si="12"/>
        <v>81.282282257185173</v>
      </c>
      <c r="T92" s="8">
        <f t="shared" si="16"/>
        <v>3.968712224061164E-2</v>
      </c>
      <c r="U92" s="9">
        <v>8.60304</v>
      </c>
      <c r="V92" s="9">
        <v>7.80511</v>
      </c>
      <c r="W92" s="3">
        <v>4.3641100000000002</v>
      </c>
      <c r="X92" s="13">
        <v>0.7</v>
      </c>
      <c r="Y92" s="14">
        <v>-0.2</v>
      </c>
    </row>
    <row r="93" spans="1:25" x14ac:dyDescent="0.2">
      <c r="A93">
        <v>1997</v>
      </c>
      <c r="B93">
        <v>199708</v>
      </c>
      <c r="C93" s="1">
        <v>35671</v>
      </c>
      <c r="D93" s="3">
        <v>4.8814299999999999</v>
      </c>
      <c r="E93" s="3">
        <v>5.8528599999999997</v>
      </c>
      <c r="F93" s="3">
        <v>6.0309499999999998</v>
      </c>
      <c r="G93" s="3">
        <v>6.5638100000000001</v>
      </c>
      <c r="H93">
        <v>5.66</v>
      </c>
      <c r="I93">
        <f t="shared" si="13"/>
        <v>0.90381</v>
      </c>
      <c r="J93" s="16">
        <v>6.3</v>
      </c>
      <c r="K93" s="3">
        <f t="shared" si="14"/>
        <v>0.26381000000000032</v>
      </c>
      <c r="L93" s="4">
        <v>1427043465825</v>
      </c>
      <c r="M93">
        <f t="shared" si="15"/>
        <v>1427.0434658250001</v>
      </c>
      <c r="N93" s="9">
        <v>4.0999999999999996</v>
      </c>
      <c r="O93" s="9"/>
      <c r="P93" s="10">
        <f t="shared" si="18"/>
        <v>2048.0770000000002</v>
      </c>
      <c r="Q93" s="8">
        <f t="shared" si="19"/>
        <v>0.69677237028930061</v>
      </c>
      <c r="R93" s="2">
        <f t="shared" si="7"/>
        <v>69.677237028930065</v>
      </c>
      <c r="S93" s="10">
        <f t="shared" si="12"/>
        <v>83.52285619388509</v>
      </c>
      <c r="T93" s="8">
        <f t="shared" si="16"/>
        <v>4.0781111351714354E-2</v>
      </c>
      <c r="U93" s="9">
        <v>8.5371400000000008</v>
      </c>
      <c r="V93" s="9">
        <v>7.9966699999999999</v>
      </c>
      <c r="W93" s="3">
        <v>4.3388999999999998</v>
      </c>
      <c r="X93" s="13">
        <v>0.7</v>
      </c>
      <c r="Y93" s="14">
        <v>0.1</v>
      </c>
    </row>
    <row r="94" spans="1:25" x14ac:dyDescent="0.2">
      <c r="A94">
        <v>1997</v>
      </c>
      <c r="B94">
        <v>199709</v>
      </c>
      <c r="C94" s="1">
        <v>35703</v>
      </c>
      <c r="D94" s="3">
        <v>4.8213600000000003</v>
      </c>
      <c r="E94" s="3">
        <v>5.7249999999999996</v>
      </c>
      <c r="F94" s="3">
        <v>5.88591</v>
      </c>
      <c r="G94" s="3">
        <v>6.4077299999999999</v>
      </c>
      <c r="H94">
        <v>5.5927272727272701</v>
      </c>
      <c r="I94">
        <f t="shared" si="13"/>
        <v>0.81500272727272982</v>
      </c>
      <c r="J94" s="16">
        <v>6.21</v>
      </c>
      <c r="K94" s="3">
        <f t="shared" si="14"/>
        <v>0.19772999999999996</v>
      </c>
      <c r="L94" s="4">
        <v>1413725646550</v>
      </c>
      <c r="M94">
        <f t="shared" si="15"/>
        <v>1413.72564655</v>
      </c>
      <c r="N94" s="9">
        <v>4.0999999999999996</v>
      </c>
      <c r="O94" s="9"/>
      <c r="P94" s="10">
        <f t="shared" si="18"/>
        <v>2048.0770000000002</v>
      </c>
      <c r="Q94" s="8">
        <f t="shared" si="19"/>
        <v>0.69026977332883466</v>
      </c>
      <c r="R94" s="2">
        <f t="shared" si="7"/>
        <v>69.026977332883462</v>
      </c>
      <c r="S94" s="10">
        <f t="shared" si="12"/>
        <v>80.935793264987495</v>
      </c>
      <c r="T94" s="8">
        <f t="shared" si="16"/>
        <v>3.9517944523075783E-2</v>
      </c>
      <c r="U94" s="9">
        <v>8.4459099999999996</v>
      </c>
      <c r="V94" s="9">
        <v>7.7002300000000004</v>
      </c>
      <c r="W94" s="3">
        <v>4.3056400000000004</v>
      </c>
      <c r="X94" s="13">
        <v>0.7</v>
      </c>
      <c r="Y94" s="14">
        <v>0.9</v>
      </c>
    </row>
    <row r="95" spans="1:25" x14ac:dyDescent="0.2">
      <c r="A95">
        <v>1997</v>
      </c>
      <c r="B95">
        <v>199710</v>
      </c>
      <c r="C95" s="1">
        <v>35734</v>
      </c>
      <c r="D95" s="3">
        <v>5.0078300000000002</v>
      </c>
      <c r="E95" s="3">
        <v>5.7856500000000004</v>
      </c>
      <c r="F95" s="3">
        <v>5.8921700000000001</v>
      </c>
      <c r="G95" s="3">
        <v>6.2526099999999998</v>
      </c>
      <c r="H95">
        <v>5.5781818181818199</v>
      </c>
      <c r="I95">
        <f t="shared" si="13"/>
        <v>0.67442818181817987</v>
      </c>
      <c r="J95" s="16">
        <v>6.03</v>
      </c>
      <c r="K95" s="3">
        <f t="shared" si="14"/>
        <v>0.22260999999999953</v>
      </c>
      <c r="L95" s="4">
        <v>1427709882435</v>
      </c>
      <c r="M95">
        <f t="shared" si="15"/>
        <v>1427.7098824350001</v>
      </c>
      <c r="N95" s="9">
        <v>4.0999999999999996</v>
      </c>
      <c r="O95" s="9"/>
      <c r="P95" s="10">
        <f t="shared" si="18"/>
        <v>2048.0770000000002</v>
      </c>
      <c r="Q95" s="8">
        <f t="shared" si="19"/>
        <v>0.69709775679088237</v>
      </c>
      <c r="R95" s="2">
        <f t="shared" si="7"/>
        <v>69.709775679088239</v>
      </c>
      <c r="S95" s="10">
        <f t="shared" si="12"/>
        <v>82.60229681310058</v>
      </c>
      <c r="T95" s="8">
        <f t="shared" si="16"/>
        <v>4.0331636365771681E-2</v>
      </c>
      <c r="U95" s="9">
        <v>8.4678299999999993</v>
      </c>
      <c r="V95" s="9">
        <v>7.57348</v>
      </c>
      <c r="W95" s="3">
        <v>4.3099100000000004</v>
      </c>
      <c r="X95" s="13">
        <v>1.7</v>
      </c>
      <c r="Y95" s="14">
        <v>0.1</v>
      </c>
    </row>
    <row r="96" spans="1:25" x14ac:dyDescent="0.2">
      <c r="A96">
        <v>1997</v>
      </c>
      <c r="B96">
        <v>199711</v>
      </c>
      <c r="C96" s="1">
        <v>35762</v>
      </c>
      <c r="D96" s="3">
        <v>5.1360000000000001</v>
      </c>
      <c r="E96" s="3">
        <v>5.9124999999999996</v>
      </c>
      <c r="F96" s="3">
        <v>6.0069999999999997</v>
      </c>
      <c r="G96" s="3">
        <v>6.3304999999999998</v>
      </c>
      <c r="H96">
        <v>5.5564999999999998</v>
      </c>
      <c r="I96">
        <f t="shared" si="13"/>
        <v>0.77400000000000002</v>
      </c>
      <c r="J96" s="16">
        <v>5.88</v>
      </c>
      <c r="K96" s="3">
        <f t="shared" si="14"/>
        <v>0.4504999999999999</v>
      </c>
      <c r="L96" s="4">
        <v>1443004449686</v>
      </c>
      <c r="M96">
        <f t="shared" si="15"/>
        <v>1443.004449686</v>
      </c>
      <c r="N96" s="9">
        <v>4.0999999999999996</v>
      </c>
      <c r="O96" s="9"/>
      <c r="P96" s="10">
        <f t="shared" si="18"/>
        <v>2048.0770000000002</v>
      </c>
      <c r="Q96" s="8">
        <f t="shared" si="19"/>
        <v>0.70456552643577364</v>
      </c>
      <c r="R96" s="2">
        <f t="shared" si="7"/>
        <v>70.456552643577368</v>
      </c>
      <c r="S96" s="10">
        <f t="shared" si="12"/>
        <v>85.317638087684756</v>
      </c>
      <c r="T96" s="8">
        <f t="shared" si="16"/>
        <v>4.1657436750515114E-2</v>
      </c>
      <c r="U96" s="9">
        <v>8.6370000000000005</v>
      </c>
      <c r="V96" s="9">
        <v>7.5602499999999999</v>
      </c>
      <c r="W96" s="3">
        <v>4.36578</v>
      </c>
      <c r="X96" s="13">
        <v>1.7</v>
      </c>
      <c r="Y96" s="14">
        <v>-0.2</v>
      </c>
    </row>
    <row r="97" spans="1:25" x14ac:dyDescent="0.2">
      <c r="A97">
        <v>1997</v>
      </c>
      <c r="B97">
        <v>199712</v>
      </c>
      <c r="C97" s="1">
        <v>35794</v>
      </c>
      <c r="D97" s="3">
        <v>5.1189499999999999</v>
      </c>
      <c r="E97" s="3">
        <v>5.7368399999999999</v>
      </c>
      <c r="F97" s="3">
        <v>5.7963199999999997</v>
      </c>
      <c r="G97" s="3">
        <v>6.0615800000000002</v>
      </c>
      <c r="H97">
        <v>5.32736842105263</v>
      </c>
      <c r="I97">
        <f t="shared" si="13"/>
        <v>0.73421157894737021</v>
      </c>
      <c r="J97" s="16">
        <v>5.81</v>
      </c>
      <c r="K97" s="3">
        <f t="shared" si="14"/>
        <v>0.25158000000000058</v>
      </c>
      <c r="L97" s="4">
        <v>1440939983038</v>
      </c>
      <c r="M97">
        <f t="shared" si="15"/>
        <v>1440.939983038</v>
      </c>
      <c r="N97" s="9">
        <v>4.20526</v>
      </c>
      <c r="O97" s="9"/>
      <c r="P97" s="10">
        <f t="shared" si="18"/>
        <v>2048.0770000000002</v>
      </c>
      <c r="Q97" s="8">
        <f t="shared" si="19"/>
        <v>0.70355752397883475</v>
      </c>
      <c r="R97" s="2">
        <f t="shared" si="7"/>
        <v>70.355752397883478</v>
      </c>
      <c r="S97" s="10">
        <f t="shared" si="12"/>
        <v>82.664421322917207</v>
      </c>
      <c r="T97" s="8">
        <f t="shared" si="16"/>
        <v>4.0361969458627384E-2</v>
      </c>
      <c r="U97" s="9">
        <v>8.6689500000000006</v>
      </c>
      <c r="V97" s="9">
        <v>7.7846099999999998</v>
      </c>
      <c r="W97" s="3">
        <v>4.3803200000000002</v>
      </c>
      <c r="X97" s="13">
        <v>1.7</v>
      </c>
      <c r="Y97" s="14">
        <v>-0.1</v>
      </c>
    </row>
    <row r="98" spans="1:25" x14ac:dyDescent="0.2">
      <c r="A98">
        <v>1998</v>
      </c>
      <c r="B98">
        <v>199801</v>
      </c>
      <c r="C98" s="1">
        <v>35825</v>
      </c>
      <c r="D98" s="3">
        <v>5.0625</v>
      </c>
      <c r="E98" s="3">
        <v>5.3635000000000002</v>
      </c>
      <c r="F98" s="3">
        <v>5.5242100000000001</v>
      </c>
      <c r="G98" s="3">
        <v>5.6870000000000003</v>
      </c>
      <c r="H98">
        <v>5.11238095238095</v>
      </c>
      <c r="I98">
        <f t="shared" si="13"/>
        <v>0.57461904761905025</v>
      </c>
      <c r="J98" s="16">
        <v>5.54</v>
      </c>
      <c r="K98" s="3">
        <f t="shared" si="14"/>
        <v>0.14700000000000024</v>
      </c>
      <c r="L98" s="4">
        <v>1445354711332</v>
      </c>
      <c r="M98">
        <f t="shared" si="15"/>
        <v>1445.3547113320001</v>
      </c>
      <c r="N98" s="9">
        <v>4.3499999999999996</v>
      </c>
      <c r="O98" s="9"/>
      <c r="P98" s="10">
        <f t="shared" ref="P98:P109" si="20">SUM(AD$25:AD$28)/1000</f>
        <v>2153.5450000000001</v>
      </c>
      <c r="Q98" s="8">
        <f t="shared" si="19"/>
        <v>0.67115138589256318</v>
      </c>
      <c r="R98" s="2">
        <f t="shared" si="7"/>
        <v>67.115138589256318</v>
      </c>
      <c r="S98" s="10">
        <f t="shared" ref="S98:S133" si="21">(M98*E98)/100</f>
        <v>77.521599942291829</v>
      </c>
      <c r="T98" s="8">
        <f t="shared" si="16"/>
        <v>3.5997204582347626E-2</v>
      </c>
      <c r="U98" s="9">
        <v>8.7149999999999999</v>
      </c>
      <c r="V98" s="9">
        <v>8.0092499999999998</v>
      </c>
      <c r="W98" s="3">
        <v>4.4126200000000004</v>
      </c>
      <c r="X98" s="13">
        <v>0.5</v>
      </c>
      <c r="Y98" s="14">
        <v>-1</v>
      </c>
    </row>
    <row r="99" spans="1:25" x14ac:dyDescent="0.2">
      <c r="A99">
        <v>1998</v>
      </c>
      <c r="B99">
        <v>199802</v>
      </c>
      <c r="C99" s="1">
        <v>35853</v>
      </c>
      <c r="D99" s="3">
        <v>4.9195000000000002</v>
      </c>
      <c r="E99" s="3">
        <v>5.2240000000000002</v>
      </c>
      <c r="F99" s="3">
        <v>5.3914999999999997</v>
      </c>
      <c r="G99" s="3">
        <v>5.5635000000000003</v>
      </c>
      <c r="H99">
        <v>4.9889999999999999</v>
      </c>
      <c r="I99">
        <f t="shared" si="13"/>
        <v>0.57450000000000045</v>
      </c>
      <c r="J99" s="16">
        <v>5.57</v>
      </c>
      <c r="K99" s="3">
        <f t="shared" si="14"/>
        <v>-6.4999999999999503E-3</v>
      </c>
      <c r="L99" s="4">
        <v>1420089277804</v>
      </c>
      <c r="M99">
        <f t="shared" si="15"/>
        <v>1420.0892778039999</v>
      </c>
      <c r="N99" s="9">
        <v>4.3499999999999996</v>
      </c>
      <c r="O99" s="9"/>
      <c r="P99" s="10">
        <f t="shared" si="20"/>
        <v>2153.5450000000001</v>
      </c>
      <c r="Q99" s="8">
        <f t="shared" si="19"/>
        <v>0.65941936565244741</v>
      </c>
      <c r="R99" s="2">
        <f t="shared" si="7"/>
        <v>65.941936565244745</v>
      </c>
      <c r="S99" s="10">
        <f t="shared" si="21"/>
        <v>74.185463872480966</v>
      </c>
      <c r="T99" s="8">
        <f t="shared" si="16"/>
        <v>3.4448067661683859E-2</v>
      </c>
      <c r="U99" s="9">
        <v>8.7929999999999993</v>
      </c>
      <c r="V99" s="9">
        <v>8.0787499999999994</v>
      </c>
      <c r="W99" s="3">
        <v>4.4530000000000003</v>
      </c>
      <c r="X99" s="13">
        <v>0.5</v>
      </c>
      <c r="Y99" s="14">
        <v>-0.1</v>
      </c>
    </row>
    <row r="100" spans="1:25" x14ac:dyDescent="0.2">
      <c r="A100">
        <v>1998</v>
      </c>
      <c r="B100">
        <v>199803</v>
      </c>
      <c r="C100" s="1">
        <v>35885</v>
      </c>
      <c r="D100" s="3">
        <v>4.8909099999999999</v>
      </c>
      <c r="E100" s="3">
        <v>5.0886399999999998</v>
      </c>
      <c r="F100" s="3">
        <v>5.2118200000000003</v>
      </c>
      <c r="G100" s="3">
        <v>5.37636</v>
      </c>
      <c r="H100">
        <v>4.89954545454545</v>
      </c>
      <c r="I100">
        <f t="shared" si="13"/>
        <v>0.47681454545455004</v>
      </c>
      <c r="J100" s="16">
        <v>5.65</v>
      </c>
      <c r="K100" s="3">
        <f t="shared" si="14"/>
        <v>-0.27364000000000033</v>
      </c>
      <c r="L100" s="4">
        <v>1417942125876</v>
      </c>
      <c r="M100">
        <f t="shared" si="15"/>
        <v>1417.9421258760001</v>
      </c>
      <c r="N100" s="9">
        <v>4.3499999999999996</v>
      </c>
      <c r="O100" s="9"/>
      <c r="P100" s="10">
        <f t="shared" si="20"/>
        <v>2153.5450000000001</v>
      </c>
      <c r="Q100" s="8">
        <f t="shared" si="19"/>
        <v>0.65842233427952512</v>
      </c>
      <c r="R100" s="2">
        <f t="shared" si="7"/>
        <v>65.842233427952507</v>
      </c>
      <c r="S100" s="10">
        <f t="shared" si="21"/>
        <v>72.153970194176495</v>
      </c>
      <c r="T100" s="8">
        <f t="shared" si="16"/>
        <v>3.3504742271081633E-2</v>
      </c>
      <c r="U100" s="9">
        <v>8.6536399999999993</v>
      </c>
      <c r="V100" s="9">
        <v>7.9664799999999998</v>
      </c>
      <c r="W100" s="3">
        <v>4.3638199999999996</v>
      </c>
      <c r="X100" s="13">
        <v>0.5</v>
      </c>
      <c r="Y100" s="14">
        <v>0.2</v>
      </c>
    </row>
    <row r="101" spans="1:25" x14ac:dyDescent="0.2">
      <c r="A101">
        <v>1998</v>
      </c>
      <c r="B101">
        <v>199804</v>
      </c>
      <c r="C101" s="1">
        <v>35915</v>
      </c>
      <c r="D101" s="3">
        <v>4.8484999999999996</v>
      </c>
      <c r="E101" s="3">
        <v>5.024</v>
      </c>
      <c r="F101" s="3">
        <v>5.0795000000000003</v>
      </c>
      <c r="G101" s="3">
        <v>5.2374999999999998</v>
      </c>
      <c r="H101">
        <v>4.9020000000000001</v>
      </c>
      <c r="I101">
        <f t="shared" si="13"/>
        <v>0.33549999999999969</v>
      </c>
      <c r="J101" s="16">
        <v>5.64</v>
      </c>
      <c r="K101" s="3">
        <f t="shared" si="14"/>
        <v>-0.40249999999999986</v>
      </c>
      <c r="L101" s="4">
        <v>1412746323833</v>
      </c>
      <c r="M101">
        <f t="shared" si="15"/>
        <v>1412.7463238329999</v>
      </c>
      <c r="N101" s="9">
        <v>4.3499999999999996</v>
      </c>
      <c r="O101" s="9"/>
      <c r="P101" s="10">
        <f t="shared" si="20"/>
        <v>2153.5450000000001</v>
      </c>
      <c r="Q101" s="8">
        <f t="shared" si="19"/>
        <v>0.65600966027317742</v>
      </c>
      <c r="R101" s="2">
        <f t="shared" si="7"/>
        <v>65.600966027317739</v>
      </c>
      <c r="S101" s="10">
        <f t="shared" si="21"/>
        <v>70.976375309369914</v>
      </c>
      <c r="T101" s="8">
        <f t="shared" si="16"/>
        <v>3.2957925332124431E-2</v>
      </c>
      <c r="U101" s="9">
        <v>8.5495000000000001</v>
      </c>
      <c r="V101" s="9">
        <v>7.8242500000000001</v>
      </c>
      <c r="W101" s="3">
        <v>4.3127500000000003</v>
      </c>
      <c r="X101" s="13">
        <v>1.1000000000000001</v>
      </c>
      <c r="Y101" s="14">
        <v>0.3</v>
      </c>
    </row>
    <row r="102" spans="1:25" x14ac:dyDescent="0.2">
      <c r="A102">
        <v>1998</v>
      </c>
      <c r="B102">
        <v>199805</v>
      </c>
      <c r="C102" s="1">
        <v>35944</v>
      </c>
      <c r="D102" s="3">
        <v>4.7815799999999999</v>
      </c>
      <c r="E102" s="3">
        <v>5.0068400000000004</v>
      </c>
      <c r="F102" s="3">
        <v>5.0689500000000001</v>
      </c>
      <c r="G102" s="3">
        <v>5.2321099999999996</v>
      </c>
      <c r="H102">
        <v>4.9647368421052596</v>
      </c>
      <c r="I102">
        <f t="shared" si="13"/>
        <v>0.26737315789474003</v>
      </c>
      <c r="J102" s="16">
        <v>5.65</v>
      </c>
      <c r="K102" s="3">
        <f t="shared" si="14"/>
        <v>-0.41789000000000076</v>
      </c>
      <c r="L102" s="4">
        <v>1410562693119</v>
      </c>
      <c r="M102">
        <f t="shared" si="15"/>
        <v>1410.562693119</v>
      </c>
      <c r="N102" s="9">
        <v>4.3499999999999996</v>
      </c>
      <c r="O102" s="9"/>
      <c r="P102" s="10">
        <f t="shared" si="20"/>
        <v>2153.5450000000001</v>
      </c>
      <c r="Q102" s="8">
        <f t="shared" si="19"/>
        <v>0.65499568995261293</v>
      </c>
      <c r="R102" s="2">
        <f t="shared" si="7"/>
        <v>65.499568995261299</v>
      </c>
      <c r="S102" s="10">
        <f t="shared" si="21"/>
        <v>70.624617144159345</v>
      </c>
      <c r="T102" s="8">
        <f t="shared" ref="T102:T133" si="22">S102/P102</f>
        <v>3.2794586202823411E-2</v>
      </c>
      <c r="U102" s="9">
        <v>8.5389499999999998</v>
      </c>
      <c r="V102" s="9">
        <v>7.6914499999999997</v>
      </c>
      <c r="W102" s="3">
        <v>4.3345799999999999</v>
      </c>
      <c r="X102" s="13">
        <v>1.1000000000000001</v>
      </c>
      <c r="Y102" s="14">
        <v>0.2</v>
      </c>
    </row>
    <row r="103" spans="1:25" x14ac:dyDescent="0.2">
      <c r="A103">
        <v>1998</v>
      </c>
      <c r="B103">
        <v>199806</v>
      </c>
      <c r="C103" s="1">
        <v>35976</v>
      </c>
      <c r="D103" s="3">
        <v>4.3724999999999996</v>
      </c>
      <c r="E103" s="3">
        <v>4.7302499999999998</v>
      </c>
      <c r="F103" s="3">
        <v>4.8167499999999999</v>
      </c>
      <c r="G103" s="3">
        <v>5.0039999999999996</v>
      </c>
      <c r="H103">
        <v>4.7984999999999998</v>
      </c>
      <c r="I103">
        <f t="shared" si="13"/>
        <v>0.20549999999999979</v>
      </c>
      <c r="J103" s="16">
        <v>5.5</v>
      </c>
      <c r="K103" s="3">
        <f t="shared" si="14"/>
        <v>-0.49600000000000044</v>
      </c>
      <c r="L103" s="4">
        <v>1403700437291</v>
      </c>
      <c r="M103">
        <f t="shared" si="15"/>
        <v>1403.7004372910001</v>
      </c>
      <c r="N103" s="9">
        <v>4.1624999999999996</v>
      </c>
      <c r="O103" s="9"/>
      <c r="P103" s="10">
        <f t="shared" si="20"/>
        <v>2153.5450000000001</v>
      </c>
      <c r="Q103" s="8">
        <f t="shared" si="19"/>
        <v>0.65180919706391094</v>
      </c>
      <c r="R103" s="2">
        <f t="shared" ref="R103:R133" si="23">Q103*100</f>
        <v>65.180919706391094</v>
      </c>
      <c r="S103" s="10">
        <f t="shared" si="21"/>
        <v>66.398539934957526</v>
      </c>
      <c r="T103" s="8">
        <f t="shared" si="22"/>
        <v>3.0832204544115643E-2</v>
      </c>
      <c r="U103" s="9">
        <v>8.7170000000000005</v>
      </c>
      <c r="V103" s="9">
        <v>7.9081000000000001</v>
      </c>
      <c r="W103" s="3">
        <v>4.4135499999999999</v>
      </c>
      <c r="X103" s="13">
        <v>1.1000000000000001</v>
      </c>
      <c r="Y103" s="14">
        <v>-0.2</v>
      </c>
    </row>
    <row r="104" spans="1:25" x14ac:dyDescent="0.2">
      <c r="A104">
        <v>1998</v>
      </c>
      <c r="B104">
        <v>199807</v>
      </c>
      <c r="C104" s="1">
        <v>36007</v>
      </c>
      <c r="D104" s="3">
        <v>4.26152</v>
      </c>
      <c r="E104" s="3">
        <v>4.6443500000000002</v>
      </c>
      <c r="F104" s="3">
        <v>4.7373900000000004</v>
      </c>
      <c r="G104" s="3">
        <v>4.9126099999999999</v>
      </c>
      <c r="H104">
        <v>4.6847826086956497</v>
      </c>
      <c r="I104">
        <f t="shared" si="13"/>
        <v>0.22782739130435026</v>
      </c>
      <c r="J104" s="16">
        <v>5.46</v>
      </c>
      <c r="K104" s="3">
        <f t="shared" si="14"/>
        <v>-0.54739000000000004</v>
      </c>
      <c r="L104" s="4">
        <v>1416082635616</v>
      </c>
      <c r="M104">
        <f t="shared" si="15"/>
        <v>1416.0826356160001</v>
      </c>
      <c r="N104" s="9">
        <v>4.0999999999999996</v>
      </c>
      <c r="O104" s="9"/>
      <c r="P104" s="10">
        <f t="shared" si="20"/>
        <v>2153.5450000000001</v>
      </c>
      <c r="Q104" s="8">
        <f t="shared" si="19"/>
        <v>0.6575588787863732</v>
      </c>
      <c r="R104" s="2">
        <f t="shared" si="23"/>
        <v>65.755887878637324</v>
      </c>
      <c r="S104" s="10">
        <f t="shared" si="21"/>
        <v>65.767833887231703</v>
      </c>
      <c r="T104" s="8">
        <f t="shared" si="22"/>
        <v>3.0539335786914923E-2</v>
      </c>
      <c r="U104" s="9">
        <v>8.7791300000000003</v>
      </c>
      <c r="V104" s="9">
        <v>7.9858500000000001</v>
      </c>
      <c r="W104" s="3">
        <v>4.4429999999999996</v>
      </c>
      <c r="X104" s="13">
        <v>0.9</v>
      </c>
      <c r="Y104" s="14">
        <v>-0.2</v>
      </c>
    </row>
    <row r="105" spans="1:25" x14ac:dyDescent="0.2">
      <c r="A105">
        <v>1998</v>
      </c>
      <c r="B105">
        <v>199808</v>
      </c>
      <c r="C105" s="1">
        <v>36038</v>
      </c>
      <c r="D105" s="3">
        <v>4.31548</v>
      </c>
      <c r="E105" s="3">
        <v>4.6316699999999997</v>
      </c>
      <c r="F105" s="3">
        <v>4.6961899999999996</v>
      </c>
      <c r="G105" s="3">
        <v>4.83</v>
      </c>
      <c r="H105">
        <v>4.4252380952380896</v>
      </c>
      <c r="I105">
        <f t="shared" si="13"/>
        <v>0.40476190476191043</v>
      </c>
      <c r="J105" s="16">
        <v>5.34</v>
      </c>
      <c r="K105" s="3">
        <f t="shared" si="14"/>
        <v>-0.50999999999999979</v>
      </c>
      <c r="L105" s="4">
        <v>1429256407364</v>
      </c>
      <c r="M105">
        <f t="shared" si="15"/>
        <v>1429.2564073640001</v>
      </c>
      <c r="N105" s="9">
        <v>4.0999999999999996</v>
      </c>
      <c r="O105" s="9"/>
      <c r="P105" s="10">
        <f t="shared" si="20"/>
        <v>2153.5450000000001</v>
      </c>
      <c r="Q105" s="8">
        <f t="shared" si="19"/>
        <v>0.66367612813477317</v>
      </c>
      <c r="R105" s="2">
        <f t="shared" si="23"/>
        <v>66.367612813477322</v>
      </c>
      <c r="S105" s="10">
        <f t="shared" si="21"/>
        <v>66.198440242956181</v>
      </c>
      <c r="T105" s="8">
        <f t="shared" si="22"/>
        <v>3.0739288123979847E-2</v>
      </c>
      <c r="U105" s="9">
        <v>8.9642900000000001</v>
      </c>
      <c r="V105" s="9">
        <v>8.1278600000000001</v>
      </c>
      <c r="W105" s="3">
        <v>4.5456200000000004</v>
      </c>
      <c r="X105" s="13">
        <v>0.9</v>
      </c>
      <c r="Y105" s="14">
        <v>-0.5</v>
      </c>
    </row>
    <row r="106" spans="1:25" x14ac:dyDescent="0.2">
      <c r="A106">
        <v>1998</v>
      </c>
      <c r="B106">
        <v>199809</v>
      </c>
      <c r="C106" s="1">
        <v>36068</v>
      </c>
      <c r="D106" s="3">
        <v>4.32409</v>
      </c>
      <c r="E106" s="3">
        <v>4.5893199999999998</v>
      </c>
      <c r="F106" s="3">
        <v>4.66045</v>
      </c>
      <c r="G106" s="3">
        <v>4.8215899999999996</v>
      </c>
      <c r="H106">
        <v>4.0609090909090897</v>
      </c>
      <c r="I106">
        <f t="shared" si="13"/>
        <v>0.76068090909090991</v>
      </c>
      <c r="J106" s="16">
        <v>4.8099999999999996</v>
      </c>
      <c r="K106" s="3">
        <f t="shared" si="14"/>
        <v>1.1589999999999989E-2</v>
      </c>
      <c r="L106" s="4">
        <v>1431917517327</v>
      </c>
      <c r="M106">
        <f t="shared" si="15"/>
        <v>1431.917517327</v>
      </c>
      <c r="N106" s="9">
        <v>4.0999999999999996</v>
      </c>
      <c r="O106" s="9"/>
      <c r="P106" s="10">
        <f t="shared" si="20"/>
        <v>2153.5450000000001</v>
      </c>
      <c r="Q106" s="8">
        <f t="shared" si="19"/>
        <v>0.66491181625041496</v>
      </c>
      <c r="R106" s="2">
        <f t="shared" si="23"/>
        <v>66.491181625041492</v>
      </c>
      <c r="S106" s="10">
        <f t="shared" si="21"/>
        <v>65.715277006191471</v>
      </c>
      <c r="T106" s="8">
        <f t="shared" si="22"/>
        <v>3.0514930965543544E-2</v>
      </c>
      <c r="U106" s="9">
        <v>9.1318199999999994</v>
      </c>
      <c r="V106" s="9">
        <v>7.9116999999999997</v>
      </c>
      <c r="W106" s="3">
        <v>4.6426100000000003</v>
      </c>
      <c r="X106" s="13">
        <v>0.9</v>
      </c>
      <c r="Y106" s="14">
        <v>0.4</v>
      </c>
    </row>
    <row r="107" spans="1:25" x14ac:dyDescent="0.2">
      <c r="A107">
        <v>1998</v>
      </c>
      <c r="B107">
        <v>199810</v>
      </c>
      <c r="C107" s="1">
        <v>36098</v>
      </c>
      <c r="D107" s="3">
        <v>4.2804099999999998</v>
      </c>
      <c r="E107" s="3">
        <v>4.5255900000000002</v>
      </c>
      <c r="F107" s="3">
        <v>4.5905500000000004</v>
      </c>
      <c r="G107" s="3">
        <v>4.7509100000000002</v>
      </c>
      <c r="H107">
        <v>4.06454545454545</v>
      </c>
      <c r="I107">
        <f t="shared" si="13"/>
        <v>0.68636454545455017</v>
      </c>
      <c r="J107" s="16">
        <v>4.53</v>
      </c>
      <c r="K107" s="3">
        <f t="shared" si="14"/>
        <v>0.22090999999999994</v>
      </c>
      <c r="L107" s="4">
        <v>1448793422884</v>
      </c>
      <c r="M107">
        <f t="shared" si="15"/>
        <v>1448.7934228839999</v>
      </c>
      <c r="N107" s="9">
        <v>4.0999999999999996</v>
      </c>
      <c r="O107" s="9"/>
      <c r="P107" s="10">
        <f t="shared" si="20"/>
        <v>2153.5450000000001</v>
      </c>
      <c r="Q107" s="8">
        <f t="shared" si="19"/>
        <v>0.67274815380407649</v>
      </c>
      <c r="R107" s="2">
        <f t="shared" si="23"/>
        <v>67.274815380407645</v>
      </c>
      <c r="S107" s="10">
        <f t="shared" si="21"/>
        <v>65.566450266696023</v>
      </c>
      <c r="T107" s="8">
        <f t="shared" si="22"/>
        <v>3.044582317374191E-2</v>
      </c>
      <c r="U107" s="9">
        <v>9.4372699999999998</v>
      </c>
      <c r="V107" s="9">
        <v>7.8507999999999996</v>
      </c>
      <c r="W107" s="3">
        <v>4.7901600000000002</v>
      </c>
      <c r="X107" s="13">
        <v>1.2</v>
      </c>
      <c r="Y107" s="14">
        <v>0.2</v>
      </c>
    </row>
    <row r="108" spans="1:25" x14ac:dyDescent="0.2">
      <c r="A108">
        <v>1998</v>
      </c>
      <c r="B108">
        <v>199811</v>
      </c>
      <c r="C108" s="1">
        <v>36129</v>
      </c>
      <c r="D108" s="3">
        <v>3.8691</v>
      </c>
      <c r="E108" s="3">
        <v>4.1938599999999999</v>
      </c>
      <c r="F108" s="3">
        <v>4.3116700000000003</v>
      </c>
      <c r="G108" s="3">
        <v>4.5850999999999997</v>
      </c>
      <c r="H108">
        <v>4.1204761904761904</v>
      </c>
      <c r="I108">
        <f t="shared" si="13"/>
        <v>0.46462380952380933</v>
      </c>
      <c r="J108" s="16">
        <v>4.83</v>
      </c>
      <c r="K108" s="3">
        <f t="shared" si="14"/>
        <v>-0.24490000000000034</v>
      </c>
      <c r="L108" s="4">
        <v>1448235707085</v>
      </c>
      <c r="M108">
        <f t="shared" si="15"/>
        <v>1448.2357070850001</v>
      </c>
      <c r="N108" s="9">
        <v>3.82619</v>
      </c>
      <c r="O108" s="9"/>
      <c r="P108" s="10">
        <f t="shared" si="20"/>
        <v>2153.5450000000001</v>
      </c>
      <c r="Q108" s="8">
        <f t="shared" si="19"/>
        <v>0.6724891781156187</v>
      </c>
      <c r="R108" s="2">
        <f t="shared" si="23"/>
        <v>67.248917811561867</v>
      </c>
      <c r="S108" s="10">
        <f t="shared" si="21"/>
        <v>60.736978025154983</v>
      </c>
      <c r="T108" s="8">
        <f t="shared" si="22"/>
        <v>2.8203254645319684E-2</v>
      </c>
      <c r="U108" s="9">
        <v>9.3490500000000001</v>
      </c>
      <c r="V108" s="9">
        <v>7.9943999999999997</v>
      </c>
      <c r="W108" s="3">
        <v>4.75488</v>
      </c>
      <c r="X108" s="13">
        <v>1.2</v>
      </c>
      <c r="Y108" s="14">
        <v>-0.3</v>
      </c>
    </row>
    <row r="109" spans="1:25" x14ac:dyDescent="0.2">
      <c r="A109">
        <v>1998</v>
      </c>
      <c r="B109">
        <v>199812</v>
      </c>
      <c r="C109" s="1">
        <v>36159</v>
      </c>
      <c r="D109" s="3">
        <v>3.5672000000000001</v>
      </c>
      <c r="E109" s="3">
        <v>3.859</v>
      </c>
      <c r="F109" s="3">
        <v>3.9812500000000002</v>
      </c>
      <c r="G109" s="3">
        <v>4.2545000000000002</v>
      </c>
      <c r="H109">
        <v>3.8635000000000002</v>
      </c>
      <c r="I109">
        <f t="shared" si="13"/>
        <v>0.39100000000000001</v>
      </c>
      <c r="J109" s="16">
        <v>4.6500000000000004</v>
      </c>
      <c r="K109" s="3">
        <f t="shared" si="14"/>
        <v>-0.39550000000000018</v>
      </c>
      <c r="L109" s="4">
        <v>1473284581940</v>
      </c>
      <c r="M109">
        <f t="shared" si="15"/>
        <v>1473.28458194</v>
      </c>
      <c r="N109" s="9">
        <v>3.51</v>
      </c>
      <c r="O109" s="9"/>
      <c r="P109" s="10">
        <f t="shared" si="20"/>
        <v>2153.5450000000001</v>
      </c>
      <c r="Q109" s="8">
        <f t="shared" si="19"/>
        <v>0.68412063919723054</v>
      </c>
      <c r="R109" s="2">
        <f t="shared" si="23"/>
        <v>68.412063919723053</v>
      </c>
      <c r="S109" s="10">
        <f t="shared" si="21"/>
        <v>56.854052017064596</v>
      </c>
      <c r="T109" s="8">
        <f t="shared" si="22"/>
        <v>2.6400215466621128E-2</v>
      </c>
      <c r="U109" s="9">
        <v>9.4764999999999997</v>
      </c>
      <c r="V109" s="9">
        <v>8.0542499999999997</v>
      </c>
      <c r="W109" s="3">
        <v>4.8278800000000004</v>
      </c>
      <c r="X109" s="13">
        <v>1.2</v>
      </c>
      <c r="Y109" s="14">
        <v>-0.2</v>
      </c>
    </row>
    <row r="110" spans="1:25" x14ac:dyDescent="0.2">
      <c r="A110">
        <v>1999</v>
      </c>
      <c r="B110">
        <v>199901</v>
      </c>
      <c r="C110" s="1">
        <v>36189</v>
      </c>
      <c r="D110" s="3">
        <v>3.3773200000000001</v>
      </c>
      <c r="E110" s="3">
        <v>3.5903200000000002</v>
      </c>
      <c r="F110" s="3">
        <v>3.8674200000000001</v>
      </c>
      <c r="G110" s="3">
        <v>4.0174200000000004</v>
      </c>
      <c r="H110">
        <v>3.702</v>
      </c>
      <c r="I110">
        <f t="shared" si="13"/>
        <v>0.31542000000000048</v>
      </c>
      <c r="J110" s="16">
        <v>4.72</v>
      </c>
      <c r="K110" s="3">
        <f t="shared" si="14"/>
        <v>-0.70257999999999932</v>
      </c>
      <c r="L110" s="4">
        <v>1435685316735</v>
      </c>
      <c r="M110">
        <f t="shared" si="15"/>
        <v>1435.685316735</v>
      </c>
      <c r="N110" s="9">
        <v>3.4</v>
      </c>
      <c r="O110" s="9"/>
      <c r="P110" s="10">
        <f t="shared" ref="P110:P121" si="24">SUM(AD$29:AD$32)/1000</f>
        <v>2266.5450000000001</v>
      </c>
      <c r="Q110" s="8">
        <f t="shared" si="19"/>
        <v>0.63342458090838694</v>
      </c>
      <c r="R110" s="2">
        <f t="shared" si="23"/>
        <v>63.34245809083869</v>
      </c>
      <c r="S110" s="10">
        <f t="shared" si="21"/>
        <v>51.545697063800056</v>
      </c>
      <c r="T110" s="8">
        <f t="shared" si="22"/>
        <v>2.2741969413270002E-2</v>
      </c>
      <c r="U110" s="9">
        <v>9.0837800000000009</v>
      </c>
      <c r="V110" s="9">
        <v>7.8243400000000003</v>
      </c>
      <c r="W110" s="3">
        <v>4.6444700000000001</v>
      </c>
      <c r="X110" s="13">
        <v>0.9</v>
      </c>
      <c r="Y110" s="14">
        <v>0</v>
      </c>
    </row>
    <row r="111" spans="1:25" x14ac:dyDescent="0.2">
      <c r="A111">
        <v>1999</v>
      </c>
      <c r="B111">
        <v>199902</v>
      </c>
      <c r="C111" s="1">
        <v>36217</v>
      </c>
      <c r="D111" s="3">
        <v>3.3581500000000002</v>
      </c>
      <c r="E111" s="3">
        <v>3.6725500000000002</v>
      </c>
      <c r="F111" s="3">
        <v>4.0122499999999999</v>
      </c>
      <c r="G111" s="3">
        <v>4.1824000000000003</v>
      </c>
      <c r="H111">
        <v>3.8490000000000002</v>
      </c>
      <c r="I111">
        <f t="shared" si="13"/>
        <v>0.33340000000000014</v>
      </c>
      <c r="J111" s="16">
        <v>5</v>
      </c>
      <c r="K111" s="3">
        <f t="shared" si="14"/>
        <v>-0.81759999999999966</v>
      </c>
      <c r="L111" s="4">
        <v>1434499354283</v>
      </c>
      <c r="M111">
        <f t="shared" si="15"/>
        <v>1434.499354283</v>
      </c>
      <c r="N111" s="9">
        <v>3.3</v>
      </c>
      <c r="O111" s="9"/>
      <c r="P111" s="10">
        <f t="shared" si="24"/>
        <v>2266.5450000000001</v>
      </c>
      <c r="Q111" s="8">
        <f t="shared" si="19"/>
        <v>0.63290133409352123</v>
      </c>
      <c r="R111" s="2">
        <f t="shared" si="23"/>
        <v>63.290133409352123</v>
      </c>
      <c r="S111" s="10">
        <f t="shared" si="21"/>
        <v>52.682706035720322</v>
      </c>
      <c r="T111" s="8">
        <f t="shared" si="22"/>
        <v>2.3243617945251614E-2</v>
      </c>
      <c r="U111" s="9">
        <v>8.9095499999999994</v>
      </c>
      <c r="V111" s="9">
        <v>7.9458799999999998</v>
      </c>
      <c r="W111" s="3">
        <v>4.5553800000000004</v>
      </c>
      <c r="X111" s="13">
        <v>0.9</v>
      </c>
      <c r="Y111" s="14">
        <v>0</v>
      </c>
    </row>
    <row r="112" spans="1:25" x14ac:dyDescent="0.2">
      <c r="A112">
        <v>1999</v>
      </c>
      <c r="B112">
        <v>199903</v>
      </c>
      <c r="C112" s="1">
        <v>36250</v>
      </c>
      <c r="D112" s="3">
        <v>3.38822</v>
      </c>
      <c r="E112" s="3">
        <v>3.8044799999999999</v>
      </c>
      <c r="F112" s="3">
        <v>4.2468700000000004</v>
      </c>
      <c r="G112" s="3">
        <v>4.4388300000000003</v>
      </c>
      <c r="H112">
        <v>4.0378260869565201</v>
      </c>
      <c r="I112">
        <f t="shared" si="13"/>
        <v>0.40100391304348015</v>
      </c>
      <c r="J112" s="16">
        <v>5.23</v>
      </c>
      <c r="K112" s="3">
        <f t="shared" si="14"/>
        <v>-0.79117000000000015</v>
      </c>
      <c r="L112" s="4">
        <v>1413671494360</v>
      </c>
      <c r="M112">
        <f t="shared" si="15"/>
        <v>1413.67149436</v>
      </c>
      <c r="N112" s="9">
        <v>3.1391300000000002</v>
      </c>
      <c r="O112" s="9"/>
      <c r="P112" s="10">
        <f t="shared" si="24"/>
        <v>2266.5450000000001</v>
      </c>
      <c r="Q112" s="8">
        <f t="shared" si="19"/>
        <v>0.62371207911601134</v>
      </c>
      <c r="R112" s="2">
        <f t="shared" si="23"/>
        <v>62.371207911601132</v>
      </c>
      <c r="S112" s="10">
        <f t="shared" si="21"/>
        <v>53.782849268627324</v>
      </c>
      <c r="T112" s="8">
        <f t="shared" si="22"/>
        <v>2.3729001307552827E-2</v>
      </c>
      <c r="U112" s="9">
        <v>8.9447200000000002</v>
      </c>
      <c r="V112" s="9">
        <v>8.2166300000000003</v>
      </c>
      <c r="W112" s="3">
        <v>4.5733600000000001</v>
      </c>
      <c r="X112" s="13">
        <v>0.9</v>
      </c>
      <c r="Y112" s="14">
        <v>0.4</v>
      </c>
    </row>
    <row r="113" spans="1:25" x14ac:dyDescent="0.2">
      <c r="A113">
        <v>1999</v>
      </c>
      <c r="B113">
        <v>199904</v>
      </c>
      <c r="C113" s="1">
        <v>36280</v>
      </c>
      <c r="D113" s="3">
        <v>3.1161500000000002</v>
      </c>
      <c r="E113" s="3">
        <v>3.5310000000000001</v>
      </c>
      <c r="F113" s="3">
        <v>3.9892500000000002</v>
      </c>
      <c r="G113" s="3">
        <v>4.2409999999999997</v>
      </c>
      <c r="H113">
        <v>3.85</v>
      </c>
      <c r="I113">
        <f t="shared" si="13"/>
        <v>0.39099999999999957</v>
      </c>
      <c r="J113" s="16">
        <v>5.18</v>
      </c>
      <c r="K113" s="3">
        <f t="shared" si="14"/>
        <v>-0.93900000000000006</v>
      </c>
      <c r="L113" s="4">
        <v>1401102435709</v>
      </c>
      <c r="M113">
        <f t="shared" si="15"/>
        <v>1401.102435709</v>
      </c>
      <c r="N113" s="9">
        <v>2.9</v>
      </c>
      <c r="O113" s="9"/>
      <c r="P113" s="10">
        <f t="shared" si="24"/>
        <v>2266.5450000000001</v>
      </c>
      <c r="Q113" s="8">
        <f t="shared" si="19"/>
        <v>0.61816660852045735</v>
      </c>
      <c r="R113" s="2">
        <f t="shared" si="23"/>
        <v>61.816660852045736</v>
      </c>
      <c r="S113" s="10">
        <f t="shared" si="21"/>
        <v>49.472927004884795</v>
      </c>
      <c r="T113" s="8">
        <f t="shared" si="22"/>
        <v>2.1827462946857352E-2</v>
      </c>
      <c r="U113" s="9">
        <v>8.91615</v>
      </c>
      <c r="V113" s="9">
        <v>8.3243799999999997</v>
      </c>
      <c r="W113" s="3">
        <v>4.5587600000000004</v>
      </c>
      <c r="X113" s="13">
        <v>0.5</v>
      </c>
      <c r="Y113" s="14">
        <v>0.2</v>
      </c>
    </row>
    <row r="114" spans="1:25" x14ac:dyDescent="0.2">
      <c r="A114">
        <v>1999</v>
      </c>
      <c r="B114">
        <v>199905</v>
      </c>
      <c r="C114" s="1">
        <v>36311</v>
      </c>
      <c r="D114" s="3">
        <v>3.2963200000000001</v>
      </c>
      <c r="E114" s="3">
        <v>3.80158</v>
      </c>
      <c r="F114" s="3">
        <v>4.2621099999999998</v>
      </c>
      <c r="G114" s="3">
        <v>4.5026299999999999</v>
      </c>
      <c r="H114">
        <v>4.0121052631578893</v>
      </c>
      <c r="I114">
        <f t="shared" si="13"/>
        <v>0.49052473684211062</v>
      </c>
      <c r="J114" s="16">
        <v>5.54</v>
      </c>
      <c r="K114" s="3">
        <f t="shared" si="14"/>
        <v>-1.0373700000000001</v>
      </c>
      <c r="L114" s="4">
        <v>1411597509910</v>
      </c>
      <c r="M114">
        <f t="shared" si="15"/>
        <v>1411.5975099100001</v>
      </c>
      <c r="N114" s="9">
        <v>2.9</v>
      </c>
      <c r="O114" s="9"/>
      <c r="P114" s="10">
        <f t="shared" si="24"/>
        <v>2266.5450000000001</v>
      </c>
      <c r="Q114" s="8">
        <f t="shared" si="19"/>
        <v>0.62279703686006682</v>
      </c>
      <c r="R114" s="2">
        <f t="shared" si="23"/>
        <v>62.279703686006684</v>
      </c>
      <c r="S114" s="10">
        <f t="shared" si="21"/>
        <v>53.663008617236585</v>
      </c>
      <c r="T114" s="8">
        <f t="shared" si="22"/>
        <v>2.3676127593864928E-2</v>
      </c>
      <c r="U114" s="9">
        <v>8.9766100000000009</v>
      </c>
      <c r="V114" s="9">
        <v>8.4427599999999998</v>
      </c>
      <c r="W114" s="3">
        <v>4.5896699999999999</v>
      </c>
      <c r="X114" s="13">
        <v>0.5</v>
      </c>
      <c r="Y114" s="14">
        <v>0.2</v>
      </c>
    </row>
    <row r="115" spans="1:25" x14ac:dyDescent="0.2">
      <c r="A115">
        <v>1999</v>
      </c>
      <c r="B115">
        <v>199906</v>
      </c>
      <c r="C115" s="1">
        <v>36341</v>
      </c>
      <c r="D115" s="3">
        <v>3.71929</v>
      </c>
      <c r="E115" s="3">
        <v>4.2826199999999996</v>
      </c>
      <c r="F115" s="3">
        <v>4.6709500000000004</v>
      </c>
      <c r="G115" s="3">
        <v>4.8707099999999999</v>
      </c>
      <c r="H115">
        <v>4.3604761904761906</v>
      </c>
      <c r="I115">
        <f t="shared" si="13"/>
        <v>0.51023380952380926</v>
      </c>
      <c r="J115" s="16">
        <v>5.9</v>
      </c>
      <c r="K115" s="3">
        <f t="shared" si="14"/>
        <v>-1.0292900000000005</v>
      </c>
      <c r="L115" s="4">
        <v>1396488126410</v>
      </c>
      <c r="M115">
        <f t="shared" si="15"/>
        <v>1396.4881264099999</v>
      </c>
      <c r="N115" s="9">
        <v>2.9</v>
      </c>
      <c r="O115" s="9"/>
      <c r="P115" s="10">
        <f t="shared" si="24"/>
        <v>2266.5450000000001</v>
      </c>
      <c r="Q115" s="8">
        <f t="shared" si="19"/>
        <v>0.61613077455333998</v>
      </c>
      <c r="R115" s="2">
        <f t="shared" si="23"/>
        <v>61.613077455334</v>
      </c>
      <c r="S115" s="10">
        <f t="shared" si="21"/>
        <v>59.80627979925994</v>
      </c>
      <c r="T115" s="8">
        <f t="shared" si="22"/>
        <v>2.6386539777176247E-2</v>
      </c>
      <c r="U115" s="9">
        <v>8.8338099999999997</v>
      </c>
      <c r="V115" s="9">
        <v>8.5068999999999999</v>
      </c>
      <c r="W115" s="3">
        <v>4.5166599999999999</v>
      </c>
      <c r="X115" s="13">
        <v>0.5</v>
      </c>
      <c r="Y115" s="14">
        <v>0.1</v>
      </c>
    </row>
    <row r="116" spans="1:25" x14ac:dyDescent="0.2">
      <c r="A116">
        <v>1999</v>
      </c>
      <c r="B116">
        <v>199907</v>
      </c>
      <c r="C116" s="1">
        <v>36371</v>
      </c>
      <c r="D116" s="3">
        <v>4.1684099999999997</v>
      </c>
      <c r="E116" s="3">
        <v>4.8088600000000001</v>
      </c>
      <c r="F116" s="3">
        <v>5.12</v>
      </c>
      <c r="G116" s="3">
        <v>5.2559100000000001</v>
      </c>
      <c r="H116">
        <v>4.6763636363636403</v>
      </c>
      <c r="I116">
        <f t="shared" si="13"/>
        <v>0.57954636363635981</v>
      </c>
      <c r="J116" s="16">
        <v>5.79</v>
      </c>
      <c r="K116" s="3">
        <f t="shared" si="14"/>
        <v>-0.53408999999999995</v>
      </c>
      <c r="L116" s="4">
        <v>1392539848640</v>
      </c>
      <c r="M116">
        <f t="shared" si="15"/>
        <v>1392.5398486399999</v>
      </c>
      <c r="N116" s="9">
        <v>2.9</v>
      </c>
      <c r="O116" s="9"/>
      <c r="P116" s="10">
        <f t="shared" si="24"/>
        <v>2266.5450000000001</v>
      </c>
      <c r="Q116" s="8">
        <f t="shared" si="19"/>
        <v>0.61438879379849065</v>
      </c>
      <c r="R116" s="2">
        <f t="shared" si="23"/>
        <v>61.438879379849062</v>
      </c>
      <c r="S116" s="10">
        <f t="shared" si="21"/>
        <v>66.965291765309502</v>
      </c>
      <c r="T116" s="8">
        <f t="shared" si="22"/>
        <v>2.9545096949458095E-2</v>
      </c>
      <c r="U116" s="9">
        <v>8.7485499999999998</v>
      </c>
      <c r="V116" s="9">
        <v>8.4574999999999996</v>
      </c>
      <c r="W116" s="3">
        <v>4.4730600000000003</v>
      </c>
      <c r="X116" s="13">
        <v>1.3</v>
      </c>
      <c r="Y116" s="14">
        <v>-0.4</v>
      </c>
    </row>
    <row r="117" spans="1:25" x14ac:dyDescent="0.2">
      <c r="A117">
        <v>1999</v>
      </c>
      <c r="B117">
        <v>199908</v>
      </c>
      <c r="C117" s="1">
        <v>36403</v>
      </c>
      <c r="D117" s="3">
        <v>4.4284999999999997</v>
      </c>
      <c r="E117" s="3">
        <v>5.0896400000000002</v>
      </c>
      <c r="F117" s="3">
        <v>5.3914499999999999</v>
      </c>
      <c r="G117" s="3">
        <v>5.4898600000000002</v>
      </c>
      <c r="H117">
        <v>4.8790909090909107</v>
      </c>
      <c r="I117">
        <f t="shared" si="13"/>
        <v>0.61076909090908948</v>
      </c>
      <c r="J117" s="16">
        <v>5.94</v>
      </c>
      <c r="K117" s="3">
        <f t="shared" si="14"/>
        <v>-0.45014000000000021</v>
      </c>
      <c r="L117" s="4">
        <v>1388986604086</v>
      </c>
      <c r="M117">
        <f t="shared" si="15"/>
        <v>1388.9866040859999</v>
      </c>
      <c r="N117" s="9">
        <v>2.9</v>
      </c>
      <c r="O117" s="9"/>
      <c r="P117" s="10">
        <f t="shared" si="24"/>
        <v>2266.5450000000001</v>
      </c>
      <c r="Q117" s="8">
        <f t="shared" si="19"/>
        <v>0.61282110175884441</v>
      </c>
      <c r="R117" s="2">
        <f t="shared" si="23"/>
        <v>61.282110175884441</v>
      </c>
      <c r="S117" s="10">
        <f t="shared" si="21"/>
        <v>70.694417796202686</v>
      </c>
      <c r="T117" s="8">
        <f t="shared" si="22"/>
        <v>3.1190387923558844E-2</v>
      </c>
      <c r="U117" s="9">
        <v>8.7583599999999997</v>
      </c>
      <c r="V117" s="9">
        <v>8.2568199999999994</v>
      </c>
      <c r="W117" s="3">
        <v>4.4780800000000003</v>
      </c>
      <c r="X117" s="13">
        <v>1.3</v>
      </c>
      <c r="Y117" s="14">
        <v>0</v>
      </c>
    </row>
    <row r="118" spans="1:25" x14ac:dyDescent="0.2">
      <c r="A118">
        <v>1999</v>
      </c>
      <c r="B118">
        <v>199909</v>
      </c>
      <c r="C118" s="1">
        <v>36433</v>
      </c>
      <c r="D118" s="3">
        <v>4.51023</v>
      </c>
      <c r="E118" s="3">
        <v>5.2877299999999998</v>
      </c>
      <c r="F118" s="3">
        <v>5.5984100000000003</v>
      </c>
      <c r="G118" s="3">
        <v>5.6875</v>
      </c>
      <c r="H118">
        <v>5.0404545454545504</v>
      </c>
      <c r="I118">
        <f t="shared" si="13"/>
        <v>0.64704545454544959</v>
      </c>
      <c r="J118" s="16">
        <v>5.92</v>
      </c>
      <c r="K118" s="3">
        <f t="shared" si="14"/>
        <v>-0.23249999999999993</v>
      </c>
      <c r="L118" s="4">
        <v>1373808670135</v>
      </c>
      <c r="M118">
        <f t="shared" si="15"/>
        <v>1373.8086701350001</v>
      </c>
      <c r="N118" s="9">
        <v>2.9</v>
      </c>
      <c r="O118" s="9"/>
      <c r="P118" s="10">
        <f t="shared" si="24"/>
        <v>2266.5450000000001</v>
      </c>
      <c r="Q118" s="8">
        <f t="shared" si="19"/>
        <v>0.6061245949826719</v>
      </c>
      <c r="R118" s="2">
        <f t="shared" si="23"/>
        <v>60.612459498267192</v>
      </c>
      <c r="S118" s="10">
        <f t="shared" si="21"/>
        <v>72.643293193329441</v>
      </c>
      <c r="T118" s="8">
        <f t="shared" si="22"/>
        <v>3.2050232046277237E-2</v>
      </c>
      <c r="U118" s="9">
        <v>8.6329799999999999</v>
      </c>
      <c r="V118" s="9">
        <v>8.2200000000000006</v>
      </c>
      <c r="W118" s="3">
        <v>4.4139699999999999</v>
      </c>
      <c r="X118" s="13">
        <v>1.3</v>
      </c>
      <c r="Y118" s="14">
        <v>0.7</v>
      </c>
    </row>
    <row r="119" spans="1:25" x14ac:dyDescent="0.2">
      <c r="A119">
        <v>1999</v>
      </c>
      <c r="B119">
        <v>199910</v>
      </c>
      <c r="C119" s="1">
        <v>36462</v>
      </c>
      <c r="D119" s="3">
        <v>4.6964300000000003</v>
      </c>
      <c r="E119" s="3">
        <v>5.5295199999999998</v>
      </c>
      <c r="F119" s="3">
        <v>5.8281000000000001</v>
      </c>
      <c r="G119" s="3">
        <v>5.9161900000000003</v>
      </c>
      <c r="H119">
        <v>5.2923809523809524</v>
      </c>
      <c r="I119">
        <f t="shared" si="13"/>
        <v>0.62380904761904787</v>
      </c>
      <c r="J119" s="16">
        <v>6.11</v>
      </c>
      <c r="K119" s="3">
        <f t="shared" si="14"/>
        <v>-0.19381000000000004</v>
      </c>
      <c r="L119" s="4">
        <v>1374541967216</v>
      </c>
      <c r="M119">
        <f t="shared" si="15"/>
        <v>1374.5419672160001</v>
      </c>
      <c r="N119" s="9">
        <v>2.9</v>
      </c>
      <c r="O119" s="9"/>
      <c r="P119" s="10">
        <f t="shared" si="24"/>
        <v>2266.5450000000001</v>
      </c>
      <c r="Q119" s="8">
        <f t="shared" si="19"/>
        <v>0.60644812576675078</v>
      </c>
      <c r="R119" s="2">
        <f t="shared" si="23"/>
        <v>60.644812576675079</v>
      </c>
      <c r="S119" s="10">
        <f t="shared" si="21"/>
        <v>76.005572985602171</v>
      </c>
      <c r="T119" s="8">
        <f t="shared" si="22"/>
        <v>3.3533670403897639E-2</v>
      </c>
      <c r="U119" s="9">
        <v>8.7288800000000002</v>
      </c>
      <c r="V119" s="9">
        <v>8.1461900000000007</v>
      </c>
      <c r="W119" s="3">
        <v>4.4630099999999997</v>
      </c>
      <c r="X119" s="13">
        <v>1.3</v>
      </c>
      <c r="Y119" s="14">
        <v>0.1</v>
      </c>
    </row>
    <row r="120" spans="1:25" x14ac:dyDescent="0.2">
      <c r="A120">
        <v>1999</v>
      </c>
      <c r="B120">
        <v>199911</v>
      </c>
      <c r="C120" s="1">
        <v>36494</v>
      </c>
      <c r="D120" s="3">
        <v>4.5209099999999998</v>
      </c>
      <c r="E120" s="3">
        <v>5.1720499999999996</v>
      </c>
      <c r="F120" s="3">
        <v>5.4561400000000004</v>
      </c>
      <c r="G120" s="3">
        <v>5.5588600000000001</v>
      </c>
      <c r="H120">
        <v>5.04</v>
      </c>
      <c r="I120">
        <f t="shared" si="13"/>
        <v>0.5188600000000001</v>
      </c>
      <c r="J120" s="16">
        <v>6.03</v>
      </c>
      <c r="K120" s="3">
        <f t="shared" si="14"/>
        <v>-0.47114000000000011</v>
      </c>
      <c r="L120" s="4">
        <v>1370332089026</v>
      </c>
      <c r="M120">
        <f t="shared" si="15"/>
        <v>1370.3320890259999</v>
      </c>
      <c r="N120" s="9">
        <v>3.0590899999999999</v>
      </c>
      <c r="O120" s="9"/>
      <c r="P120" s="10">
        <f t="shared" si="24"/>
        <v>2266.5450000000001</v>
      </c>
      <c r="Q120" s="8">
        <f t="shared" si="19"/>
        <v>0.60459072686666271</v>
      </c>
      <c r="R120" s="2">
        <f t="shared" si="23"/>
        <v>60.459072686666268</v>
      </c>
      <c r="S120" s="10">
        <f t="shared" si="21"/>
        <v>70.874260810469224</v>
      </c>
      <c r="T120" s="8">
        <f t="shared" si="22"/>
        <v>3.1269734688907223E-2</v>
      </c>
      <c r="U120" s="9">
        <v>8.6304499999999997</v>
      </c>
      <c r="V120" s="9">
        <v>8.3378399999999999</v>
      </c>
      <c r="W120" s="3">
        <v>4.4126799999999999</v>
      </c>
      <c r="X120" s="13">
        <v>1.3</v>
      </c>
      <c r="Y120" s="14">
        <v>-0.3</v>
      </c>
    </row>
    <row r="121" spans="1:25" x14ac:dyDescent="0.2">
      <c r="A121">
        <v>1999</v>
      </c>
      <c r="B121">
        <v>199912</v>
      </c>
      <c r="C121" s="1">
        <v>36524</v>
      </c>
      <c r="D121" s="3">
        <v>4.6071400000000002</v>
      </c>
      <c r="E121" s="3">
        <v>5.25786</v>
      </c>
      <c r="F121" s="3">
        <v>5.4890499999999998</v>
      </c>
      <c r="G121" s="3">
        <v>5.5895200000000003</v>
      </c>
      <c r="H121">
        <v>5.1476190476190498</v>
      </c>
      <c r="I121">
        <f t="shared" si="13"/>
        <v>0.44190095238095051</v>
      </c>
      <c r="J121" s="16">
        <v>6.28</v>
      </c>
      <c r="K121" s="3">
        <f t="shared" si="14"/>
        <v>-0.69047999999999998</v>
      </c>
      <c r="L121" s="4">
        <v>1373324067723</v>
      </c>
      <c r="M121">
        <f t="shared" si="15"/>
        <v>1373.3240677230001</v>
      </c>
      <c r="N121" s="9">
        <v>3.25</v>
      </c>
      <c r="O121" s="9"/>
      <c r="P121" s="10">
        <f t="shared" si="24"/>
        <v>2266.5450000000001</v>
      </c>
      <c r="Q121" s="8">
        <f t="shared" si="19"/>
        <v>0.60591078832452039</v>
      </c>
      <c r="R121" s="2">
        <f t="shared" si="23"/>
        <v>60.591078832452041</v>
      </c>
      <c r="S121" s="10">
        <f t="shared" si="21"/>
        <v>72.207456827180536</v>
      </c>
      <c r="T121" s="8">
        <f t="shared" si="22"/>
        <v>3.1857940974999631E-2</v>
      </c>
      <c r="U121" s="9">
        <v>8.5891699999999993</v>
      </c>
      <c r="V121" s="9">
        <v>8.4831000000000003</v>
      </c>
      <c r="W121" s="3">
        <v>4.3915699999999998</v>
      </c>
      <c r="X121" s="13">
        <v>1.3</v>
      </c>
      <c r="Y121" s="14">
        <v>0.2</v>
      </c>
    </row>
    <row r="122" spans="1:25" x14ac:dyDescent="0.2">
      <c r="A122">
        <v>2000</v>
      </c>
      <c r="B122">
        <v>200001</v>
      </c>
      <c r="C122" s="1">
        <v>36556</v>
      </c>
      <c r="D122" s="3">
        <v>5.1992500000000001</v>
      </c>
      <c r="E122" s="3">
        <v>5.6792499999999997</v>
      </c>
      <c r="F122" s="3">
        <v>5.8674999999999997</v>
      </c>
      <c r="G122" s="3">
        <v>5.9465000000000003</v>
      </c>
      <c r="H122">
        <v>5.5395238095238097</v>
      </c>
      <c r="I122">
        <f t="shared" si="13"/>
        <v>0.4069761904761906</v>
      </c>
      <c r="J122" s="16">
        <v>6.66</v>
      </c>
      <c r="K122" s="3">
        <f t="shared" si="14"/>
        <v>-0.7134999999999998</v>
      </c>
      <c r="L122" s="4">
        <v>1356214309293</v>
      </c>
      <c r="M122">
        <f t="shared" si="15"/>
        <v>1356.214309293</v>
      </c>
      <c r="N122" s="9">
        <v>3.25</v>
      </c>
      <c r="O122" s="9"/>
      <c r="P122" s="10">
        <f t="shared" ref="P122:P133" si="25">SUM(AD$33:AD$36)/1000</f>
        <v>2408.79</v>
      </c>
      <c r="Q122" s="8">
        <f t="shared" si="19"/>
        <v>0.56302720838802889</v>
      </c>
      <c r="R122" s="2">
        <f t="shared" si="23"/>
        <v>56.302720838802891</v>
      </c>
      <c r="S122" s="10">
        <f t="shared" si="21"/>
        <v>77.022801160522704</v>
      </c>
      <c r="T122" s="8">
        <f t="shared" si="22"/>
        <v>3.1975722732377129E-2</v>
      </c>
      <c r="U122" s="9">
        <v>8.5955999999999992</v>
      </c>
      <c r="V122" s="9">
        <v>8.4725000000000001</v>
      </c>
      <c r="W122" s="3">
        <v>4.3948600000000004</v>
      </c>
      <c r="X122" s="13">
        <v>0.3</v>
      </c>
      <c r="Y122" s="14">
        <v>-0.8</v>
      </c>
    </row>
    <row r="123" spans="1:25" x14ac:dyDescent="0.2">
      <c r="A123">
        <v>2000</v>
      </c>
      <c r="B123">
        <v>200002</v>
      </c>
      <c r="C123" s="1">
        <v>36585</v>
      </c>
      <c r="D123" s="3">
        <v>5.3635700000000002</v>
      </c>
      <c r="E123" s="3">
        <v>5.7554800000000004</v>
      </c>
      <c r="F123" s="3">
        <v>5.85595</v>
      </c>
      <c r="G123" s="3">
        <v>5.9019000000000004</v>
      </c>
      <c r="H123">
        <v>5.5085714285714289</v>
      </c>
      <c r="I123">
        <f t="shared" si="13"/>
        <v>0.39332857142857147</v>
      </c>
      <c r="J123" s="16">
        <v>6.52</v>
      </c>
      <c r="K123" s="3">
        <f t="shared" si="14"/>
        <v>-0.61809999999999921</v>
      </c>
      <c r="L123" s="4">
        <v>1333183017573</v>
      </c>
      <c r="M123">
        <f t="shared" si="15"/>
        <v>1333.1830175729999</v>
      </c>
      <c r="N123" s="9">
        <v>3.6071399999999998</v>
      </c>
      <c r="O123" s="9"/>
      <c r="P123" s="10">
        <f t="shared" si="25"/>
        <v>2408.79</v>
      </c>
      <c r="Q123" s="8">
        <f t="shared" si="19"/>
        <v>0.55346585529373671</v>
      </c>
      <c r="R123" s="2">
        <f t="shared" si="23"/>
        <v>55.346585529373669</v>
      </c>
      <c r="S123" s="10">
        <f t="shared" si="21"/>
        <v>76.731081939810508</v>
      </c>
      <c r="T123" s="8">
        <f t="shared" si="22"/>
        <v>3.1854616608259959E-2</v>
      </c>
      <c r="U123" s="9">
        <v>8.5112400000000008</v>
      </c>
      <c r="V123" s="9">
        <v>8.6461900000000007</v>
      </c>
      <c r="W123" s="3">
        <v>4.3517299999999999</v>
      </c>
      <c r="X123" s="13">
        <v>0.3</v>
      </c>
      <c r="Y123" s="14">
        <v>0.5</v>
      </c>
    </row>
    <row r="124" spans="1:25" x14ac:dyDescent="0.2">
      <c r="A124">
        <v>2000</v>
      </c>
      <c r="B124">
        <v>200003</v>
      </c>
      <c r="C124" s="1">
        <v>36616</v>
      </c>
      <c r="D124" s="3">
        <v>5.1730400000000003</v>
      </c>
      <c r="E124" s="3">
        <v>5.4356499999999999</v>
      </c>
      <c r="F124" s="3">
        <v>5.4865199999999996</v>
      </c>
      <c r="G124" s="3">
        <v>5.5056500000000002</v>
      </c>
      <c r="H124">
        <v>5.33304347826087</v>
      </c>
      <c r="I124">
        <f t="shared" si="13"/>
        <v>0.17260652173913016</v>
      </c>
      <c r="J124" s="16">
        <v>6.26</v>
      </c>
      <c r="K124" s="3">
        <f t="shared" si="14"/>
        <v>-0.75434999999999963</v>
      </c>
      <c r="L124" s="4">
        <v>1314046123462</v>
      </c>
      <c r="M124">
        <f t="shared" si="15"/>
        <v>1314.046123462</v>
      </c>
      <c r="N124" s="9">
        <v>3.75</v>
      </c>
      <c r="O124" s="9"/>
      <c r="P124" s="10">
        <f t="shared" si="25"/>
        <v>2408.79</v>
      </c>
      <c r="Q124" s="8">
        <f t="shared" si="19"/>
        <v>0.54552124654370038</v>
      </c>
      <c r="R124" s="2">
        <f t="shared" si="23"/>
        <v>54.55212465437004</v>
      </c>
      <c r="S124" s="10">
        <f t="shared" si="21"/>
        <v>71.426948109962197</v>
      </c>
      <c r="T124" s="8">
        <f t="shared" si="22"/>
        <v>2.9652625637752648E-2</v>
      </c>
      <c r="U124" s="9">
        <v>8.3950200000000006</v>
      </c>
      <c r="V124" s="9">
        <v>8.6945700000000006</v>
      </c>
      <c r="W124" s="3">
        <v>4.2923099999999996</v>
      </c>
      <c r="X124" s="13">
        <v>0.3</v>
      </c>
      <c r="Y124" s="14">
        <v>0.5</v>
      </c>
    </row>
    <row r="125" spans="1:25" x14ac:dyDescent="0.2">
      <c r="A125">
        <v>2000</v>
      </c>
      <c r="B125">
        <v>200004</v>
      </c>
      <c r="C125" s="1">
        <v>36644</v>
      </c>
      <c r="D125" s="3">
        <v>5.0419400000000003</v>
      </c>
      <c r="E125" s="3">
        <v>5.3550000000000004</v>
      </c>
      <c r="F125" s="3">
        <v>5.4080599999999999</v>
      </c>
      <c r="G125" s="3">
        <v>5.4244399999999997</v>
      </c>
      <c r="H125">
        <v>5.2255555555555597</v>
      </c>
      <c r="I125">
        <f t="shared" si="13"/>
        <v>0.19888444444443998</v>
      </c>
      <c r="J125" s="16">
        <v>5.99</v>
      </c>
      <c r="K125" s="3">
        <f t="shared" si="14"/>
        <v>-0.56556000000000051</v>
      </c>
      <c r="L125" s="4">
        <v>1311707272683</v>
      </c>
      <c r="M125">
        <f t="shared" si="15"/>
        <v>1311.7072726829999</v>
      </c>
      <c r="N125" s="9">
        <v>3.75</v>
      </c>
      <c r="O125" s="9"/>
      <c r="P125" s="10">
        <f t="shared" si="25"/>
        <v>2408.79</v>
      </c>
      <c r="Q125" s="8">
        <f t="shared" si="19"/>
        <v>0.54455028154509111</v>
      </c>
      <c r="R125" s="2">
        <f t="shared" si="23"/>
        <v>54.455028154509108</v>
      </c>
      <c r="S125" s="10">
        <f t="shared" si="21"/>
        <v>70.241924452174658</v>
      </c>
      <c r="T125" s="8">
        <f t="shared" si="22"/>
        <v>2.9160667576739633E-2</v>
      </c>
      <c r="U125" s="9">
        <v>8.2700300000000002</v>
      </c>
      <c r="V125" s="9">
        <v>8.7208299999999994</v>
      </c>
      <c r="W125" s="3">
        <v>4.2283999999999997</v>
      </c>
      <c r="X125" s="13">
        <v>2.8</v>
      </c>
      <c r="Y125" s="14">
        <v>-0.1</v>
      </c>
    </row>
    <row r="126" spans="1:25" x14ac:dyDescent="0.2">
      <c r="A126">
        <v>2000</v>
      </c>
      <c r="B126">
        <v>200005</v>
      </c>
      <c r="C126" s="1">
        <v>36677</v>
      </c>
      <c r="D126" s="3">
        <v>5.0165899999999999</v>
      </c>
      <c r="E126" s="3">
        <v>5.34</v>
      </c>
      <c r="F126" s="3">
        <v>5.37364</v>
      </c>
      <c r="G126" s="3">
        <v>5.3368200000000003</v>
      </c>
      <c r="H126">
        <v>5.3781818181818197</v>
      </c>
      <c r="I126">
        <f t="shared" si="13"/>
        <v>-4.1361818181819388E-2</v>
      </c>
      <c r="J126" s="16">
        <v>6.44</v>
      </c>
      <c r="K126" s="3">
        <f t="shared" si="14"/>
        <v>-1.10318</v>
      </c>
      <c r="L126" s="4">
        <v>1315003342047</v>
      </c>
      <c r="M126">
        <f t="shared" si="15"/>
        <v>1315.0033420469999</v>
      </c>
      <c r="N126" s="9">
        <v>3.75</v>
      </c>
      <c r="O126" s="9"/>
      <c r="P126" s="10">
        <f t="shared" si="25"/>
        <v>2408.79</v>
      </c>
      <c r="Q126" s="8">
        <f t="shared" si="19"/>
        <v>0.5459186321958327</v>
      </c>
      <c r="R126" s="2">
        <f t="shared" si="23"/>
        <v>54.591863219583267</v>
      </c>
      <c r="S126" s="10">
        <f t="shared" si="21"/>
        <v>70.221178465309791</v>
      </c>
      <c r="T126" s="8">
        <f t="shared" si="22"/>
        <v>2.9152054959257465E-2</v>
      </c>
      <c r="U126" s="9">
        <v>8.2387700000000006</v>
      </c>
      <c r="V126" s="9">
        <v>9.0894300000000001</v>
      </c>
      <c r="W126" s="3">
        <v>4.2124199999999998</v>
      </c>
      <c r="X126" s="13">
        <v>2.8</v>
      </c>
      <c r="Y126" s="14">
        <v>0.5</v>
      </c>
    </row>
    <row r="127" spans="1:25" x14ac:dyDescent="0.2">
      <c r="A127">
        <v>2000</v>
      </c>
      <c r="B127">
        <v>200006</v>
      </c>
      <c r="C127" s="1">
        <v>36707</v>
      </c>
      <c r="D127" s="3">
        <v>4.9423700000000004</v>
      </c>
      <c r="E127" s="3">
        <v>5.1636800000000003</v>
      </c>
      <c r="F127" s="3">
        <v>5.1744700000000003</v>
      </c>
      <c r="G127" s="3">
        <v>5.1255300000000004</v>
      </c>
      <c r="H127">
        <v>5.19136363636364</v>
      </c>
      <c r="I127">
        <f t="shared" si="13"/>
        <v>-6.5833636363639592E-2</v>
      </c>
      <c r="J127" s="16">
        <v>6.1</v>
      </c>
      <c r="K127" s="3">
        <f t="shared" si="14"/>
        <v>-0.97446999999999928</v>
      </c>
      <c r="L127" s="4">
        <v>1246381651122</v>
      </c>
      <c r="M127">
        <f t="shared" si="15"/>
        <v>1246.381651122</v>
      </c>
      <c r="N127" s="9">
        <v>3.75</v>
      </c>
      <c r="O127" s="9"/>
      <c r="P127" s="10">
        <f t="shared" si="25"/>
        <v>2408.79</v>
      </c>
      <c r="Q127" s="8">
        <f t="shared" si="19"/>
        <v>0.51743059840085681</v>
      </c>
      <c r="R127" s="2">
        <f t="shared" si="23"/>
        <v>51.743059840085678</v>
      </c>
      <c r="S127" s="10">
        <f t="shared" si="21"/>
        <v>64.359160042656498</v>
      </c>
      <c r="T127" s="8">
        <f t="shared" si="22"/>
        <v>2.6718460323505371E-2</v>
      </c>
      <c r="U127" s="9">
        <v>8.3118200000000009</v>
      </c>
      <c r="V127" s="9">
        <v>8.74329</v>
      </c>
      <c r="W127" s="3">
        <v>4.2497600000000002</v>
      </c>
      <c r="X127" s="13">
        <v>2.8</v>
      </c>
      <c r="Y127" s="14">
        <v>0</v>
      </c>
    </row>
    <row r="128" spans="1:25" x14ac:dyDescent="0.2">
      <c r="A128">
        <v>2000</v>
      </c>
      <c r="B128">
        <v>200007</v>
      </c>
      <c r="C128" s="1">
        <v>36738</v>
      </c>
      <c r="D128" s="3">
        <v>5.0533299999999999</v>
      </c>
      <c r="E128" s="3">
        <v>5.3190499999999998</v>
      </c>
      <c r="F128" s="3">
        <v>5.3352399999999998</v>
      </c>
      <c r="G128" s="3">
        <v>5.3104800000000001</v>
      </c>
      <c r="H128">
        <v>5.2661904761904808</v>
      </c>
      <c r="I128">
        <f t="shared" si="13"/>
        <v>4.4289523809519338E-2</v>
      </c>
      <c r="J128" s="16">
        <v>6.05</v>
      </c>
      <c r="K128" s="3">
        <f t="shared" si="14"/>
        <v>-0.73951999999999973</v>
      </c>
      <c r="L128" s="4">
        <v>1233295322799</v>
      </c>
      <c r="M128">
        <f t="shared" si="15"/>
        <v>1233.2953227989999</v>
      </c>
      <c r="N128" s="9">
        <v>3.75</v>
      </c>
      <c r="O128" s="9"/>
      <c r="P128" s="10">
        <f t="shared" si="25"/>
        <v>2408.79</v>
      </c>
      <c r="Q128" s="8">
        <f t="shared" si="19"/>
        <v>0.5119978590076345</v>
      </c>
      <c r="R128" s="2">
        <f t="shared" si="23"/>
        <v>51.199785900763452</v>
      </c>
      <c r="S128" s="10">
        <f t="shared" si="21"/>
        <v>65.599594867340201</v>
      </c>
      <c r="T128" s="8">
        <f t="shared" si="22"/>
        <v>2.7233422119545582E-2</v>
      </c>
      <c r="U128" s="9">
        <v>8.4079499999999996</v>
      </c>
      <c r="V128" s="9">
        <v>8.9346399999999999</v>
      </c>
      <c r="W128" s="3">
        <v>4.2989199999999999</v>
      </c>
      <c r="X128" s="13">
        <v>1</v>
      </c>
      <c r="Y128" s="14">
        <v>-0.5</v>
      </c>
    </row>
    <row r="129" spans="1:25" x14ac:dyDescent="0.2">
      <c r="A129">
        <v>2000</v>
      </c>
      <c r="B129">
        <v>200008</v>
      </c>
      <c r="C129" s="1">
        <v>36769</v>
      </c>
      <c r="D129" s="3">
        <v>4.9147800000000004</v>
      </c>
      <c r="E129" s="3">
        <v>5.2504299999999997</v>
      </c>
      <c r="F129" s="3">
        <v>5.3154300000000001</v>
      </c>
      <c r="G129" s="3">
        <v>5.3095699999999999</v>
      </c>
      <c r="H129">
        <v>5.2104347826087007</v>
      </c>
      <c r="I129">
        <f t="shared" si="13"/>
        <v>9.9135217391299157E-2</v>
      </c>
      <c r="J129" s="16">
        <v>5.83</v>
      </c>
      <c r="K129" s="3">
        <f t="shared" si="14"/>
        <v>-0.52043000000000017</v>
      </c>
      <c r="L129" s="4">
        <v>1237448048004</v>
      </c>
      <c r="M129">
        <f t="shared" si="15"/>
        <v>1237.4480480039999</v>
      </c>
      <c r="N129" s="9">
        <v>3.75</v>
      </c>
      <c r="O129" s="9"/>
      <c r="P129" s="10">
        <f t="shared" si="25"/>
        <v>2408.79</v>
      </c>
      <c r="Q129" s="8">
        <f t="shared" si="19"/>
        <v>0.51372184707010571</v>
      </c>
      <c r="R129" s="2">
        <f t="shared" si="23"/>
        <v>51.372184707010568</v>
      </c>
      <c r="S129" s="10">
        <f t="shared" si="21"/>
        <v>64.971343546816399</v>
      </c>
      <c r="T129" s="8">
        <f t="shared" si="22"/>
        <v>2.6972605975122944E-2</v>
      </c>
      <c r="U129" s="9">
        <v>8.3962199999999996</v>
      </c>
      <c r="V129" s="9">
        <v>9.2702200000000001</v>
      </c>
      <c r="W129" s="3">
        <v>4.2929199999999996</v>
      </c>
      <c r="X129" s="13">
        <v>1</v>
      </c>
      <c r="Y129" s="14">
        <v>0.1</v>
      </c>
    </row>
    <row r="130" spans="1:25" x14ac:dyDescent="0.2">
      <c r="A130">
        <v>2000</v>
      </c>
      <c r="B130">
        <v>200009</v>
      </c>
      <c r="C130" s="1">
        <v>36798</v>
      </c>
      <c r="D130" s="3">
        <v>4.6881000000000004</v>
      </c>
      <c r="E130" s="3">
        <v>5.0821399999999999</v>
      </c>
      <c r="F130" s="3">
        <v>5.2104799999999996</v>
      </c>
      <c r="G130" s="3">
        <v>5.2630999999999997</v>
      </c>
      <c r="H130">
        <v>5.2633333333333292</v>
      </c>
      <c r="I130">
        <f t="shared" si="13"/>
        <v>-2.3333333332953288E-4</v>
      </c>
      <c r="J130" s="16">
        <v>5.8</v>
      </c>
      <c r="K130" s="3">
        <f t="shared" si="14"/>
        <v>-0.53690000000000015</v>
      </c>
      <c r="L130" s="4">
        <v>1231339673612</v>
      </c>
      <c r="M130">
        <f t="shared" si="15"/>
        <v>1231.3396736120001</v>
      </c>
      <c r="N130" s="9">
        <v>3.75</v>
      </c>
      <c r="O130" s="9"/>
      <c r="P130" s="10">
        <f t="shared" si="25"/>
        <v>2408.79</v>
      </c>
      <c r="Q130" s="8">
        <f t="shared" si="19"/>
        <v>0.51118597869137616</v>
      </c>
      <c r="R130" s="2">
        <f t="shared" si="23"/>
        <v>51.118597869137616</v>
      </c>
      <c r="S130" s="10">
        <f t="shared" si="21"/>
        <v>62.578406088504899</v>
      </c>
      <c r="T130" s="8">
        <f t="shared" si="22"/>
        <v>2.5979187097465908E-2</v>
      </c>
      <c r="U130" s="9">
        <v>8.4121199999999998</v>
      </c>
      <c r="V130" s="9">
        <v>9.6569000000000003</v>
      </c>
      <c r="W130" s="3">
        <v>4.30105</v>
      </c>
      <c r="X130" s="13">
        <v>1</v>
      </c>
      <c r="Y130" s="14">
        <v>0.7</v>
      </c>
    </row>
    <row r="131" spans="1:25" x14ac:dyDescent="0.2">
      <c r="A131">
        <v>2000</v>
      </c>
      <c r="B131">
        <v>200010</v>
      </c>
      <c r="C131" s="1">
        <v>36830</v>
      </c>
      <c r="D131" s="3">
        <v>4.56386</v>
      </c>
      <c r="E131" s="3">
        <v>5.01295</v>
      </c>
      <c r="F131" s="3">
        <v>5.1756799999999998</v>
      </c>
      <c r="G131" s="3">
        <v>5.22614</v>
      </c>
      <c r="H131">
        <v>5.20714285714286</v>
      </c>
      <c r="I131">
        <f t="shared" ref="I131:I133" si="26">G131-H131</f>
        <v>1.8997142857140048E-2</v>
      </c>
      <c r="J131" s="16">
        <v>5.74</v>
      </c>
      <c r="K131" s="3">
        <f t="shared" ref="K131:K133" si="27">G131-J131</f>
        <v>-0.51386000000000021</v>
      </c>
      <c r="L131" s="4">
        <v>1242694618368</v>
      </c>
      <c r="M131">
        <f t="shared" ref="M131:M133" si="28">L131/1000000000</f>
        <v>1242.694618368</v>
      </c>
      <c r="N131" s="9">
        <v>3.75</v>
      </c>
      <c r="O131" s="9"/>
      <c r="P131" s="10">
        <f t="shared" si="25"/>
        <v>2408.79</v>
      </c>
      <c r="Q131" s="8">
        <f t="shared" si="19"/>
        <v>0.51589994078686807</v>
      </c>
      <c r="R131" s="2">
        <f t="shared" si="23"/>
        <v>51.589994078686807</v>
      </c>
      <c r="S131" s="10">
        <f t="shared" si="21"/>
        <v>62.295659871478655</v>
      </c>
      <c r="T131" s="8">
        <f t="shared" si="22"/>
        <v>2.5861806081675303E-2</v>
      </c>
      <c r="U131" s="9">
        <v>8.5265900000000006</v>
      </c>
      <c r="V131" s="9">
        <v>9.9618199999999995</v>
      </c>
      <c r="W131" s="3">
        <v>4.3595800000000002</v>
      </c>
      <c r="X131" s="13">
        <v>0.1</v>
      </c>
      <c r="Y131" s="14">
        <v>0.2</v>
      </c>
    </row>
    <row r="132" spans="1:25" x14ac:dyDescent="0.2">
      <c r="A132">
        <v>2000</v>
      </c>
      <c r="B132">
        <v>200011</v>
      </c>
      <c r="C132" s="1">
        <v>36860</v>
      </c>
      <c r="D132" s="3">
        <v>4.5054499999999997</v>
      </c>
      <c r="E132" s="3">
        <v>4.8997700000000002</v>
      </c>
      <c r="F132" s="3">
        <v>5.04</v>
      </c>
      <c r="G132" s="3">
        <v>5.1284099999999997</v>
      </c>
      <c r="H132">
        <v>5.1536363636363598</v>
      </c>
      <c r="I132">
        <f t="shared" si="26"/>
        <v>-2.5226363636360105E-2</v>
      </c>
      <c r="J132" s="16">
        <v>5.72</v>
      </c>
      <c r="K132" s="3">
        <f t="shared" si="27"/>
        <v>-0.59159000000000006</v>
      </c>
      <c r="L132" s="4">
        <v>1297047881781</v>
      </c>
      <c r="M132">
        <f t="shared" si="28"/>
        <v>1297.0478817809999</v>
      </c>
      <c r="N132" s="9">
        <v>3.75</v>
      </c>
      <c r="O132" s="9"/>
      <c r="P132" s="10">
        <f t="shared" si="25"/>
        <v>2408.79</v>
      </c>
      <c r="Q132" s="8">
        <f t="shared" si="19"/>
        <v>0.53846449120969442</v>
      </c>
      <c r="R132" s="2">
        <f t="shared" si="23"/>
        <v>53.846449120969439</v>
      </c>
      <c r="S132" s="10">
        <f t="shared" si="21"/>
        <v>63.552362997140897</v>
      </c>
      <c r="T132" s="8">
        <f t="shared" si="22"/>
        <v>2.6383521600945245E-2</v>
      </c>
      <c r="U132" s="9">
        <v>8.6271100000000001</v>
      </c>
      <c r="V132" s="9">
        <v>10.07795</v>
      </c>
      <c r="W132" s="3">
        <v>4.4109699999999998</v>
      </c>
      <c r="X132" s="13">
        <v>0.1</v>
      </c>
      <c r="Y132" s="14">
        <v>0.1</v>
      </c>
    </row>
    <row r="133" spans="1:25" x14ac:dyDescent="0.2">
      <c r="A133">
        <v>2000</v>
      </c>
      <c r="B133">
        <v>200012</v>
      </c>
      <c r="C133" s="1">
        <v>36889</v>
      </c>
      <c r="D133" s="3">
        <v>4.3849999999999998</v>
      </c>
      <c r="E133" s="3">
        <v>4.6013200000000003</v>
      </c>
      <c r="F133" s="3">
        <v>4.7405299999999997</v>
      </c>
      <c r="G133" s="3">
        <v>4.9210500000000001</v>
      </c>
      <c r="H133">
        <v>4.8905263157894714</v>
      </c>
      <c r="I133">
        <f t="shared" si="26"/>
        <v>3.0523684210528756E-2</v>
      </c>
      <c r="J133" s="16">
        <v>5.24</v>
      </c>
      <c r="K133" s="3">
        <f t="shared" si="27"/>
        <v>-0.31895000000000007</v>
      </c>
      <c r="L133" s="4">
        <v>1294832211961</v>
      </c>
      <c r="M133">
        <f t="shared" si="28"/>
        <v>1294.832211961</v>
      </c>
      <c r="N133" s="9">
        <v>3.8947400000000001</v>
      </c>
      <c r="O133" s="9"/>
      <c r="P133" s="10">
        <f t="shared" si="25"/>
        <v>2408.79</v>
      </c>
      <c r="Q133" s="8">
        <f t="shared" si="19"/>
        <v>0.53754466431735437</v>
      </c>
      <c r="R133" s="2">
        <f t="shared" si="23"/>
        <v>53.754466431735437</v>
      </c>
      <c r="S133" s="10">
        <f t="shared" si="21"/>
        <v>59.579373535403896</v>
      </c>
      <c r="T133" s="8">
        <f t="shared" si="22"/>
        <v>2.4734150148167294E-2</v>
      </c>
      <c r="U133" s="9">
        <v>8.6629500000000004</v>
      </c>
      <c r="V133" s="9">
        <v>9.66066</v>
      </c>
      <c r="W133" s="3">
        <v>4.4292899999999999</v>
      </c>
      <c r="X133" s="13">
        <v>0.1</v>
      </c>
      <c r="Y133" s="14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E721-76C6-2649-B76F-82C36AB03BAC}">
  <dimension ref="A1:C7"/>
  <sheetViews>
    <sheetView workbookViewId="0">
      <selection activeCell="B8" sqref="B8"/>
    </sheetView>
  </sheetViews>
  <sheetFormatPr baseColWidth="10" defaultRowHeight="16" x14ac:dyDescent="0.2"/>
  <sheetData>
    <row r="1" spans="1:3" x14ac:dyDescent="0.2">
      <c r="A1" t="s">
        <v>59</v>
      </c>
      <c r="B1" t="s">
        <v>2</v>
      </c>
    </row>
    <row r="2" spans="1:3" x14ac:dyDescent="0.2">
      <c r="A2" t="s">
        <v>64</v>
      </c>
      <c r="B2" t="s">
        <v>3</v>
      </c>
      <c r="C2" t="s">
        <v>4</v>
      </c>
    </row>
    <row r="3" spans="1:3" x14ac:dyDescent="0.2">
      <c r="A3" t="s">
        <v>60</v>
      </c>
      <c r="B3" t="s">
        <v>61</v>
      </c>
    </row>
    <row r="4" spans="1:3" x14ac:dyDescent="0.2">
      <c r="A4" t="s">
        <v>58</v>
      </c>
      <c r="B4" t="s">
        <v>63</v>
      </c>
    </row>
    <row r="5" spans="1:3" x14ac:dyDescent="0.2">
      <c r="A5" t="s">
        <v>62</v>
      </c>
      <c r="B5" t="s">
        <v>63</v>
      </c>
    </row>
    <row r="6" spans="1:3" x14ac:dyDescent="0.2">
      <c r="A6" t="s">
        <v>65</v>
      </c>
      <c r="B6" t="s">
        <v>66</v>
      </c>
    </row>
    <row r="7" spans="1:3" x14ac:dyDescent="0.2">
      <c r="A7" t="s">
        <v>67</v>
      </c>
      <c r="B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Data</vt:lpstr>
      <vt:lpstr>Källor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antonjsv@gmail.com</dc:creator>
  <cp:lastModifiedBy>antonjsv@gmail.com</cp:lastModifiedBy>
  <dcterms:created xsi:type="dcterms:W3CDTF">2024-12-17T20:21:57Z</dcterms:created>
  <dcterms:modified xsi:type="dcterms:W3CDTF">2025-02-20T12:18:59Z</dcterms:modified>
</cp:coreProperties>
</file>