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4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ensor info" sheetId="1" state="visible" r:id="rId2"/>
    <sheet name="Chip" sheetId="2" state="visible" r:id="rId3"/>
    <sheet name="Pins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<sst xmlns="http://schemas.openxmlformats.org/spreadsheetml/2006/main" count="213" uniqueCount="121">
  <si>
    <t xml:space="preserve">Name</t>
  </si>
  <si>
    <t xml:space="preserve">Count</t>
  </si>
  <si>
    <t xml:space="preserve">Link</t>
  </si>
  <si>
    <t xml:space="preserve">Temperature sensor</t>
  </si>
  <si>
    <t xml:space="preserve">https://aliexpress.ru/item/32467815969.html?sku_id=66654224723&amp;spm=a2g2w.productlist.search_results.0.1b762b4fCrWGhj</t>
  </si>
  <si>
    <t xml:space="preserve">Soil humidity sensor</t>
  </si>
  <si>
    <t xml:space="preserve">https://aliexpress.ru/item/32908693444.html?sku_id=12000036725406838&amp;spm=a2g2w.productlist.search_results.0.6bac58d0sdamS4</t>
  </si>
  <si>
    <t xml:space="preserve">UV sensor</t>
  </si>
  <si>
    <t xml:space="preserve">https://aliexpress.ru/item/1005006347041002.html?sku_id=12000036842211950&amp;spm=a2g2w.productlist.search_results.6.59d124601xR2at</t>
  </si>
  <si>
    <t xml:space="preserve">Light sensor</t>
  </si>
  <si>
    <t xml:space="preserve">https://aliexpress.ru/item/32765542002.html?sku_id=12000031633526175&amp;spm=a2g2w.productlist.search_results.6.6b795ba3NbejUz</t>
  </si>
  <si>
    <t xml:space="preserve">Barometer</t>
  </si>
  <si>
    <t xml:space="preserve">https://aliexpress.ru/item/1005006210217534.html?spm=a2g2w.detail.rcmdprod.0.2bee30c4w2OfZA&amp;mixer_rcmd_bucket_id=aerabtestalgoRecommendAbV16_controlRu2&amp;ru_algo_pv_id=907ab5-ea9d81-b625cb-cbdd3a-1707919200&amp;scenario=aerSimilarItemByContentRcmd&amp;sku_id=12000036294069439&amp;traffic_source=recommendation&amp;type_rcmd=core</t>
  </si>
  <si>
    <t xml:space="preserve">Humidity sensor</t>
  </si>
  <si>
    <t xml:space="preserve">Lightness sensor</t>
  </si>
  <si>
    <t xml:space="preserve">https://aliexpress.ru/item/32583469115.html?sku_id=58784178150&amp;spm=a2g2w.productlist.search_results.0.20b14aa6M8ToQR</t>
  </si>
  <si>
    <t xml:space="preserve">Voltmeter</t>
  </si>
  <si>
    <t xml:space="preserve">https://aliexpress.ru/item/1005001572249667.html?sku_id=12000016635165856&amp;spm=a2g2w.productlist.search_results.0.7ebe6653hFLW6G</t>
  </si>
  <si>
    <t xml:space="preserve">Ampermeter</t>
  </si>
  <si>
    <t xml:space="preserve">Hall sensor</t>
  </si>
  <si>
    <t xml:space="preserve">https://aliexpress.ru/item/1005006396265257.html?sku_id=12000037016585108&amp;spm=a2g2w.productlist.search_results.3.6289af44WTKGlX</t>
  </si>
  <si>
    <t xml:space="preserve">Pressure sensor</t>
  </si>
  <si>
    <t xml:space="preserve">https://aliexpress.ru/item/1005005510454084.html?sku_id=12000033358648608&amp;spm=a2g2w.productlist.search_results.5.35ab1c0f1sYRnd</t>
  </si>
  <si>
    <t xml:space="preserve">PH sensor</t>
  </si>
  <si>
    <t xml:space="preserve">https://aliexpress.ru/item/1005005416122989.html?sku_id=12000033530109573&amp;spm=a2g2w.productlist.search_results.2.17431297PUzxBr</t>
  </si>
  <si>
    <t xml:space="preserve">Heart rate sensor</t>
  </si>
  <si>
    <t xml:space="preserve">https://aliexpress.ru/item/1005001621910391.html?sku_id=12000016846720977&amp;spm=a2g2w.productlist.search_results.0.78033d66qFq4d4</t>
  </si>
  <si>
    <t xml:space="preserve">Respiratory rate sensor</t>
  </si>
  <si>
    <t xml:space="preserve">https://aliexpress.ru/item/1005006130125653.html?sku_id=12000035897306263&amp;spm=a2g2w.productlist.search_results.0.32515dfcRxM7qx</t>
  </si>
  <si>
    <t xml:space="preserve">Geiger counter</t>
  </si>
  <si>
    <t xml:space="preserve">https://aliexpress.ru/item/1005004074447194.html?sku_id=12000027954179190&amp;spm=a2g2w.productlist.search_results.0.2a4b64d42W00hJ</t>
  </si>
  <si>
    <t xml:space="preserve">Turbidity sensor</t>
  </si>
  <si>
    <t xml:space="preserve">https://aliexpress.ru/item/4000460829861.html?sku_id=12000037978291569&amp;spm=a2g2w.productlist.search_results.2.17947a51mzGusj</t>
  </si>
  <si>
    <t xml:space="preserve">battery</t>
  </si>
  <si>
    <t xml:space="preserve">https://aliexpress.ru/item/32992163327.html?sku_id=66928756391&amp;spm=a2g2w.productlist.search_results.0.7b3d6ba582OGPv</t>
  </si>
  <si>
    <t xml:space="preserve">switch</t>
  </si>
  <si>
    <t xml:space="preserve">https://aliexpress.ru/item/1005006338355264.html?sku_id=12000036814320539&amp;spm=a2g2w.productlist.search_results.3.6fd07df5qQXymh</t>
  </si>
  <si>
    <t xml:space="preserve">Right side (from USB)</t>
  </si>
  <si>
    <t xml:space="preserve">Left Side (from USB)</t>
  </si>
  <si>
    <t xml:space="preserve">5V</t>
  </si>
  <si>
    <t xml:space="preserve">GND</t>
  </si>
  <si>
    <t xml:space="preserve">RST</t>
  </si>
  <si>
    <t xml:space="preserve">3.3V</t>
  </si>
  <si>
    <t xml:space="preserve">A3</t>
  </si>
  <si>
    <t xml:space="preserve">A2</t>
  </si>
  <si>
    <t xml:space="preserve">A1</t>
  </si>
  <si>
    <t xml:space="preserve">VBAT</t>
  </si>
  <si>
    <t xml:space="preserve">SCK</t>
  </si>
  <si>
    <t xml:space="preserve">MOSI</t>
  </si>
  <si>
    <t xml:space="preserve">GGND</t>
  </si>
  <si>
    <t xml:space="preserve">MISO</t>
  </si>
  <si>
    <t xml:space="preserve">Rx</t>
  </si>
  <si>
    <t xml:space="preserve">Tx</t>
  </si>
  <si>
    <t xml:space="preserve">Pin on sensor</t>
  </si>
  <si>
    <t xml:space="preserve">Pin on chip</t>
  </si>
  <si>
    <t xml:space="preserve">Id=2</t>
  </si>
  <si>
    <t xml:space="preserve">-</t>
  </si>
  <si>
    <t xml:space="preserve">s</t>
  </si>
  <si>
    <t xml:space="preserve">a1</t>
  </si>
  <si>
    <t xml:space="preserve">Id=3</t>
  </si>
  <si>
    <t xml:space="preserve">vcc</t>
  </si>
  <si>
    <t xml:space="preserve">gnd</t>
  </si>
  <si>
    <t xml:space="preserve">out</t>
  </si>
  <si>
    <t xml:space="preserve">Barometer (AHT20_BMP280_sensor)</t>
  </si>
  <si>
    <t xml:space="preserve">Id=4</t>
  </si>
  <si>
    <t xml:space="preserve">sda</t>
  </si>
  <si>
    <t xml:space="preserve">scl</t>
  </si>
  <si>
    <t xml:space="preserve">vdd</t>
  </si>
  <si>
    <t xml:space="preserve">Id=5</t>
  </si>
  <si>
    <t xml:space="preserve">aout</t>
  </si>
  <si>
    <t xml:space="preserve">Id=6</t>
  </si>
  <si>
    <t xml:space="preserve">a0</t>
  </si>
  <si>
    <t xml:space="preserve">Heart rate sensor (pulse_hw-827_sensor)</t>
  </si>
  <si>
    <t xml:space="preserve">Id=7</t>
  </si>
  <si>
    <t xml:space="preserve">+</t>
  </si>
  <si>
    <t xml:space="preserve">Id=8</t>
  </si>
  <si>
    <t xml:space="preserve">vin</t>
  </si>
  <si>
    <t xml:space="preserve">5v</t>
  </si>
  <si>
    <t xml:space="preserve">Id=9</t>
  </si>
  <si>
    <t xml:space="preserve">rx</t>
  </si>
  <si>
    <t xml:space="preserve">tx</t>
  </si>
  <si>
    <t xml:space="preserve">Humidity sensor (DHT11_sensor)</t>
  </si>
  <si>
    <t xml:space="preserve">Id=10</t>
  </si>
  <si>
    <t xml:space="preserve">data</t>
  </si>
  <si>
    <t xml:space="preserve">Lightness sensor (LCD_TEMT6000_sensor)</t>
  </si>
  <si>
    <t xml:space="preserve">Id=11</t>
  </si>
  <si>
    <t xml:space="preserve">g</t>
  </si>
  <si>
    <t xml:space="preserve">v</t>
  </si>
  <si>
    <t xml:space="preserve">Light sensor (BH1750_sensor)</t>
  </si>
  <si>
    <t xml:space="preserve">Id=12</t>
  </si>
  <si>
    <t xml:space="preserve">addr</t>
  </si>
  <si>
    <t xml:space="preserve">Id=13</t>
  </si>
  <si>
    <t xml:space="preserve">Red</t>
  </si>
  <si>
    <t xml:space="preserve">Black</t>
  </si>
  <si>
    <t xml:space="preserve">Green</t>
  </si>
  <si>
    <t xml:space="preserve">Id=14</t>
  </si>
  <si>
    <t xml:space="preserve">PH sensor connect to Special Board</t>
  </si>
  <si>
    <t xml:space="preserve">Special Board</t>
  </si>
  <si>
    <t xml:space="preserve">v+</t>
  </si>
  <si>
    <t xml:space="preserve">p0</t>
  </si>
  <si>
    <t xml:space="preserve">d0</t>
  </si>
  <si>
    <t xml:space="preserve">t0</t>
  </si>
  <si>
    <t xml:space="preserve">Turbidity sensor (ts-300b_sensor)</t>
  </si>
  <si>
    <t xml:space="preserve">Id=15</t>
  </si>
  <si>
    <t xml:space="preserve">connect to Special Board</t>
  </si>
  <si>
    <t xml:space="preserve">tr</t>
  </si>
  <si>
    <t xml:space="preserve">ir</t>
  </si>
  <si>
    <t xml:space="preserve"> Special Board</t>
  </si>
  <si>
    <t xml:space="preserve">G</t>
  </si>
  <si>
    <t xml:space="preserve">A</t>
  </si>
  <si>
    <t xml:space="preserve">V</t>
  </si>
  <si>
    <t xml:space="preserve">Id=1</t>
  </si>
  <si>
    <t xml:space="preserve">Ultraviolet sensor</t>
  </si>
  <si>
    <t xml:space="preserve">Id=16</t>
  </si>
  <si>
    <t xml:space="preserve">imu sensor</t>
  </si>
  <si>
    <t xml:space="preserve">Id=17</t>
  </si>
  <si>
    <t xml:space="preserve">battery_control</t>
  </si>
  <si>
    <t xml:space="preserve">Id=200</t>
  </si>
  <si>
    <t xml:space="preserve">vBat</t>
  </si>
  <si>
    <t xml:space="preserve">+тачка</t>
  </si>
  <si>
    <t xml:space="preserve">сбер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</si>
</sst>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1"/>
      <color rgb="FF000000"/>
      <name val="Aptos Narrow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204"/>
    </font>
    <font>
      <b val="true"/>
      <sz val="11"/>
      <color rgb="FF000000"/>
      <name val="Arial"/>
      <family val="0"/>
      <charset val="204"/>
    </font>
    <font>
      <sz val="11"/>
      <color rgb="FFCC0000"/>
      <name val="Arial"/>
      <family val="0"/>
      <charset val="204"/>
    </font>
    <font>
      <i val="true"/>
      <sz val="11"/>
      <color rgb="FF808080"/>
      <name val="Arial"/>
      <family val="0"/>
      <charset val="204"/>
    </font>
    <font>
      <sz val="11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1"/>
      <color rgb="FF0000EE"/>
      <name val="Arial"/>
      <family val="0"/>
      <charset val="204"/>
    </font>
    <font>
      <sz val="11"/>
      <color rgb="FF996600"/>
      <name val="Arial"/>
      <family val="0"/>
      <charset val="204"/>
    </font>
    <font>
      <sz val="11"/>
      <color rgb="FF333333"/>
      <name val="Arial"/>
      <family val="0"/>
      <charset val="204"/>
    </font>
    <font>
      <b val="true"/>
      <i val="true"/>
      <u val="single"/>
      <sz val="11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11"/>
      <color rgb="FF000000"/>
      <name val="Aptos Narrow"/>
      <family val="2"/>
      <charset val="1"/>
    </font>
    <font>
      <sz val="14"/>
      <color rgb="FF000000"/>
      <name val="Times New Roman"/>
      <family val="1"/>
      <charset val="204"/>
    </font>
    <font>
      <sz val="14"/>
      <name val="Times New Roman"/>
      <family val="1"/>
      <charset val="204"/>
    </font>
    <font>
      <u val="single"/>
      <sz val="11"/>
      <color rgb="FF467886"/>
      <name val="Aptos Narrow"/>
      <family val="2"/>
      <charset val="1"/>
    </font>
    <font>
      <u val="single"/>
      <sz val="10"/>
      <color rgb="FF1155CC"/>
      <name val="Arial"/>
      <family val="2"/>
      <charset val="204"/>
    </font>
    <font>
      <sz val="13"/>
      <color rgb="FF000000"/>
      <name val="Aptos Narrow"/>
      <family val="2"/>
      <charset val="1"/>
    </font>
    <font>
      <sz val="14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0" borderId="0" xfId="39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9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1" fillId="9" borderId="2" xfId="3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0" fillId="0" borderId="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2" fillId="0" borderId="0" xfId="39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39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3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4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4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1"/>
    <cellStyle name="Accent 2 6" xfId="22"/>
    <cellStyle name="Accent 3 7" xfId="23"/>
    <cellStyle name="Accent 4" xfId="24"/>
    <cellStyle name="Bad 8" xfId="25"/>
    <cellStyle name="Error 9" xfId="26"/>
    <cellStyle name="Footnote 10" xfId="27"/>
    <cellStyle name="Good 11" xfId="28"/>
    <cellStyle name="Heading 1 13" xfId="29"/>
    <cellStyle name="Heading 12" xfId="30"/>
    <cellStyle name="Heading 2 14" xfId="31"/>
    <cellStyle name="Hyperlink 15" xfId="32"/>
    <cellStyle name="Neutral 16" xfId="33"/>
    <cellStyle name="Note 17" xfId="34"/>
    <cellStyle name="Result 18" xfId="35"/>
    <cellStyle name="Status 19" xfId="36"/>
    <cellStyle name="Text 20" xfId="37"/>
    <cellStyle name="Warning 21" xfId="38"/>
    <cellStyle name="Обычный 2" xfId="39"/>
    <cellStyle name="Обычный 3" xfId="40"/>
    <cellStyle name="*unknown*" xfId="20" builtinId="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81D41A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13</xdr:row>
      <xdr:rowOff>0</xdr:rowOff>
    </xdr:from>
    <xdr:to>
      <xdr:col>16</xdr:col>
      <xdr:colOff>264960</xdr:colOff>
      <xdr:row>48</xdr:row>
      <xdr:rowOff>111600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0" y="2914560"/>
          <a:ext cx="15139080" cy="61124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iexpress.ru/item/32467815969.html?sku_id=66654224723&amp;spm=a2g2w.productlist.search_results.0.1b762b4fCrWGhj" TargetMode="External"/><Relationship Id="rId2" Type="http://schemas.openxmlformats.org/officeDocument/2006/relationships/hyperlink" Target="https://aliexpress.ru/item/1005006210217534.html?spm=a2g2w.detail.rcmdprod.0.2bee30c4w2OfZA&amp;mixer_rcmd_bucket_id=aerabtestalgoRecommendAbV16_controlRu2&amp;ru_algo_pv_id=907ab5-ea9d81-b625cb-cbdd3a-1707919200&amp;scenario=aerSimilarItemByContentRcmd&amp;sku_id=120000" TargetMode="External"/><Relationship Id="rId3" Type="http://schemas.openxmlformats.org/officeDocument/2006/relationships/hyperlink" Target="https://aliexpress.ru/item/1005006210217534.html?spm=a2g2w.detail.rcmdprod.0.2bee30c4w2OfZA&amp;mixer_rcmd_bucket_id=aerabtestalgoRecommendAbV16_controlRu2&amp;ru_algo_pv_id=907ab5-ea9d81-b625cb-cbdd3a-1707919200&amp;scenario=aerSimilarItemByContentRcmd&amp;sku_id=120000" TargetMode="External"/><Relationship Id="rId4" Type="http://schemas.openxmlformats.org/officeDocument/2006/relationships/hyperlink" Target="https://aliexpress.ru/item/1005001572249667.html?sku_id=12000016635165856&amp;spm=a2g2w.productlist.search_results.0.7ebe6653hFLW6G" TargetMode="External"/><Relationship Id="rId5" Type="http://schemas.openxmlformats.org/officeDocument/2006/relationships/hyperlink" Target="https://aliexpress.ru/item/1005001572249667.html?sku_id=12000016635165856&amp;spm=a2g2w.productlist.search_results.0.7ebe6653hFLW6G" TargetMode="External"/><Relationship Id="rId6" Type="http://schemas.openxmlformats.org/officeDocument/2006/relationships/hyperlink" Target="https://aliexpress.ru/item/1005001621910391.html?sku_id=12000016846720977&amp;spm=a2g2w.productlist.search_results.0.78033d66qFq4d4" TargetMode="External"/><Relationship Id="rId7" Type="http://schemas.openxmlformats.org/officeDocument/2006/relationships/hyperlink" Target="https://aliexpress.ru/item/1005006130125653.html?sku_id=12000035897306263&amp;spm=a2g2w.productlist.search_results.0.32515dfcRxM7qx" TargetMode="External"/><Relationship Id="rId8" Type="http://schemas.openxmlformats.org/officeDocument/2006/relationships/hyperlink" Target="https://aliexpress.ru/item/4000460829861.html?sku_id=12000037978291569&amp;spm=a2g2w.productlist.search_results.2.17947a51mzGusj" TargetMode="External"/><Relationship Id="rId9" Type="http://schemas.openxmlformats.org/officeDocument/2006/relationships/hyperlink" Target="https://aliexpress.ru/item/32992163327.html?sku_id=66928756391&amp;spm=a2g2w.productlist.search_results.0.7b3d6ba582OGPv" TargetMode="External"/><Relationship Id="rId10" Type="http://schemas.openxmlformats.org/officeDocument/2006/relationships/hyperlink" Target="https://aliexpress.ru/item/1005006338355264.html?sku_id=12000036814320539&amp;spm=a2g2w.productlist.search_results.3.6fd07df5qQXym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5078125" defaultRowHeight="13.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7.3"/>
    <col collapsed="false" customWidth="true" hidden="false" outlineLevel="0" max="3" min="3" style="1" width="27"/>
    <col collapsed="false" customWidth="true" hidden="false" outlineLevel="0" max="6" min="6" style="0" width="8.3"/>
    <col collapsed="false" customWidth="true" hidden="false" outlineLevel="0" max="7" min="7" style="0" width="9"/>
  </cols>
  <sheetData>
    <row r="1" customFormat="false" ht="18" hidden="false" customHeight="false" outlineLevel="0" collapsed="false">
      <c r="A1" s="2" t="s">
        <v>0</v>
      </c>
      <c r="B1" s="2" t="s">
        <v>1</v>
      </c>
      <c r="C1" s="3" t="s">
        <v>2</v>
      </c>
      <c r="F1" s="4"/>
      <c r="G1" s="4"/>
    </row>
    <row r="2" customFormat="false" ht="54.75" hidden="false" customHeight="false" outlineLevel="0" collapsed="false">
      <c r="A2" s="5" t="s">
        <v>3</v>
      </c>
      <c r="B2" s="6" t="n">
        <v>602</v>
      </c>
      <c r="C2" s="7" t="s">
        <v>4</v>
      </c>
      <c r="F2" s="4"/>
      <c r="G2" s="4"/>
    </row>
    <row r="3" customFormat="false" ht="52.5" hidden="false" customHeight="false" outlineLevel="0" collapsed="false">
      <c r="A3" s="5" t="s">
        <v>5</v>
      </c>
      <c r="B3" s="6" t="n">
        <v>373</v>
      </c>
      <c r="C3" s="8" t="s">
        <v>6</v>
      </c>
      <c r="F3" s="4"/>
      <c r="G3" s="4"/>
    </row>
    <row r="4" customFormat="false" ht="52.5" hidden="false" customHeight="false" outlineLevel="0" collapsed="false">
      <c r="A4" s="5" t="s">
        <v>7</v>
      </c>
      <c r="B4" s="6" t="n">
        <v>281</v>
      </c>
      <c r="C4" s="8" t="s">
        <v>8</v>
      </c>
      <c r="F4" s="4"/>
      <c r="G4" s="4"/>
    </row>
    <row r="5" customFormat="false" ht="52.5" hidden="false" customHeight="false" outlineLevel="0" collapsed="false">
      <c r="A5" s="5" t="s">
        <v>9</v>
      </c>
      <c r="B5" s="6" t="n">
        <v>281</v>
      </c>
      <c r="C5" s="8" t="s">
        <v>10</v>
      </c>
      <c r="F5" s="4"/>
      <c r="G5" s="4"/>
    </row>
    <row r="6" customFormat="false" ht="165" hidden="false" customHeight="false" outlineLevel="0" collapsed="false">
      <c r="A6" s="5" t="s">
        <v>11</v>
      </c>
      <c r="B6" s="6" t="n">
        <v>298</v>
      </c>
      <c r="C6" s="7" t="s">
        <v>12</v>
      </c>
      <c r="F6" s="4"/>
      <c r="G6" s="4"/>
    </row>
    <row r="7" customFormat="false" ht="165" hidden="false" customHeight="false" outlineLevel="0" collapsed="false">
      <c r="A7" s="5" t="s">
        <v>13</v>
      </c>
      <c r="B7" s="6" t="n">
        <v>384</v>
      </c>
      <c r="C7" s="9" t="s">
        <v>12</v>
      </c>
      <c r="F7" s="10"/>
      <c r="G7" s="4"/>
    </row>
    <row r="8" customFormat="false" ht="52.5" hidden="false" customHeight="false" outlineLevel="0" collapsed="false">
      <c r="A8" s="5" t="s">
        <v>14</v>
      </c>
      <c r="B8" s="6" t="n">
        <v>284</v>
      </c>
      <c r="C8" s="8" t="s">
        <v>15</v>
      </c>
      <c r="F8" s="4"/>
      <c r="G8" s="4"/>
    </row>
    <row r="9" customFormat="false" ht="69" hidden="false" customHeight="false" outlineLevel="0" collapsed="false">
      <c r="A9" s="5" t="s">
        <v>16</v>
      </c>
      <c r="B9" s="6" t="n">
        <v>108</v>
      </c>
      <c r="C9" s="7" t="s">
        <v>17</v>
      </c>
      <c r="F9" s="4"/>
      <c r="G9" s="4"/>
    </row>
    <row r="10" customFormat="false" ht="69" hidden="false" customHeight="false" outlineLevel="0" collapsed="false">
      <c r="A10" s="5" t="s">
        <v>18</v>
      </c>
      <c r="B10" s="6" t="n">
        <v>108</v>
      </c>
      <c r="C10" s="7" t="s">
        <v>17</v>
      </c>
      <c r="F10" s="4"/>
      <c r="G10" s="4"/>
    </row>
    <row r="11" customFormat="false" ht="52.5" hidden="false" customHeight="false" outlineLevel="0" collapsed="false">
      <c r="A11" s="5" t="s">
        <v>19</v>
      </c>
      <c r="B11" s="6" t="n">
        <v>108</v>
      </c>
      <c r="C11" s="8" t="s">
        <v>20</v>
      </c>
      <c r="F11" s="4"/>
      <c r="G11" s="4"/>
    </row>
    <row r="12" customFormat="false" ht="52.5" hidden="false" customHeight="false" outlineLevel="0" collapsed="false">
      <c r="A12" s="5" t="s">
        <v>21</v>
      </c>
      <c r="B12" s="6" t="n">
        <v>108</v>
      </c>
      <c r="C12" s="8" t="s">
        <v>22</v>
      </c>
      <c r="F12" s="4"/>
      <c r="G12" s="4"/>
    </row>
    <row r="13" customFormat="false" ht="52.5" hidden="false" customHeight="false" outlineLevel="0" collapsed="false">
      <c r="A13" s="5" t="s">
        <v>23</v>
      </c>
      <c r="B13" s="6" t="n">
        <v>185</v>
      </c>
      <c r="C13" s="8" t="s">
        <v>24</v>
      </c>
    </row>
    <row r="14" customFormat="false" ht="18" hidden="false" customHeight="false" outlineLevel="0" collapsed="false">
      <c r="A14" s="5" t="s">
        <v>25</v>
      </c>
      <c r="B14" s="6" t="n">
        <v>17</v>
      </c>
      <c r="C14" s="11" t="s">
        <v>26</v>
      </c>
    </row>
    <row r="15" customFormat="false" ht="69" hidden="false" customHeight="false" outlineLevel="0" collapsed="false">
      <c r="A15" s="5" t="s">
        <v>27</v>
      </c>
      <c r="B15" s="6" t="n">
        <v>17</v>
      </c>
      <c r="C15" s="7" t="s">
        <v>28</v>
      </c>
    </row>
    <row r="16" customFormat="false" ht="66" hidden="false" customHeight="false" outlineLevel="0" collapsed="false">
      <c r="A16" s="5" t="s">
        <v>29</v>
      </c>
      <c r="B16" s="6" t="n">
        <v>20</v>
      </c>
      <c r="C16" s="8" t="s">
        <v>30</v>
      </c>
    </row>
    <row r="17" customFormat="false" ht="69" hidden="false" customHeight="false" outlineLevel="0" collapsed="false">
      <c r="A17" s="5" t="s">
        <v>31</v>
      </c>
      <c r="B17" s="6" t="n">
        <v>96</v>
      </c>
      <c r="C17" s="7" t="s">
        <v>32</v>
      </c>
    </row>
    <row r="18" customFormat="false" ht="69" hidden="false" customHeight="false" outlineLevel="0" collapsed="false">
      <c r="A18" s="6" t="s">
        <v>33</v>
      </c>
      <c r="B18" s="6" t="n">
        <v>20</v>
      </c>
      <c r="C18" s="7" t="s">
        <v>34</v>
      </c>
    </row>
    <row r="19" customFormat="false" ht="69" hidden="false" customHeight="false" outlineLevel="0" collapsed="false">
      <c r="A19" s="6" t="s">
        <v>35</v>
      </c>
      <c r="B19" s="2" t="n">
        <v>20</v>
      </c>
      <c r="C19" s="7" t="s">
        <v>36</v>
      </c>
    </row>
    <row r="21" customFormat="false" ht="13.5" hidden="false" customHeight="false" outlineLevel="0" collapsed="false">
      <c r="A21" s="12"/>
      <c r="B21" s="12"/>
    </row>
    <row r="22" customFormat="false" ht="13.5" hidden="false" customHeight="false" outlineLevel="0" collapsed="false">
      <c r="A22" s="12"/>
      <c r="B22" s="12"/>
    </row>
    <row r="23" customFormat="false" ht="13.5" hidden="false" customHeight="false" outlineLevel="0" collapsed="false">
      <c r="A23" s="12"/>
      <c r="B23" s="12"/>
    </row>
    <row r="24" customFormat="false" ht="13.5" hidden="false" customHeight="false" outlineLevel="0" collapsed="false">
      <c r="A24" s="12"/>
      <c r="B24" s="12"/>
    </row>
    <row r="25" customFormat="false" ht="13.5" hidden="false" customHeight="false" outlineLevel="0" collapsed="false">
      <c r="A25" s="12"/>
      <c r="B25" s="12"/>
    </row>
    <row r="26" customFormat="false" ht="13.5" hidden="false" customHeight="false" outlineLevel="0" collapsed="false">
      <c r="A26" s="12"/>
      <c r="B26" s="12"/>
    </row>
    <row r="27" customFormat="false" ht="13.5" hidden="false" customHeight="false" outlineLevel="0" collapsed="false">
      <c r="A27" s="12"/>
      <c r="B27" s="12"/>
    </row>
    <row r="28" customFormat="false" ht="13.5" hidden="false" customHeight="false" outlineLevel="0" collapsed="false">
      <c r="A28" s="12"/>
      <c r="B28" s="12"/>
    </row>
    <row r="29" customFormat="false" ht="13.5" hidden="false" customHeight="false" outlineLevel="0" collapsed="false">
      <c r="A29" s="12"/>
      <c r="B29" s="12"/>
    </row>
    <row r="30" customFormat="false" ht="13.5" hidden="false" customHeight="false" outlineLevel="0" collapsed="false">
      <c r="A30" s="12"/>
      <c r="B30" s="12"/>
    </row>
    <row r="31" customFormat="false" ht="13.5" hidden="false" customHeight="false" outlineLevel="0" collapsed="false">
      <c r="A31" s="12"/>
      <c r="B31" s="12"/>
    </row>
    <row r="32" customFormat="false" ht="13.5" hidden="false" customHeight="false" outlineLevel="0" collapsed="false">
      <c r="A32" s="12"/>
      <c r="B32" s="12"/>
    </row>
  </sheetData>
  <hyperlinks>
    <hyperlink ref="C2" r:id="rId1" display="https://aliexpress.ru/item/32467815969.html?sku_id=66654224723&amp;spm=a2g2w.productlist.search_results.0.1b762b4fCrWGhj"/>
    <hyperlink ref="C6" r:id="rId2" display="https://aliexpress.ru/item/1005006210217534.html?spm=a2g2w.detail.rcmdprod.0.2bee30c4w2OfZA&amp;mixer_rcmd_bucket_id=aerabtestalgoRecommendAbV16_controlRu2&amp;ru_algo_pv_id=907ab5-ea9d81-b625cb-cbdd3a-1707919200&amp;scenario=aerSimilarItemByContentRcmd&amp;sku_id=12000036294069439&amp;traffic_source=recommendation&amp;type_rcmd=core"/>
    <hyperlink ref="C7" r:id="rId3" display="https://aliexpress.ru/item/1005006210217534.html?spm=a2g2w.detail.rcmdprod.0.2bee30c4w2OfZA&amp;mixer_rcmd_bucket_id=aerabtestalgoRecommendAbV16_controlRu2&amp;ru_algo_pv_id=907ab5-ea9d81-b625cb-cbdd3a-1707919200&amp;scenario=aerSimilarItemByContentRcmd&amp;sku_id=12000036294069439&amp;traffic_source=recommendation&amp;type_rcmd=core"/>
    <hyperlink ref="C9" r:id="rId4" display="https://aliexpress.ru/item/1005001572249667.html?sku_id=12000016635165856&amp;spm=a2g2w.productlist.search_results.0.7ebe6653hFLW6G"/>
    <hyperlink ref="C10" r:id="rId5" display="https://aliexpress.ru/item/1005001572249667.html?sku_id=12000016635165856&amp;spm=a2g2w.productlist.search_results.0.7ebe6653hFLW6G"/>
    <hyperlink ref="C14" r:id="rId6" display="https://aliexpress.ru/item/1005001621910391.html?sku_id=12000016846720977&amp;spm=a2g2w.productlist.search_results.0.78033d66qFq4d4"/>
    <hyperlink ref="C15" r:id="rId7" display="https://aliexpress.ru/item/1005006130125653.html?sku_id=12000035897306263&amp;spm=a2g2w.productlist.search_results.0.32515dfcRxM7qx"/>
    <hyperlink ref="C17" r:id="rId8" display="https://aliexpress.ru/item/4000460829861.html?sku_id=12000037978291569&amp;spm=a2g2w.productlist.search_results.2.17947a51mzGusj"/>
    <hyperlink ref="C18" r:id="rId9" display="https://aliexpress.ru/item/32992163327.html?sku_id=66928756391&amp;spm=a2g2w.productlist.search_results.0.7b3d6ba582OGPv"/>
    <hyperlink ref="C19" r:id="rId10" display="https://aliexpress.ru/item/1005006338355264.html?sku_id=12000036814320539&amp;spm=a2g2w.productlist.search_results.3.6fd07df5qQXymh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2" activeCellId="0" sqref="E12"/>
    </sheetView>
  </sheetViews>
  <sheetFormatPr defaultColWidth="8.5078125" defaultRowHeight="13.5" zeroHeight="false" outlineLevelRow="0" outlineLevelCol="0"/>
  <cols>
    <col collapsed="false" customWidth="true" hidden="false" outlineLevel="0" max="1" min="1" style="0" width="24.6"/>
    <col collapsed="false" customWidth="true" hidden="false" outlineLevel="0" max="2" min="2" style="0" width="23.6"/>
  </cols>
  <sheetData>
    <row r="1" customFormat="false" ht="18" hidden="false" customHeight="false" outlineLevel="0" collapsed="false">
      <c r="A1" s="13" t="s">
        <v>37</v>
      </c>
      <c r="B1" s="13" t="s">
        <v>38</v>
      </c>
    </row>
    <row r="2" customFormat="false" ht="18" hidden="false" customHeight="false" outlineLevel="0" collapsed="false">
      <c r="A2" s="13" t="s">
        <v>39</v>
      </c>
      <c r="B2" s="13" t="n">
        <v>9</v>
      </c>
    </row>
    <row r="3" customFormat="false" ht="18" hidden="false" customHeight="false" outlineLevel="0" collapsed="false">
      <c r="A3" s="13" t="s">
        <v>40</v>
      </c>
      <c r="B3" s="13" t="s">
        <v>40</v>
      </c>
    </row>
    <row r="4" customFormat="false" ht="18" hidden="false" customHeight="false" outlineLevel="0" collapsed="false">
      <c r="A4" s="13" t="s">
        <v>41</v>
      </c>
      <c r="B4" s="13" t="s">
        <v>42</v>
      </c>
    </row>
    <row r="5" customFormat="false" ht="18" hidden="false" customHeight="false" outlineLevel="0" collapsed="false">
      <c r="A5" s="13" t="s">
        <v>43</v>
      </c>
      <c r="B5" s="13" t="n">
        <v>6</v>
      </c>
    </row>
    <row r="6" customFormat="false" ht="18" hidden="false" customHeight="false" outlineLevel="0" collapsed="false">
      <c r="A6" s="13" t="s">
        <v>44</v>
      </c>
      <c r="B6" s="13" t="n">
        <v>5</v>
      </c>
    </row>
    <row r="7" customFormat="false" ht="18" hidden="false" customHeight="false" outlineLevel="0" collapsed="false">
      <c r="A7" s="13" t="s">
        <v>45</v>
      </c>
      <c r="B7" s="13" t="n">
        <v>4</v>
      </c>
    </row>
    <row r="8" customFormat="false" ht="18" hidden="false" customHeight="false" outlineLevel="0" collapsed="false">
      <c r="A8" s="13" t="s">
        <v>46</v>
      </c>
      <c r="B8" s="13" t="n">
        <v>3</v>
      </c>
    </row>
    <row r="9" customFormat="false" ht="18" hidden="false" customHeight="false" outlineLevel="0" collapsed="false">
      <c r="A9" s="13" t="s">
        <v>47</v>
      </c>
      <c r="B9" s="13" t="n">
        <v>2</v>
      </c>
    </row>
    <row r="10" customFormat="false" ht="18" hidden="false" customHeight="false" outlineLevel="0" collapsed="false">
      <c r="A10" s="13" t="s">
        <v>48</v>
      </c>
      <c r="B10" s="13" t="s">
        <v>49</v>
      </c>
    </row>
    <row r="11" customFormat="false" ht="18" hidden="false" customHeight="false" outlineLevel="0" collapsed="false">
      <c r="A11" s="13" t="s">
        <v>50</v>
      </c>
      <c r="B11" s="13" t="s">
        <v>51</v>
      </c>
    </row>
    <row r="12" customFormat="false" ht="18" hidden="false" customHeight="false" outlineLevel="0" collapsed="false">
      <c r="A12" s="13" t="n">
        <v>10</v>
      </c>
      <c r="B12" s="13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N67" activeCellId="0" sqref="N67"/>
    </sheetView>
  </sheetViews>
  <sheetFormatPr defaultColWidth="8.5078125" defaultRowHeight="13.5" zeroHeight="false" outlineLevelRow="0" outlineLevelCol="0"/>
  <cols>
    <col collapsed="false" customWidth="true" hidden="false" outlineLevel="0" max="1" min="1" style="0" width="15.2"/>
    <col collapsed="false" customWidth="true" hidden="false" outlineLevel="0" max="2" min="2" style="0" width="12.9"/>
    <col collapsed="false" customWidth="true" hidden="false" outlineLevel="0" max="3" min="3" style="0" width="8.4"/>
  </cols>
  <sheetData>
    <row r="1" customFormat="false" ht="18" hidden="false" customHeight="false" outlineLevel="0" collapsed="false">
      <c r="A1" s="14" t="s">
        <v>53</v>
      </c>
      <c r="B1" s="14" t="s">
        <v>54</v>
      </c>
      <c r="C1" s="14"/>
      <c r="D1" s="14"/>
      <c r="E1" s="14"/>
      <c r="F1" s="14"/>
      <c r="G1" s="14"/>
      <c r="H1" s="14"/>
      <c r="I1" s="14"/>
      <c r="J1" s="15"/>
      <c r="K1" s="15"/>
      <c r="L1" s="15"/>
      <c r="M1" s="15"/>
      <c r="N1" s="15"/>
    </row>
    <row r="2" customFormat="false" ht="18" hidden="false" customHeight="false" outlineLevel="0" collapsed="false">
      <c r="A2" s="16" t="s">
        <v>16</v>
      </c>
      <c r="B2" s="16"/>
      <c r="C2" s="16"/>
      <c r="D2" s="16"/>
      <c r="E2" s="16"/>
      <c r="F2" s="16"/>
      <c r="G2" s="16"/>
      <c r="H2" s="16"/>
      <c r="I2" s="16"/>
      <c r="J2" s="15"/>
      <c r="K2" s="17" t="s">
        <v>55</v>
      </c>
      <c r="L2" s="15"/>
      <c r="M2" s="15"/>
      <c r="N2" s="15"/>
    </row>
    <row r="3" customFormat="false" ht="18" hidden="false" customHeight="false" outlineLevel="0" collapsed="false">
      <c r="A3" s="14" t="s">
        <v>56</v>
      </c>
      <c r="B3" s="14" t="s">
        <v>40</v>
      </c>
      <c r="C3" s="14"/>
      <c r="D3" s="14"/>
      <c r="E3" s="14"/>
      <c r="F3" s="14"/>
      <c r="G3" s="14"/>
      <c r="H3" s="14"/>
      <c r="I3" s="14"/>
      <c r="J3" s="15"/>
      <c r="K3" s="15"/>
      <c r="L3" s="15"/>
      <c r="M3" s="15"/>
      <c r="N3" s="15"/>
    </row>
    <row r="4" customFormat="false" ht="18" hidden="false" customHeight="false" outlineLevel="0" collapsed="false">
      <c r="A4" s="14" t="s">
        <v>57</v>
      </c>
      <c r="B4" s="14" t="s">
        <v>58</v>
      </c>
      <c r="C4" s="14"/>
      <c r="D4" s="14"/>
      <c r="E4" s="14"/>
      <c r="F4" s="14"/>
      <c r="G4" s="14"/>
      <c r="H4" s="14"/>
      <c r="I4" s="14"/>
      <c r="J4" s="15"/>
      <c r="K4" s="15"/>
      <c r="L4" s="15"/>
      <c r="M4" s="15"/>
      <c r="N4" s="15"/>
    </row>
    <row r="5" customFormat="false" ht="18" hidden="false" customHeight="false" outlineLevel="0" collapsed="false">
      <c r="A5" s="16" t="s">
        <v>18</v>
      </c>
      <c r="B5" s="16"/>
      <c r="C5" s="16"/>
      <c r="D5" s="16"/>
      <c r="E5" s="16"/>
      <c r="F5" s="16"/>
      <c r="G5" s="16"/>
      <c r="H5" s="16"/>
      <c r="I5" s="16"/>
      <c r="J5" s="15"/>
      <c r="K5" s="17" t="s">
        <v>59</v>
      </c>
      <c r="M5" s="15"/>
      <c r="N5" s="15"/>
    </row>
    <row r="6" customFormat="false" ht="18" hidden="false" customHeight="false" outlineLevel="0" collapsed="false">
      <c r="A6" s="14" t="s">
        <v>60</v>
      </c>
      <c r="B6" s="14" t="s">
        <v>60</v>
      </c>
      <c r="C6" s="14"/>
      <c r="D6" s="14"/>
      <c r="E6" s="14"/>
      <c r="F6" s="14"/>
      <c r="G6" s="14"/>
      <c r="H6" s="14"/>
      <c r="I6" s="14"/>
      <c r="J6" s="15"/>
      <c r="K6" s="15"/>
      <c r="M6" s="15"/>
      <c r="N6" s="15"/>
    </row>
    <row r="7" customFormat="false" ht="18" hidden="false" customHeight="false" outlineLevel="0" collapsed="false">
      <c r="A7" s="14" t="s">
        <v>61</v>
      </c>
      <c r="B7" s="14" t="s">
        <v>61</v>
      </c>
      <c r="C7" s="14"/>
      <c r="D7" s="14"/>
      <c r="E7" s="14"/>
      <c r="F7" s="14"/>
      <c r="G7" s="14"/>
      <c r="H7" s="14"/>
      <c r="I7" s="14"/>
      <c r="J7" s="15"/>
      <c r="K7" s="15"/>
      <c r="M7" s="15"/>
      <c r="N7" s="15"/>
    </row>
    <row r="8" customFormat="false" ht="18" hidden="false" customHeight="false" outlineLevel="0" collapsed="false">
      <c r="A8" s="14" t="s">
        <v>62</v>
      </c>
      <c r="B8" s="14" t="s">
        <v>58</v>
      </c>
      <c r="C8" s="14"/>
      <c r="D8" s="14"/>
      <c r="E8" s="14"/>
      <c r="F8" s="14"/>
      <c r="G8" s="14"/>
      <c r="H8" s="14"/>
      <c r="I8" s="14"/>
      <c r="J8" s="15"/>
      <c r="K8" s="15"/>
      <c r="M8" s="15"/>
      <c r="N8" s="15"/>
    </row>
    <row r="9" customFormat="false" ht="18" hidden="false" customHeight="false" outlineLevel="0" collapsed="false">
      <c r="A9" s="16" t="s">
        <v>63</v>
      </c>
      <c r="B9" s="16"/>
      <c r="C9" s="16"/>
      <c r="D9" s="16"/>
      <c r="E9" s="16"/>
      <c r="F9" s="16"/>
      <c r="G9" s="16"/>
      <c r="H9" s="16"/>
      <c r="I9" s="16"/>
      <c r="J9" s="15"/>
      <c r="K9" s="17" t="s">
        <v>64</v>
      </c>
      <c r="M9" s="15"/>
      <c r="N9" s="15"/>
    </row>
    <row r="10" customFormat="false" ht="18" hidden="false" customHeight="false" outlineLevel="0" collapsed="false">
      <c r="A10" s="14" t="s">
        <v>65</v>
      </c>
      <c r="B10" s="14" t="n">
        <v>2</v>
      </c>
      <c r="C10" s="14"/>
      <c r="D10" s="14"/>
      <c r="E10" s="14"/>
      <c r="F10" s="14"/>
      <c r="G10" s="14"/>
      <c r="H10" s="14"/>
      <c r="I10" s="14"/>
      <c r="J10" s="15"/>
      <c r="K10" s="15"/>
      <c r="L10" s="15"/>
      <c r="M10" s="15"/>
      <c r="N10" s="15"/>
    </row>
    <row r="11" customFormat="false" ht="18" hidden="false" customHeight="false" outlineLevel="0" collapsed="false">
      <c r="A11" s="14" t="s">
        <v>66</v>
      </c>
      <c r="B11" s="14" t="n">
        <v>3</v>
      </c>
      <c r="C11" s="14"/>
      <c r="D11" s="14"/>
      <c r="E11" s="14"/>
      <c r="F11" s="14"/>
      <c r="G11" s="14"/>
      <c r="H11" s="14"/>
      <c r="I11" s="14"/>
      <c r="J11" s="15"/>
      <c r="K11" s="15"/>
      <c r="L11" s="15"/>
      <c r="M11" s="15"/>
      <c r="N11" s="15"/>
    </row>
    <row r="12" customFormat="false" ht="18" hidden="false" customHeight="false" outlineLevel="0" collapsed="false">
      <c r="A12" s="14" t="s">
        <v>67</v>
      </c>
      <c r="B12" s="14" t="s">
        <v>42</v>
      </c>
      <c r="C12" s="14"/>
      <c r="D12" s="14"/>
      <c r="E12" s="14"/>
      <c r="F12" s="14"/>
      <c r="G12" s="14"/>
      <c r="H12" s="14"/>
      <c r="I12" s="14"/>
      <c r="J12" s="15"/>
      <c r="K12" s="15"/>
      <c r="L12" s="15"/>
      <c r="M12" s="15"/>
      <c r="N12" s="15"/>
    </row>
    <row r="13" customFormat="false" ht="18" hidden="false" customHeight="false" outlineLevel="0" collapsed="false">
      <c r="A13" s="14" t="s">
        <v>61</v>
      </c>
      <c r="B13" s="14" t="s">
        <v>61</v>
      </c>
      <c r="C13" s="14"/>
      <c r="D13" s="14"/>
      <c r="E13" s="14"/>
      <c r="F13" s="14"/>
      <c r="G13" s="14"/>
      <c r="H13" s="14"/>
      <c r="I13" s="14"/>
      <c r="J13" s="15"/>
      <c r="K13" s="15"/>
      <c r="L13" s="15"/>
      <c r="M13" s="15"/>
      <c r="N13" s="15"/>
    </row>
    <row r="14" customFormat="false" ht="18" hidden="false" customHeight="false" outlineLevel="0" collapsed="false">
      <c r="A14" s="16" t="s">
        <v>5</v>
      </c>
      <c r="B14" s="16"/>
      <c r="C14" s="16"/>
      <c r="D14" s="16"/>
      <c r="E14" s="16"/>
      <c r="F14" s="16"/>
      <c r="G14" s="16"/>
      <c r="H14" s="16"/>
      <c r="I14" s="16"/>
      <c r="J14" s="15"/>
      <c r="K14" s="17" t="s">
        <v>68</v>
      </c>
      <c r="L14" s="15"/>
      <c r="M14" s="15"/>
      <c r="N14" s="15"/>
    </row>
    <row r="15" customFormat="false" ht="18" hidden="false" customHeight="false" outlineLevel="0" collapsed="false">
      <c r="A15" s="14" t="s">
        <v>61</v>
      </c>
      <c r="B15" s="14" t="s">
        <v>61</v>
      </c>
      <c r="C15" s="14"/>
      <c r="D15" s="14"/>
      <c r="E15" s="14"/>
      <c r="F15" s="14"/>
      <c r="G15" s="14"/>
      <c r="H15" s="14"/>
      <c r="I15" s="14"/>
      <c r="J15" s="15"/>
      <c r="K15" s="15"/>
      <c r="L15" s="15"/>
      <c r="M15" s="15"/>
      <c r="N15" s="15"/>
    </row>
    <row r="16" customFormat="false" ht="18" hidden="false" customHeight="false" outlineLevel="0" collapsed="false">
      <c r="A16" s="14" t="s">
        <v>60</v>
      </c>
      <c r="B16" s="14" t="s">
        <v>60</v>
      </c>
      <c r="C16" s="14"/>
      <c r="D16" s="14"/>
      <c r="E16" s="14"/>
      <c r="F16" s="14"/>
      <c r="G16" s="14"/>
      <c r="H16" s="14"/>
      <c r="I16" s="14"/>
      <c r="J16" s="15"/>
      <c r="K16" s="15"/>
      <c r="L16" s="15"/>
      <c r="M16" s="15"/>
      <c r="N16" s="15"/>
    </row>
    <row r="17" customFormat="false" ht="18" hidden="false" customHeight="false" outlineLevel="0" collapsed="false">
      <c r="A17" s="14" t="s">
        <v>69</v>
      </c>
      <c r="B17" s="14" t="s">
        <v>58</v>
      </c>
      <c r="C17" s="14"/>
      <c r="D17" s="14"/>
      <c r="E17" s="14"/>
      <c r="F17" s="14"/>
      <c r="G17" s="14"/>
      <c r="H17" s="14"/>
      <c r="I17" s="14"/>
      <c r="J17" s="15"/>
      <c r="K17" s="15"/>
      <c r="L17" s="15"/>
      <c r="M17" s="15"/>
      <c r="N17" s="15"/>
    </row>
    <row r="18" customFormat="false" ht="18" hidden="false" customHeight="false" outlineLevel="0" collapsed="false">
      <c r="A18" s="16" t="s">
        <v>19</v>
      </c>
      <c r="B18" s="16"/>
      <c r="C18" s="16"/>
      <c r="D18" s="16"/>
      <c r="E18" s="16"/>
      <c r="F18" s="16"/>
      <c r="G18" s="16"/>
      <c r="H18" s="16"/>
      <c r="I18" s="16"/>
      <c r="J18" s="15"/>
      <c r="K18" s="17" t="s">
        <v>70</v>
      </c>
      <c r="L18" s="15"/>
      <c r="M18" s="15"/>
      <c r="N18" s="15"/>
    </row>
    <row r="19" customFormat="false" ht="18" hidden="false" customHeight="false" outlineLevel="0" collapsed="false">
      <c r="A19" s="14" t="s">
        <v>71</v>
      </c>
      <c r="B19" s="14" t="s">
        <v>58</v>
      </c>
      <c r="C19" s="18"/>
      <c r="D19" s="18"/>
      <c r="E19" s="18"/>
      <c r="F19" s="18"/>
      <c r="G19" s="18"/>
      <c r="H19" s="14"/>
      <c r="I19" s="14"/>
      <c r="J19" s="15"/>
      <c r="K19" s="15"/>
      <c r="L19" s="15"/>
      <c r="M19" s="15"/>
      <c r="N19" s="15"/>
    </row>
    <row r="20" customFormat="false" ht="18" hidden="false" customHeight="false" outlineLevel="0" collapsed="false">
      <c r="A20" s="14" t="s">
        <v>61</v>
      </c>
      <c r="B20" s="14" t="s">
        <v>61</v>
      </c>
      <c r="C20" s="14"/>
      <c r="D20" s="14"/>
      <c r="E20" s="14"/>
      <c r="F20" s="14"/>
      <c r="G20" s="14"/>
      <c r="H20" s="14"/>
      <c r="I20" s="14"/>
      <c r="J20" s="15"/>
      <c r="K20" s="15"/>
      <c r="L20" s="15"/>
      <c r="M20" s="15"/>
      <c r="N20" s="15"/>
    </row>
    <row r="21" customFormat="false" ht="18" hidden="false" customHeight="false" outlineLevel="0" collapsed="false">
      <c r="A21" s="14" t="s">
        <v>60</v>
      </c>
      <c r="B21" s="14" t="s">
        <v>60</v>
      </c>
      <c r="C21" s="14"/>
      <c r="D21" s="14"/>
      <c r="E21" s="14"/>
      <c r="F21" s="14"/>
      <c r="G21" s="14"/>
      <c r="H21" s="14"/>
      <c r="I21" s="14"/>
      <c r="J21" s="15"/>
      <c r="K21" s="15"/>
      <c r="L21" s="15"/>
      <c r="M21" s="15"/>
      <c r="N21" s="15"/>
    </row>
    <row r="22" customFormat="false" ht="18" hidden="false" customHeight="false" outlineLevel="0" collapsed="false">
      <c r="A22" s="16" t="s">
        <v>72</v>
      </c>
      <c r="B22" s="16"/>
      <c r="C22" s="16"/>
      <c r="D22" s="16"/>
      <c r="E22" s="16"/>
      <c r="F22" s="16"/>
      <c r="G22" s="16"/>
      <c r="H22" s="16"/>
      <c r="I22" s="16"/>
      <c r="J22" s="15"/>
      <c r="K22" s="17" t="s">
        <v>73</v>
      </c>
      <c r="L22" s="15"/>
      <c r="M22" s="15"/>
      <c r="N22" s="15"/>
    </row>
    <row r="23" customFormat="false" ht="18" hidden="false" customHeight="false" outlineLevel="0" collapsed="false">
      <c r="A23" s="14" t="s">
        <v>56</v>
      </c>
      <c r="B23" s="14" t="s">
        <v>61</v>
      </c>
      <c r="C23" s="14"/>
      <c r="D23" s="14"/>
      <c r="E23" s="14"/>
      <c r="F23" s="14"/>
      <c r="G23" s="14"/>
      <c r="H23" s="14"/>
      <c r="I23" s="14"/>
      <c r="J23" s="15"/>
      <c r="K23" s="15"/>
      <c r="L23" s="15"/>
      <c r="M23" s="15"/>
      <c r="N23" s="15"/>
    </row>
    <row r="24" customFormat="false" ht="18" hidden="false" customHeight="false" outlineLevel="0" collapsed="false">
      <c r="A24" s="14" t="s">
        <v>74</v>
      </c>
      <c r="B24" s="14" t="s">
        <v>60</v>
      </c>
      <c r="C24" s="14"/>
      <c r="D24" s="14"/>
      <c r="E24" s="14"/>
      <c r="F24" s="14"/>
      <c r="G24" s="14"/>
      <c r="H24" s="14"/>
      <c r="I24" s="14"/>
      <c r="J24" s="15"/>
      <c r="K24" s="15"/>
      <c r="L24" s="15"/>
      <c r="M24" s="15"/>
      <c r="N24" s="15"/>
    </row>
    <row r="25" customFormat="false" ht="18" hidden="false" customHeight="false" outlineLevel="0" collapsed="false">
      <c r="A25" s="14" t="s">
        <v>57</v>
      </c>
      <c r="B25" s="14" t="s">
        <v>58</v>
      </c>
      <c r="C25" s="14"/>
      <c r="D25" s="14"/>
      <c r="E25" s="14"/>
      <c r="F25" s="14"/>
      <c r="G25" s="14"/>
      <c r="H25" s="14"/>
      <c r="I25" s="14"/>
      <c r="J25" s="15"/>
      <c r="K25" s="15"/>
      <c r="L25" s="15"/>
      <c r="M25" s="15"/>
      <c r="N25" s="15"/>
    </row>
    <row r="26" customFormat="false" ht="18" hidden="false" customHeight="false" outlineLevel="0" collapsed="false">
      <c r="A26" s="16" t="s">
        <v>29</v>
      </c>
      <c r="B26" s="16"/>
      <c r="C26" s="16"/>
      <c r="D26" s="16"/>
      <c r="E26" s="16"/>
      <c r="F26" s="16"/>
      <c r="G26" s="16"/>
      <c r="H26" s="16"/>
      <c r="I26" s="16"/>
      <c r="J26" s="15"/>
      <c r="K26" s="17" t="s">
        <v>75</v>
      </c>
      <c r="L26" s="15"/>
      <c r="M26" s="15"/>
      <c r="N26" s="15"/>
    </row>
    <row r="27" customFormat="false" ht="18" hidden="false" customHeight="false" outlineLevel="0" collapsed="false">
      <c r="A27" s="14" t="s">
        <v>76</v>
      </c>
      <c r="B27" s="14" t="n">
        <v>2</v>
      </c>
      <c r="C27" s="18"/>
      <c r="D27" s="18"/>
      <c r="E27" s="18"/>
      <c r="F27" s="14"/>
      <c r="G27" s="14"/>
      <c r="H27" s="14"/>
      <c r="I27" s="14"/>
      <c r="J27" s="15"/>
      <c r="K27" s="15"/>
      <c r="L27" s="15"/>
      <c r="M27" s="15"/>
      <c r="N27" s="15"/>
    </row>
    <row r="28" customFormat="false" ht="18" hidden="false" customHeight="false" outlineLevel="0" collapsed="false">
      <c r="A28" s="14" t="s">
        <v>77</v>
      </c>
      <c r="B28" s="14" t="s">
        <v>60</v>
      </c>
      <c r="C28" s="14"/>
      <c r="D28" s="14"/>
      <c r="E28" s="14"/>
      <c r="F28" s="14"/>
      <c r="G28" s="14"/>
      <c r="H28" s="14"/>
      <c r="I28" s="14"/>
      <c r="J28" s="15"/>
      <c r="K28" s="15"/>
      <c r="L28" s="15"/>
      <c r="M28" s="15"/>
      <c r="N28" s="15"/>
    </row>
    <row r="29" customFormat="false" ht="18" hidden="false" customHeight="false" outlineLevel="0" collapsed="false">
      <c r="A29" s="14" t="s">
        <v>61</v>
      </c>
      <c r="B29" s="14" t="s">
        <v>61</v>
      </c>
      <c r="C29" s="14"/>
      <c r="D29" s="14"/>
      <c r="E29" s="14"/>
      <c r="F29" s="14"/>
      <c r="G29" s="14"/>
      <c r="H29" s="14"/>
      <c r="I29" s="14"/>
      <c r="J29" s="15"/>
      <c r="K29" s="15"/>
      <c r="L29" s="15"/>
      <c r="M29" s="15"/>
      <c r="N29" s="15"/>
    </row>
    <row r="30" customFormat="false" ht="18" hidden="false" customHeight="false" outlineLevel="0" collapsed="false">
      <c r="A30" s="16" t="s">
        <v>27</v>
      </c>
      <c r="B30" s="16"/>
      <c r="C30" s="16"/>
      <c r="D30" s="16"/>
      <c r="E30" s="16"/>
      <c r="F30" s="16"/>
      <c r="G30" s="16"/>
      <c r="H30" s="16"/>
      <c r="I30" s="16"/>
      <c r="J30" s="15"/>
      <c r="K30" s="17" t="s">
        <v>78</v>
      </c>
      <c r="L30" s="15"/>
      <c r="M30" s="15"/>
      <c r="N30" s="15"/>
    </row>
    <row r="31" customFormat="false" ht="18" hidden="false" customHeight="false" outlineLevel="0" collapsed="false">
      <c r="A31" s="14" t="s">
        <v>61</v>
      </c>
      <c r="B31" s="14" t="s">
        <v>61</v>
      </c>
      <c r="C31" s="18"/>
      <c r="D31" s="18"/>
      <c r="E31" s="18"/>
      <c r="F31" s="14"/>
      <c r="G31" s="14"/>
      <c r="H31" s="14"/>
      <c r="I31" s="14"/>
      <c r="J31" s="15"/>
      <c r="K31" s="15"/>
      <c r="L31" s="15"/>
      <c r="M31" s="15"/>
      <c r="N31" s="15"/>
    </row>
    <row r="32" customFormat="false" ht="18" hidden="false" customHeight="false" outlineLevel="0" collapsed="false">
      <c r="A32" s="14" t="s">
        <v>60</v>
      </c>
      <c r="B32" s="14" t="s">
        <v>60</v>
      </c>
      <c r="C32" s="14"/>
      <c r="D32" s="14"/>
      <c r="E32" s="14"/>
      <c r="F32" s="14"/>
      <c r="G32" s="14"/>
      <c r="H32" s="14"/>
      <c r="I32" s="14"/>
      <c r="J32" s="15"/>
      <c r="K32" s="15"/>
      <c r="L32" s="15"/>
      <c r="M32" s="15"/>
      <c r="N32" s="15"/>
    </row>
    <row r="33" customFormat="false" ht="18" hidden="false" customHeight="false" outlineLevel="0" collapsed="false">
      <c r="A33" s="14" t="s">
        <v>79</v>
      </c>
      <c r="B33" s="14" t="s">
        <v>80</v>
      </c>
      <c r="C33" s="14"/>
      <c r="D33" s="14"/>
      <c r="E33" s="14"/>
      <c r="F33" s="14"/>
      <c r="G33" s="14"/>
      <c r="H33" s="14"/>
      <c r="I33" s="14"/>
      <c r="J33" s="15"/>
      <c r="K33" s="15"/>
      <c r="L33" s="15"/>
      <c r="M33" s="15"/>
      <c r="N33" s="15"/>
    </row>
    <row r="34" customFormat="false" ht="18" hidden="false" customHeight="false" outlineLevel="0" collapsed="false">
      <c r="A34" s="14" t="s">
        <v>80</v>
      </c>
      <c r="B34" s="14" t="s">
        <v>79</v>
      </c>
      <c r="C34" s="14"/>
      <c r="D34" s="14"/>
      <c r="E34" s="14"/>
      <c r="F34" s="14"/>
      <c r="G34" s="14"/>
      <c r="H34" s="14"/>
      <c r="I34" s="14"/>
      <c r="J34" s="15"/>
      <c r="K34" s="15"/>
      <c r="L34" s="15"/>
      <c r="M34" s="15"/>
      <c r="N34" s="15"/>
    </row>
    <row r="35" customFormat="false" ht="18" hidden="false" customHeight="false" outlineLevel="0" collapsed="false">
      <c r="A35" s="16" t="s">
        <v>81</v>
      </c>
      <c r="B35" s="16"/>
      <c r="C35" s="16"/>
      <c r="D35" s="16"/>
      <c r="E35" s="16"/>
      <c r="F35" s="16"/>
      <c r="G35" s="16"/>
      <c r="H35" s="16"/>
      <c r="I35" s="16"/>
      <c r="J35" s="15"/>
      <c r="K35" s="17" t="s">
        <v>82</v>
      </c>
      <c r="L35" s="15"/>
      <c r="M35" s="15"/>
      <c r="N35" s="15"/>
    </row>
    <row r="36" customFormat="false" ht="18" hidden="false" customHeight="false" outlineLevel="0" collapsed="false">
      <c r="A36" s="14" t="s">
        <v>60</v>
      </c>
      <c r="B36" s="14" t="s">
        <v>60</v>
      </c>
      <c r="C36" s="14"/>
      <c r="D36" s="14"/>
      <c r="E36" s="14"/>
      <c r="F36" s="14"/>
      <c r="G36" s="14"/>
      <c r="H36" s="14"/>
      <c r="I36" s="14"/>
      <c r="J36" s="15"/>
      <c r="K36" s="15"/>
      <c r="L36" s="15"/>
      <c r="M36" s="15"/>
      <c r="N36" s="15"/>
    </row>
    <row r="37" customFormat="false" ht="18" hidden="false" customHeight="false" outlineLevel="0" collapsed="false">
      <c r="A37" s="14" t="s">
        <v>83</v>
      </c>
      <c r="B37" s="14" t="n">
        <v>2</v>
      </c>
      <c r="C37" s="14"/>
      <c r="D37" s="14"/>
      <c r="E37" s="14"/>
      <c r="F37" s="14"/>
      <c r="G37" s="14"/>
      <c r="H37" s="14"/>
      <c r="I37" s="14"/>
      <c r="J37" s="15"/>
      <c r="K37" s="15"/>
      <c r="L37" s="15"/>
      <c r="M37" s="15"/>
      <c r="N37" s="15"/>
    </row>
    <row r="38" customFormat="false" ht="18" hidden="false" customHeight="false" outlineLevel="0" collapsed="false">
      <c r="A38" s="14" t="s">
        <v>61</v>
      </c>
      <c r="B38" s="14" t="s">
        <v>61</v>
      </c>
      <c r="C38" s="14"/>
      <c r="D38" s="14"/>
      <c r="E38" s="14"/>
      <c r="F38" s="14"/>
      <c r="G38" s="14"/>
      <c r="H38" s="14"/>
      <c r="I38" s="14"/>
      <c r="J38" s="15"/>
      <c r="K38" s="15"/>
      <c r="L38" s="15"/>
      <c r="M38" s="15"/>
      <c r="N38" s="15"/>
    </row>
    <row r="39" customFormat="false" ht="18" hidden="false" customHeight="false" outlineLevel="0" collapsed="false">
      <c r="A39" s="16" t="s">
        <v>84</v>
      </c>
      <c r="B39" s="16"/>
      <c r="C39" s="16"/>
      <c r="D39" s="16"/>
      <c r="E39" s="16"/>
      <c r="F39" s="16"/>
      <c r="G39" s="16"/>
      <c r="H39" s="16"/>
      <c r="I39" s="16"/>
      <c r="J39" s="15"/>
      <c r="K39" s="17" t="s">
        <v>85</v>
      </c>
      <c r="L39" s="15"/>
      <c r="M39" s="15"/>
      <c r="N39" s="15"/>
    </row>
    <row r="40" customFormat="false" ht="18" hidden="false" customHeight="false" outlineLevel="0" collapsed="false">
      <c r="A40" s="14" t="s">
        <v>57</v>
      </c>
      <c r="B40" s="14" t="s">
        <v>58</v>
      </c>
      <c r="C40" s="14"/>
      <c r="D40" s="14"/>
      <c r="E40" s="14"/>
      <c r="F40" s="14"/>
      <c r="G40" s="14"/>
      <c r="H40" s="14"/>
      <c r="I40" s="14"/>
      <c r="J40" s="15"/>
      <c r="K40" s="15"/>
      <c r="L40" s="15"/>
      <c r="M40" s="15"/>
      <c r="N40" s="15"/>
    </row>
    <row r="41" customFormat="false" ht="18" hidden="false" customHeight="false" outlineLevel="0" collapsed="false">
      <c r="A41" s="14" t="s">
        <v>86</v>
      </c>
      <c r="B41" s="14" t="s">
        <v>61</v>
      </c>
      <c r="C41" s="14"/>
      <c r="D41" s="14"/>
      <c r="E41" s="14"/>
      <c r="F41" s="14"/>
      <c r="G41" s="14"/>
      <c r="H41" s="14"/>
      <c r="I41" s="14"/>
      <c r="J41" s="15"/>
      <c r="K41" s="15"/>
      <c r="L41" s="15"/>
      <c r="M41" s="15"/>
      <c r="N41" s="15"/>
    </row>
    <row r="42" customFormat="false" ht="18" hidden="false" customHeight="false" outlineLevel="0" collapsed="false">
      <c r="A42" s="14" t="s">
        <v>87</v>
      </c>
      <c r="B42" s="14" t="s">
        <v>60</v>
      </c>
      <c r="C42" s="14"/>
      <c r="D42" s="14"/>
      <c r="E42" s="14"/>
      <c r="F42" s="14"/>
      <c r="G42" s="14"/>
      <c r="H42" s="14"/>
      <c r="I42" s="14"/>
      <c r="J42" s="15"/>
      <c r="K42" s="15"/>
      <c r="L42" s="15"/>
      <c r="M42" s="15"/>
      <c r="N42" s="15"/>
    </row>
    <row r="43" customFormat="false" ht="18" hidden="false" customHeight="false" outlineLevel="0" collapsed="false">
      <c r="A43" s="16" t="s">
        <v>88</v>
      </c>
      <c r="B43" s="16"/>
      <c r="C43" s="16"/>
      <c r="D43" s="16"/>
      <c r="E43" s="16"/>
      <c r="F43" s="16"/>
      <c r="G43" s="16"/>
      <c r="H43" s="16"/>
      <c r="I43" s="16"/>
      <c r="J43" s="15"/>
      <c r="K43" s="17" t="s">
        <v>89</v>
      </c>
      <c r="L43" s="15"/>
      <c r="M43" s="15"/>
      <c r="N43" s="15"/>
    </row>
    <row r="44" customFormat="false" ht="18" hidden="false" customHeight="false" outlineLevel="0" collapsed="false">
      <c r="A44" s="14" t="s">
        <v>60</v>
      </c>
      <c r="B44" s="14" t="s">
        <v>60</v>
      </c>
      <c r="C44" s="14"/>
      <c r="D44" s="14"/>
      <c r="E44" s="14"/>
      <c r="F44" s="14"/>
      <c r="G44" s="14"/>
      <c r="H44" s="14"/>
      <c r="I44" s="14"/>
      <c r="J44" s="15"/>
      <c r="K44" s="15"/>
      <c r="L44" s="15"/>
      <c r="M44" s="15"/>
      <c r="N44" s="15"/>
    </row>
    <row r="45" customFormat="false" ht="18" hidden="false" customHeight="false" outlineLevel="0" collapsed="false">
      <c r="A45" s="14" t="s">
        <v>61</v>
      </c>
      <c r="B45" s="14" t="s">
        <v>61</v>
      </c>
      <c r="C45" s="14"/>
      <c r="D45" s="14"/>
      <c r="E45" s="14"/>
      <c r="F45" s="14"/>
      <c r="G45" s="14"/>
      <c r="H45" s="14"/>
      <c r="I45" s="14"/>
      <c r="J45" s="15"/>
      <c r="K45" s="15"/>
      <c r="L45" s="15"/>
      <c r="M45" s="15"/>
      <c r="N45" s="15"/>
    </row>
    <row r="46" customFormat="false" ht="18" hidden="false" customHeight="false" outlineLevel="0" collapsed="false">
      <c r="A46" s="14" t="s">
        <v>66</v>
      </c>
      <c r="B46" s="14" t="n">
        <v>3</v>
      </c>
      <c r="C46" s="14"/>
      <c r="D46" s="14"/>
      <c r="E46" s="14"/>
      <c r="F46" s="14"/>
      <c r="G46" s="14"/>
      <c r="H46" s="14"/>
      <c r="I46" s="14"/>
      <c r="J46" s="15"/>
      <c r="K46" s="15"/>
      <c r="L46" s="15"/>
      <c r="M46" s="15"/>
      <c r="N46" s="15"/>
    </row>
    <row r="47" customFormat="false" ht="18" hidden="false" customHeight="false" outlineLevel="0" collapsed="false">
      <c r="A47" s="14" t="s">
        <v>65</v>
      </c>
      <c r="B47" s="14" t="n">
        <v>2</v>
      </c>
      <c r="C47" s="14"/>
      <c r="D47" s="14"/>
      <c r="E47" s="14"/>
      <c r="F47" s="14"/>
      <c r="G47" s="14"/>
      <c r="H47" s="14"/>
      <c r="I47" s="14"/>
      <c r="J47" s="15"/>
      <c r="K47" s="15"/>
      <c r="L47" s="15"/>
      <c r="M47" s="15"/>
      <c r="N47" s="15"/>
    </row>
    <row r="48" customFormat="false" ht="18" hidden="false" customHeight="false" outlineLevel="0" collapsed="false">
      <c r="A48" s="14" t="s">
        <v>90</v>
      </c>
      <c r="B48" s="14"/>
      <c r="C48" s="14"/>
      <c r="D48" s="14"/>
      <c r="E48" s="14"/>
      <c r="F48" s="14"/>
      <c r="G48" s="14"/>
      <c r="H48" s="14"/>
      <c r="I48" s="14"/>
      <c r="J48" s="15"/>
      <c r="K48" s="15"/>
      <c r="L48" s="15"/>
      <c r="M48" s="15"/>
      <c r="N48" s="15"/>
    </row>
    <row r="49" customFormat="false" ht="18" hidden="false" customHeight="false" outlineLevel="0" collapsed="false">
      <c r="A49" s="16" t="s">
        <v>21</v>
      </c>
      <c r="B49" s="16"/>
      <c r="C49" s="16"/>
      <c r="D49" s="16"/>
      <c r="E49" s="16"/>
      <c r="F49" s="16"/>
      <c r="G49" s="16"/>
      <c r="H49" s="16"/>
      <c r="I49" s="16"/>
      <c r="J49" s="15"/>
      <c r="K49" s="17" t="s">
        <v>91</v>
      </c>
      <c r="L49" s="15"/>
      <c r="M49" s="15"/>
      <c r="N49" s="15"/>
    </row>
    <row r="50" customFormat="false" ht="18" hidden="false" customHeight="false" outlineLevel="0" collapsed="false">
      <c r="A50" s="14" t="s">
        <v>92</v>
      </c>
      <c r="B50" s="14" t="s">
        <v>60</v>
      </c>
      <c r="C50" s="14"/>
      <c r="D50" s="14"/>
      <c r="E50" s="14"/>
      <c r="F50" s="14"/>
      <c r="G50" s="14"/>
      <c r="H50" s="14"/>
      <c r="I50" s="14"/>
      <c r="J50" s="15"/>
      <c r="K50" s="15"/>
      <c r="L50" s="15"/>
      <c r="M50" s="15"/>
      <c r="N50" s="15"/>
    </row>
    <row r="51" customFormat="false" ht="18" hidden="false" customHeight="false" outlineLevel="0" collapsed="false">
      <c r="A51" s="14" t="s">
        <v>93</v>
      </c>
      <c r="B51" s="14" t="s">
        <v>61</v>
      </c>
      <c r="C51" s="14"/>
      <c r="D51" s="14"/>
      <c r="E51" s="14"/>
      <c r="F51" s="14"/>
      <c r="G51" s="14"/>
      <c r="H51" s="14"/>
      <c r="I51" s="14"/>
      <c r="J51" s="15"/>
      <c r="K51" s="15"/>
      <c r="L51" s="15"/>
      <c r="M51" s="15"/>
      <c r="N51" s="15"/>
    </row>
    <row r="52" customFormat="false" ht="18" hidden="false" customHeight="false" outlineLevel="0" collapsed="false">
      <c r="A52" s="14" t="s">
        <v>94</v>
      </c>
      <c r="B52" s="14" t="s">
        <v>58</v>
      </c>
      <c r="C52" s="14"/>
      <c r="D52" s="14"/>
      <c r="E52" s="14"/>
      <c r="F52" s="14"/>
      <c r="G52" s="14"/>
      <c r="H52" s="14"/>
      <c r="I52" s="14"/>
      <c r="J52" s="15"/>
      <c r="K52" s="15"/>
      <c r="L52" s="15"/>
      <c r="M52" s="15"/>
      <c r="N52" s="15"/>
    </row>
    <row r="53" customFormat="false" ht="18" hidden="false" customHeight="false" outlineLevel="0" collapsed="false">
      <c r="A53" s="16" t="s">
        <v>23</v>
      </c>
      <c r="B53" s="16"/>
      <c r="C53" s="16"/>
      <c r="D53" s="16"/>
      <c r="E53" s="16"/>
      <c r="F53" s="16"/>
      <c r="G53" s="16"/>
      <c r="H53" s="16"/>
      <c r="I53" s="16"/>
      <c r="J53" s="15"/>
      <c r="K53" s="17" t="s">
        <v>95</v>
      </c>
      <c r="L53" s="15"/>
      <c r="M53" s="15"/>
      <c r="N53" s="15"/>
    </row>
    <row r="54" customFormat="false" ht="18" hidden="false" customHeight="false" outlineLevel="0" collapsed="false">
      <c r="A54" s="19"/>
      <c r="B54" s="19"/>
      <c r="C54" s="19"/>
      <c r="D54" s="20" t="s">
        <v>96</v>
      </c>
      <c r="E54" s="19"/>
      <c r="F54" s="19"/>
      <c r="G54" s="19"/>
      <c r="H54" s="19"/>
      <c r="I54" s="19"/>
      <c r="J54" s="15"/>
      <c r="K54" s="17"/>
      <c r="L54" s="15"/>
      <c r="M54" s="15"/>
      <c r="N54" s="15"/>
    </row>
    <row r="55" customFormat="false" ht="18" hidden="false" customHeight="false" outlineLevel="0" collapsed="false">
      <c r="A55" s="19"/>
      <c r="B55" s="19"/>
      <c r="C55" s="19"/>
      <c r="D55" s="16" t="s">
        <v>97</v>
      </c>
      <c r="E55" s="19"/>
      <c r="F55" s="19"/>
      <c r="G55" s="19"/>
      <c r="H55" s="19"/>
      <c r="I55" s="19"/>
      <c r="J55" s="15"/>
      <c r="K55" s="17"/>
      <c r="L55" s="15"/>
      <c r="M55" s="15"/>
      <c r="N55" s="15"/>
    </row>
    <row r="56" customFormat="false" ht="18" hidden="false" customHeight="false" outlineLevel="0" collapsed="false">
      <c r="A56" s="14" t="s">
        <v>98</v>
      </c>
      <c r="B56" s="14" t="s">
        <v>60</v>
      </c>
      <c r="C56" s="14"/>
      <c r="D56" s="14"/>
      <c r="E56" s="14"/>
      <c r="F56" s="14"/>
      <c r="G56" s="14"/>
      <c r="H56" s="14"/>
      <c r="I56" s="14"/>
      <c r="J56" s="15"/>
      <c r="K56" s="15"/>
      <c r="L56" s="15"/>
      <c r="M56" s="15"/>
      <c r="N56" s="15"/>
    </row>
    <row r="57" customFormat="false" ht="18" hidden="false" customHeight="false" outlineLevel="0" collapsed="false">
      <c r="A57" s="14" t="s">
        <v>86</v>
      </c>
      <c r="B57" s="14" t="s">
        <v>61</v>
      </c>
      <c r="C57" s="14"/>
      <c r="D57" s="14"/>
      <c r="E57" s="14"/>
      <c r="F57" s="14"/>
      <c r="G57" s="14"/>
      <c r="H57" s="14"/>
      <c r="I57" s="14"/>
      <c r="J57" s="15"/>
      <c r="K57" s="15"/>
      <c r="L57" s="15"/>
      <c r="M57" s="15"/>
      <c r="N57" s="15"/>
    </row>
    <row r="58" customFormat="false" ht="18" hidden="false" customHeight="false" outlineLevel="0" collapsed="false">
      <c r="A58" s="14" t="s">
        <v>86</v>
      </c>
      <c r="B58" s="14"/>
      <c r="C58" s="14"/>
      <c r="D58" s="14"/>
      <c r="E58" s="14"/>
      <c r="F58" s="14"/>
      <c r="G58" s="14"/>
      <c r="H58" s="14"/>
      <c r="I58" s="14"/>
      <c r="J58" s="15"/>
      <c r="K58" s="15"/>
      <c r="L58" s="15"/>
      <c r="M58" s="15"/>
      <c r="N58" s="15"/>
    </row>
    <row r="59" customFormat="false" ht="18" hidden="false" customHeight="false" outlineLevel="0" collapsed="false">
      <c r="A59" s="14" t="s">
        <v>99</v>
      </c>
      <c r="B59" s="14" t="s">
        <v>58</v>
      </c>
      <c r="C59" s="14"/>
      <c r="D59" s="14"/>
      <c r="E59" s="14"/>
      <c r="F59" s="14"/>
      <c r="G59" s="14"/>
      <c r="H59" s="14"/>
      <c r="I59" s="14"/>
      <c r="J59" s="15"/>
      <c r="K59" s="15"/>
      <c r="L59" s="15"/>
      <c r="M59" s="15"/>
      <c r="N59" s="15"/>
    </row>
    <row r="60" customFormat="false" ht="18" hidden="false" customHeight="false" outlineLevel="0" collapsed="false">
      <c r="A60" s="14" t="s">
        <v>100</v>
      </c>
      <c r="B60" s="14"/>
      <c r="C60" s="14"/>
      <c r="D60" s="14"/>
      <c r="E60" s="14"/>
      <c r="F60" s="14"/>
      <c r="G60" s="14"/>
      <c r="H60" s="14"/>
      <c r="I60" s="14"/>
      <c r="J60" s="15"/>
      <c r="K60" s="15"/>
      <c r="L60" s="15"/>
      <c r="M60" s="15"/>
      <c r="N60" s="15"/>
    </row>
    <row r="61" customFormat="false" ht="18" hidden="false" customHeight="false" outlineLevel="0" collapsed="false">
      <c r="A61" s="14" t="s">
        <v>101</v>
      </c>
      <c r="B61" s="14"/>
      <c r="C61" s="14"/>
      <c r="D61" s="14"/>
      <c r="E61" s="14"/>
      <c r="F61" s="14"/>
      <c r="G61" s="14"/>
      <c r="H61" s="14"/>
      <c r="I61" s="14"/>
      <c r="J61" s="15"/>
      <c r="K61" s="15"/>
      <c r="L61" s="15"/>
      <c r="M61" s="15"/>
      <c r="N61" s="15"/>
    </row>
    <row r="62" customFormat="false" ht="18" hidden="false" customHeight="false" outlineLevel="0" collapsed="false">
      <c r="A62" s="16" t="s">
        <v>102</v>
      </c>
      <c r="B62" s="16"/>
      <c r="C62" s="16"/>
      <c r="D62" s="16"/>
      <c r="E62" s="16"/>
      <c r="F62" s="16"/>
      <c r="G62" s="16"/>
      <c r="H62" s="16"/>
      <c r="I62" s="16"/>
      <c r="J62" s="15"/>
      <c r="K62" s="17" t="s">
        <v>103</v>
      </c>
      <c r="L62" s="15"/>
      <c r="M62" s="15"/>
      <c r="N62" s="15"/>
    </row>
    <row r="63" customFormat="false" ht="18" hidden="false" customHeight="false" outlineLevel="0" collapsed="false">
      <c r="A63" s="14" t="s">
        <v>60</v>
      </c>
      <c r="B63" s="14" t="n">
        <v>1</v>
      </c>
      <c r="C63" s="21" t="s">
        <v>104</v>
      </c>
      <c r="D63" s="18"/>
      <c r="E63" s="14"/>
      <c r="F63" s="14"/>
      <c r="G63" s="14"/>
      <c r="H63" s="14"/>
      <c r="I63" s="14"/>
      <c r="J63" s="15"/>
      <c r="K63" s="15"/>
      <c r="L63" s="15"/>
      <c r="M63" s="15"/>
      <c r="N63" s="15"/>
    </row>
    <row r="64" customFormat="false" ht="18" hidden="false" customHeight="false" outlineLevel="0" collapsed="false">
      <c r="A64" s="14" t="s">
        <v>105</v>
      </c>
      <c r="B64" s="14" t="n">
        <v>2</v>
      </c>
      <c r="C64" s="21" t="s">
        <v>104</v>
      </c>
      <c r="D64" s="14"/>
      <c r="E64" s="14"/>
      <c r="F64" s="14"/>
      <c r="G64" s="14"/>
      <c r="H64" s="14"/>
      <c r="I64" s="14"/>
      <c r="J64" s="15"/>
      <c r="K64" s="15"/>
      <c r="L64" s="15"/>
      <c r="M64" s="15"/>
      <c r="N64" s="15"/>
    </row>
    <row r="65" customFormat="false" ht="18" hidden="false" customHeight="false" outlineLevel="0" collapsed="false">
      <c r="A65" s="14" t="s">
        <v>106</v>
      </c>
      <c r="B65" s="14" t="n">
        <v>3</v>
      </c>
      <c r="C65" s="21" t="s">
        <v>104</v>
      </c>
      <c r="D65" s="14"/>
      <c r="E65" s="14"/>
      <c r="F65" s="14"/>
      <c r="G65" s="14"/>
      <c r="H65" s="14"/>
      <c r="I65" s="14"/>
      <c r="J65" s="15"/>
      <c r="K65" s="15"/>
      <c r="L65" s="15"/>
      <c r="M65" s="15"/>
      <c r="N65" s="15"/>
    </row>
    <row r="66" customFormat="false" ht="18" hidden="false" customHeight="false" outlineLevel="0" collapsed="false">
      <c r="A66" s="14"/>
      <c r="B66" s="14"/>
      <c r="C66" s="21"/>
      <c r="D66" s="22" t="s">
        <v>107</v>
      </c>
      <c r="E66" s="14"/>
      <c r="F66" s="14"/>
      <c r="G66" s="14"/>
      <c r="H66" s="14"/>
      <c r="I66" s="14"/>
      <c r="J66" s="15"/>
      <c r="K66" s="15"/>
      <c r="L66" s="15"/>
      <c r="M66" s="15"/>
      <c r="N66" s="15"/>
    </row>
    <row r="67" customFormat="false" ht="18" hidden="false" customHeight="false" outlineLevel="0" collapsed="false">
      <c r="A67" s="14" t="s">
        <v>108</v>
      </c>
      <c r="B67" s="14" t="s">
        <v>61</v>
      </c>
      <c r="C67" s="21"/>
      <c r="D67" s="14"/>
      <c r="E67" s="14"/>
      <c r="F67" s="14"/>
      <c r="G67" s="14"/>
      <c r="H67" s="14"/>
      <c r="I67" s="14"/>
      <c r="J67" s="15"/>
      <c r="K67" s="15"/>
      <c r="L67" s="15"/>
      <c r="M67" s="15"/>
      <c r="N67" s="15"/>
    </row>
    <row r="68" customFormat="false" ht="18" hidden="false" customHeight="false" outlineLevel="0" collapsed="false">
      <c r="A68" s="14" t="s">
        <v>109</v>
      </c>
      <c r="B68" s="14" t="s">
        <v>58</v>
      </c>
      <c r="C68" s="21"/>
      <c r="D68" s="14"/>
      <c r="E68" s="14"/>
      <c r="F68" s="14"/>
      <c r="G68" s="14"/>
      <c r="H68" s="14"/>
      <c r="I68" s="14"/>
      <c r="J68" s="15"/>
      <c r="K68" s="15"/>
      <c r="L68" s="15"/>
      <c r="M68" s="15"/>
      <c r="N68" s="15"/>
    </row>
    <row r="69" customFormat="false" ht="18" hidden="false" customHeight="false" outlineLevel="0" collapsed="false">
      <c r="A69" s="14" t="s">
        <v>110</v>
      </c>
      <c r="B69" s="14" t="s">
        <v>60</v>
      </c>
      <c r="C69" s="21"/>
      <c r="D69" s="14"/>
      <c r="E69" s="14"/>
      <c r="F69" s="14"/>
      <c r="G69" s="14"/>
      <c r="H69" s="14"/>
      <c r="I69" s="14"/>
      <c r="J69" s="15"/>
      <c r="K69" s="15"/>
      <c r="L69" s="15"/>
      <c r="M69" s="15"/>
      <c r="N69" s="15"/>
    </row>
    <row r="70" customFormat="false" ht="18" hidden="false" customHeight="false" outlineLevel="0" collapsed="false">
      <c r="A70" s="23" t="s">
        <v>3</v>
      </c>
      <c r="B70" s="23"/>
      <c r="C70" s="23"/>
      <c r="D70" s="23"/>
      <c r="E70" s="23"/>
      <c r="F70" s="23"/>
      <c r="G70" s="23"/>
      <c r="H70" s="23"/>
      <c r="I70" s="23"/>
      <c r="K70" s="17" t="s">
        <v>111</v>
      </c>
    </row>
    <row r="71" customFormat="false" ht="18" hidden="false" customHeight="false" outlineLevel="0" collapsed="false">
      <c r="A71" s="24" t="s">
        <v>60</v>
      </c>
      <c r="B71" s="24" t="s">
        <v>60</v>
      </c>
      <c r="C71" s="25"/>
      <c r="D71" s="25"/>
      <c r="E71" s="25"/>
      <c r="F71" s="25"/>
      <c r="G71" s="25"/>
      <c r="H71" s="25"/>
      <c r="I71" s="25"/>
    </row>
    <row r="72" customFormat="false" ht="18" hidden="false" customHeight="false" outlineLevel="0" collapsed="false">
      <c r="A72" s="24" t="s">
        <v>61</v>
      </c>
      <c r="B72" s="24" t="s">
        <v>61</v>
      </c>
      <c r="C72" s="25"/>
      <c r="D72" s="25"/>
      <c r="E72" s="25"/>
      <c r="F72" s="25"/>
      <c r="G72" s="25"/>
      <c r="H72" s="25"/>
      <c r="I72" s="25"/>
    </row>
    <row r="73" customFormat="false" ht="18" hidden="false" customHeight="false" outlineLevel="0" collapsed="false">
      <c r="A73" s="24" t="s">
        <v>62</v>
      </c>
      <c r="B73" s="24" t="n">
        <v>9</v>
      </c>
      <c r="C73" s="25"/>
      <c r="D73" s="25"/>
      <c r="E73" s="25"/>
      <c r="F73" s="25"/>
      <c r="G73" s="25"/>
      <c r="H73" s="25"/>
      <c r="I73" s="25"/>
    </row>
    <row r="74" customFormat="false" ht="18" hidden="false" customHeight="false" outlineLevel="0" collapsed="false">
      <c r="A74" s="23" t="s">
        <v>112</v>
      </c>
      <c r="B74" s="23"/>
      <c r="C74" s="23"/>
      <c r="D74" s="23"/>
      <c r="E74" s="23"/>
      <c r="F74" s="23"/>
      <c r="G74" s="23"/>
      <c r="H74" s="23"/>
      <c r="I74" s="23"/>
      <c r="K74" s="17" t="s">
        <v>113</v>
      </c>
    </row>
    <row r="75" customFormat="false" ht="18" hidden="false" customHeight="false" outlineLevel="0" collapsed="false">
      <c r="A75" s="24" t="s">
        <v>60</v>
      </c>
      <c r="B75" s="24" t="s">
        <v>60</v>
      </c>
    </row>
    <row r="76" customFormat="false" ht="18" hidden="false" customHeight="false" outlineLevel="0" collapsed="false">
      <c r="A76" s="24" t="s">
        <v>61</v>
      </c>
      <c r="B76" s="24" t="s">
        <v>61</v>
      </c>
    </row>
    <row r="77" customFormat="false" ht="18" hidden="false" customHeight="false" outlineLevel="0" collapsed="false">
      <c r="A77" s="14" t="s">
        <v>69</v>
      </c>
      <c r="B77" s="14" t="s">
        <v>58</v>
      </c>
    </row>
    <row r="79" customFormat="false" ht="18" hidden="false" customHeight="false" outlineLevel="0" collapsed="false">
      <c r="A79" s="23" t="s">
        <v>114</v>
      </c>
      <c r="B79" s="23"/>
      <c r="C79" s="23"/>
      <c r="D79" s="23"/>
      <c r="E79" s="23"/>
      <c r="F79" s="23"/>
      <c r="G79" s="23"/>
      <c r="H79" s="23"/>
      <c r="I79" s="23"/>
      <c r="K79" s="17" t="s">
        <v>115</v>
      </c>
    </row>
    <row r="80" customFormat="false" ht="18" hidden="false" customHeight="false" outlineLevel="0" collapsed="false">
      <c r="A80" s="14" t="s">
        <v>60</v>
      </c>
      <c r="B80" s="24" t="s">
        <v>60</v>
      </c>
    </row>
    <row r="81" customFormat="false" ht="18" hidden="false" customHeight="false" outlineLevel="0" collapsed="false">
      <c r="A81" s="14" t="s">
        <v>61</v>
      </c>
      <c r="B81" s="24" t="s">
        <v>61</v>
      </c>
    </row>
    <row r="82" customFormat="false" ht="18" hidden="false" customHeight="false" outlineLevel="0" collapsed="false">
      <c r="A82" s="14" t="s">
        <v>66</v>
      </c>
      <c r="B82" s="14" t="n">
        <v>3</v>
      </c>
    </row>
    <row r="83" customFormat="false" ht="18" hidden="false" customHeight="false" outlineLevel="0" collapsed="false">
      <c r="A83" s="14" t="s">
        <v>65</v>
      </c>
      <c r="B83" s="14" t="n">
        <v>2</v>
      </c>
    </row>
    <row r="85" customFormat="false" ht="18" hidden="false" customHeight="false" outlineLevel="0" collapsed="false">
      <c r="A85" s="23" t="s">
        <v>116</v>
      </c>
      <c r="B85" s="23"/>
      <c r="C85" s="23"/>
      <c r="D85" s="23"/>
      <c r="E85" s="23"/>
      <c r="F85" s="23"/>
      <c r="G85" s="23"/>
      <c r="H85" s="23"/>
      <c r="I85" s="23"/>
      <c r="K85" s="17" t="s">
        <v>117</v>
      </c>
    </row>
    <row r="86" customFormat="false" ht="18" hidden="false" customHeight="false" outlineLevel="0" collapsed="false">
      <c r="A86" s="14" t="s">
        <v>118</v>
      </c>
      <c r="B86" s="14" t="s">
        <v>71</v>
      </c>
    </row>
    <row r="87" customFormat="false" ht="18" hidden="false" customHeight="false" outlineLevel="0" collapsed="false">
      <c r="A87" s="24" t="s">
        <v>61</v>
      </c>
      <c r="B87" s="24" t="s">
        <v>61</v>
      </c>
    </row>
    <row r="88" customFormat="false" ht="18" hidden="false" customHeight="false" outlineLevel="0" collapsed="false">
      <c r="A88" s="14"/>
      <c r="B88" s="14"/>
    </row>
  </sheetData>
  <mergeCells count="18">
    <mergeCell ref="A2:I2"/>
    <mergeCell ref="A5:I5"/>
    <mergeCell ref="A9:I9"/>
    <mergeCell ref="A14:I14"/>
    <mergeCell ref="A18:I18"/>
    <mergeCell ref="A22:I22"/>
    <mergeCell ref="A26:I26"/>
    <mergeCell ref="A30:I30"/>
    <mergeCell ref="A35:I35"/>
    <mergeCell ref="A39:I39"/>
    <mergeCell ref="A43:I43"/>
    <mergeCell ref="A49:I49"/>
    <mergeCell ref="A53:I53"/>
    <mergeCell ref="A62:I62"/>
    <mergeCell ref="A70:I70"/>
    <mergeCell ref="A74:I74"/>
    <mergeCell ref="A79:I79"/>
    <mergeCell ref="A85:I8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>
      <c r="A1" s="0" t="n">
        <v>38500</v>
      </c>
      <c r="E1" s="0" t="n">
        <v>4600000</v>
      </c>
      <c r="F1" s="0" t="n">
        <v>1400000</v>
      </c>
      <c r="G1" s="0" t="n">
        <f aca="false">F1/100*18.38</f>
        <v>257320</v>
      </c>
      <c r="H1" s="0" t="n">
        <f aca="false">G1/12</f>
        <v>21443.3333333333</v>
      </c>
      <c r="J1" s="0" t="n">
        <f aca="false">4800000-1000000</f>
        <v>3800000</v>
      </c>
      <c r="L1" s="0" t="n">
        <f aca="false">J1/100*18.38</f>
        <v>698440</v>
      </c>
      <c r="N1" s="0" t="n">
        <f aca="false">L1/12</f>
        <v>58203.3333333333</v>
      </c>
    </row>
    <row r="2" customFormat="false" ht="13.8" hidden="false" customHeight="false" outlineLevel="0" collapsed="false">
      <c r="A2" s="0" t="n">
        <v>38500</v>
      </c>
      <c r="E2" s="0" t="n">
        <f aca="false">E1-F1</f>
        <v>3200000</v>
      </c>
      <c r="F2" s="0" t="n">
        <v>1400000</v>
      </c>
      <c r="G2" s="0" t="n">
        <f aca="false">F2/100*18.38</f>
        <v>257320</v>
      </c>
      <c r="H2" s="0" t="n">
        <f aca="false">G2/12</f>
        <v>21443.3333333333</v>
      </c>
    </row>
    <row r="3" customFormat="false" ht="13.8" hidden="false" customHeight="false" outlineLevel="0" collapsed="false">
      <c r="A3" s="0" t="n">
        <v>38500</v>
      </c>
      <c r="E3" s="0" t="n">
        <f aca="false">E2-F1</f>
        <v>1800000</v>
      </c>
      <c r="F3" s="0" t="n">
        <v>1400000</v>
      </c>
      <c r="G3" s="0" t="n">
        <f aca="false">F3/100*18.38</f>
        <v>257320</v>
      </c>
      <c r="H3" s="0" t="n">
        <f aca="false">G3/12</f>
        <v>21443.3333333333</v>
      </c>
      <c r="J3" s="0" t="n">
        <f aca="false">J1+L1</f>
        <v>4498440</v>
      </c>
      <c r="L3" s="0" t="n">
        <f aca="false">J3/100*18.38</f>
        <v>826813.272</v>
      </c>
    </row>
    <row r="4" customFormat="false" ht="13.8" hidden="false" customHeight="false" outlineLevel="0" collapsed="false">
      <c r="A4" s="0" t="n">
        <v>38500</v>
      </c>
      <c r="E4" s="0" t="n">
        <f aca="false">E3-F1</f>
        <v>400000</v>
      </c>
      <c r="G4" s="0" t="n">
        <f aca="false">E4/100*18.38</f>
        <v>73520</v>
      </c>
      <c r="H4" s="0" t="n">
        <f aca="false">G4/12</f>
        <v>6126.66666666667</v>
      </c>
      <c r="J4" s="0" t="n">
        <f aca="false">J3+L3</f>
        <v>5325253.272</v>
      </c>
      <c r="M4" s="0" t="n">
        <f aca="false">J4-4800000</f>
        <v>525253.272</v>
      </c>
      <c r="N4" s="0" t="s">
        <v>119</v>
      </c>
    </row>
    <row r="5" customFormat="false" ht="13.8" hidden="false" customHeight="false" outlineLevel="0" collapsed="false">
      <c r="A5" s="0" t="n">
        <v>38500</v>
      </c>
    </row>
    <row r="6" customFormat="false" ht="13.8" hidden="false" customHeight="false" outlineLevel="0" collapsed="false">
      <c r="A6" s="0" t="n">
        <v>38500</v>
      </c>
      <c r="G6" s="0" t="n">
        <f aca="false">G2+G3+G4</f>
        <v>588160</v>
      </c>
    </row>
    <row r="7" customFormat="false" ht="13.8" hidden="false" customHeight="false" outlineLevel="0" collapsed="false">
      <c r="A7" s="0" t="n">
        <v>38500</v>
      </c>
    </row>
    <row r="8" customFormat="false" ht="13.8" hidden="false" customHeight="false" outlineLevel="0" collapsed="false">
      <c r="A8" s="0" t="n">
        <v>38500</v>
      </c>
    </row>
    <row r="9" customFormat="false" ht="13.8" hidden="false" customHeight="false" outlineLevel="0" collapsed="false">
      <c r="A9" s="0" t="n">
        <v>38500</v>
      </c>
      <c r="D9" s="0" t="s">
        <v>120</v>
      </c>
      <c r="E9" s="0" t="n">
        <v>1400000</v>
      </c>
      <c r="F9" s="0" t="n">
        <f aca="false">E9/100*17.85</f>
        <v>249900</v>
      </c>
      <c r="H9" s="0" t="n">
        <f aca="false">F9/12</f>
        <v>20825</v>
      </c>
    </row>
    <row r="10" customFormat="false" ht="13.8" hidden="false" customHeight="false" outlineLevel="0" collapsed="false">
      <c r="A10" s="0" t="n">
        <v>38500</v>
      </c>
    </row>
    <row r="11" customFormat="false" ht="13.8" hidden="false" customHeight="false" outlineLevel="0" collapsed="false">
      <c r="A11" s="0" t="n">
        <v>38500</v>
      </c>
    </row>
    <row r="12" customFormat="false" ht="13.8" hidden="false" customHeight="false" outlineLevel="0" collapsed="false">
      <c r="A12" s="0" t="n">
        <v>38500</v>
      </c>
      <c r="E12" s="0" t="n">
        <f aca="false">4600000</f>
        <v>4600000</v>
      </c>
      <c r="F12" s="0" t="n">
        <v>766960</v>
      </c>
    </row>
    <row r="13" customFormat="false" ht="13.8" hidden="false" customHeight="false" outlineLevel="0" collapsed="false">
      <c r="A13" s="0" t="n">
        <v>38500</v>
      </c>
    </row>
    <row r="14" customFormat="false" ht="13.8" hidden="false" customHeight="false" outlineLevel="0" collapsed="false">
      <c r="A14" s="0" t="n">
        <v>38500</v>
      </c>
      <c r="E14" s="0" t="n">
        <f aca="false">E12+F12</f>
        <v>5366960</v>
      </c>
      <c r="F14" s="0" t="s">
        <v>119</v>
      </c>
    </row>
    <row r="15" customFormat="false" ht="13.8" hidden="false" customHeight="false" outlineLevel="0" collapsed="false">
      <c r="A15" s="0" t="n">
        <v>38500</v>
      </c>
    </row>
    <row r="16" customFormat="false" ht="13.8" hidden="false" customHeight="false" outlineLevel="0" collapsed="false">
      <c r="A16" s="0" t="n">
        <v>38500</v>
      </c>
      <c r="H16" s="0" t="n">
        <f aca="false">H1+H2+H3+H4</f>
        <v>70456.6666666667</v>
      </c>
      <c r="I16" s="0" t="n">
        <f aca="false">H16-A1</f>
        <v>31956.6666666667</v>
      </c>
      <c r="K16" s="0" t="n">
        <f aca="false">I16*24</f>
        <v>766960</v>
      </c>
    </row>
    <row r="17" customFormat="false" ht="13.8" hidden="false" customHeight="false" outlineLevel="0" collapsed="false">
      <c r="A17" s="0" t="n">
        <v>38500</v>
      </c>
    </row>
    <row r="18" customFormat="false" ht="13.8" hidden="false" customHeight="false" outlineLevel="0" collapsed="false">
      <c r="A18" s="0" t="n">
        <v>38500</v>
      </c>
    </row>
    <row r="19" customFormat="false" ht="13.8" hidden="false" customHeight="false" outlineLevel="0" collapsed="false">
      <c r="A19" s="0" t="n">
        <v>38500</v>
      </c>
    </row>
    <row r="20" customFormat="false" ht="13.8" hidden="false" customHeight="false" outlineLevel="0" collapsed="false">
      <c r="A20" s="0" t="n">
        <v>38500</v>
      </c>
    </row>
    <row r="21" customFormat="false" ht="13.8" hidden="false" customHeight="false" outlineLevel="0" collapsed="false">
      <c r="A21" s="0" t="n">
        <v>38500</v>
      </c>
    </row>
    <row r="22" customFormat="false" ht="13.8" hidden="false" customHeight="false" outlineLevel="0" collapsed="false">
      <c r="A22" s="0" t="n">
        <v>38500</v>
      </c>
    </row>
    <row r="23" customFormat="false" ht="13.8" hidden="false" customHeight="false" outlineLevel="0" collapsed="false">
      <c r="A23" s="0" t="n">
        <v>38500</v>
      </c>
    </row>
    <row r="24" customFormat="false" ht="13.8" hidden="false" customHeight="false" outlineLevel="0" collapsed="false">
      <c r="A24" s="0" t="n">
        <v>38500</v>
      </c>
    </row>
    <row r="25" customFormat="false" ht="13.8" hidden="false" customHeight="false" outlineLevel="0" collapsed="false">
      <c r="B25" s="0" t="n">
        <f aca="false">A1*24</f>
        <v>924000</v>
      </c>
      <c r="C25" s="0" t="n">
        <v>200000</v>
      </c>
      <c r="D25" s="0" t="n">
        <f aca="false">B25+C25</f>
        <v>1124000</v>
      </c>
    </row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ColWidth="9.14453125" defaultRowHeight="12.8" zeroHeight="false" outlineLevelRow="0" outlineLevelCol="0"/>
  <sheetData>
    <row r="1" customFormat="false" ht="12.8" hidden="false" customHeight="false" outlineLevel="0" collapsed="false">
      <c r="A1" s="0" t="n">
        <v>4800000</v>
      </c>
      <c r="B1" s="0" t="n">
        <f aca="false">A1-1000000</f>
        <v>3800000</v>
      </c>
      <c r="C1" s="0" t="n">
        <f aca="false">B1/100*18</f>
        <v>684000</v>
      </c>
      <c r="D1" s="0" t="n">
        <f aca="false">C1/12</f>
        <v>57000</v>
      </c>
      <c r="G1" s="0" t="n">
        <v>2500000</v>
      </c>
      <c r="H1" s="0" t="n">
        <f aca="false">G1-1000000</f>
        <v>1500000</v>
      </c>
      <c r="I1" s="0" t="n">
        <f aca="false">H1/100*18</f>
        <v>270000</v>
      </c>
      <c r="J1" s="0" t="n">
        <f aca="false">I1/12</f>
        <v>22500</v>
      </c>
    </row>
    <row r="2" customFormat="false" ht="12.8" hidden="false" customHeight="false" outlineLevel="0" collapsed="false">
      <c r="B2" s="0" t="n">
        <f aca="false">B1+C1</f>
        <v>4484000</v>
      </c>
      <c r="C2" s="0" t="n">
        <f aca="false">B2/100*18</f>
        <v>807120</v>
      </c>
    </row>
    <row r="3" customFormat="false" ht="12.8" hidden="false" customHeight="false" outlineLevel="0" collapsed="false">
      <c r="B3" s="0" t="n">
        <f aca="false">B2+C2</f>
        <v>5291120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I12:K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ColWidth="9.14453125" defaultRowHeight="12.8" zeroHeight="false" outlineLevelRow="0" outlineLevelCol="0"/>
  <sheetData>
    <row r="12" customFormat="false" ht="12.8" hidden="false" customHeight="false" outlineLevel="0" collapsed="false">
      <c r="I12" s="0" t="n">
        <v>2500000</v>
      </c>
      <c r="J12" s="0" t="n">
        <f aca="false">I12-100000</f>
        <v>2400000</v>
      </c>
      <c r="K12" s="0" t="n">
        <f aca="false">J12/100*15/12</f>
        <v>30000</v>
      </c>
    </row>
    <row r="14" customFormat="false" ht="13.8" hidden="false" customHeight="false" outlineLevel="0" collapsed="false">
      <c r="J14" s="0" t="n">
        <v>1000000</v>
      </c>
      <c r="K14" s="0" t="n">
        <f aca="false">J14/100*15/12</f>
        <v>12500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2024-04-18T12:26:35Z</dcterms:created>
  <dc:creator>Ищенко Даниил Владимирович</dc:creator>
  <dc:description/>
  <dc:language>en-US</dc:language>
  <cp:lastModifiedBy/>
  <dcterms:modified xsi:type="dcterms:W3CDTF">2024-09-26T00:02:29Z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