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d Grants" sheetId="1" r:id="rId1"/>
  </sheets>
  <calcPr fullCalcOnLoad="1"/>
</workbook>
</file>

<file path=xl/sharedStrings.xml><?xml version="1.0" encoding="utf-8"?>
<sst xmlns="http://schemas.openxmlformats.org/spreadsheetml/2006/main" count="99" uniqueCount="99">
  <si>
    <t>data.HRSA.gov – Find Grants</t>
  </si>
  <si>
    <t>Report Created on: 06/22/2023 09:15:30 EST</t>
  </si>
  <si>
    <t>! Note about FY 2023 awards: FY 2023 data is preliminary and not yet complete as it reflects current Fiscal Year to date funding.</t>
  </si>
  <si>
    <t/>
  </si>
  <si>
    <t>Selected Filters: FY 2023 | Primary Health Care | Health Center Controlled Network (U86)</t>
  </si>
  <si>
    <t>Program Area</t>
  </si>
  <si>
    <t>Program Name</t>
  </si>
  <si>
    <t>Fiscal Year</t>
  </si>
  <si>
    <t>Activity Code</t>
  </si>
  <si>
    <t>Grant Number</t>
  </si>
  <si>
    <t>Grantee Name</t>
  </si>
  <si>
    <t>City</t>
  </si>
  <si>
    <t>State</t>
  </si>
  <si>
    <t>County</t>
  </si>
  <si>
    <t>Award Amount</t>
  </si>
  <si>
    <t>Congressional District</t>
  </si>
  <si>
    <t>Grantee Contact Details</t>
  </si>
  <si>
    <t>Grantee Class</t>
  </si>
  <si>
    <t>Primary Health Care</t>
  </si>
  <si>
    <t>Health Center Controlled Network</t>
  </si>
  <si>
    <t>2023</t>
  </si>
  <si>
    <t>U86</t>
  </si>
  <si>
    <t>U86CS45865</t>
  </si>
  <si>
    <t>COMMUNITY HEALTH CENTERS OF ARKANSAS INC</t>
  </si>
  <si>
    <t>Little Rock</t>
  </si>
  <si>
    <t>AR</t>
  </si>
  <si>
    <t>Pulaski</t>
  </si>
  <si>
    <t>AR-02</t>
  </si>
  <si>
    <t>Corporate Entity, Federal Tax Exempt</t>
  </si>
  <si>
    <t>U86CS45867</t>
  </si>
  <si>
    <t>COUNCIL OF COMMUNITY CLINICS</t>
  </si>
  <si>
    <t>San Diego</t>
  </si>
  <si>
    <t>CA</t>
  </si>
  <si>
    <t>CA-51</t>
  </si>
  <si>
    <t>U86CS45894</t>
  </si>
  <si>
    <t>ALIADOS HEALTH</t>
  </si>
  <si>
    <t>Petaluma</t>
  </si>
  <si>
    <t>Sonoma</t>
  </si>
  <si>
    <t>CA-02</t>
  </si>
  <si>
    <t>U86CS45875</t>
  </si>
  <si>
    <t>IDAHO PRIMARY CARE ASSOCIATION, INCORPORATED</t>
  </si>
  <si>
    <t>Boise</t>
  </si>
  <si>
    <t>ID</t>
  </si>
  <si>
    <t>Ada</t>
  </si>
  <si>
    <t>ID-02</t>
  </si>
  <si>
    <t>U86CS45876</t>
  </si>
  <si>
    <t>IN CONCERTCARE INC</t>
  </si>
  <si>
    <t>Des Moines</t>
  </si>
  <si>
    <t>IA</t>
  </si>
  <si>
    <t>Polk</t>
  </si>
  <si>
    <t>IA-03</t>
  </si>
  <si>
    <t>U86CS45878</t>
  </si>
  <si>
    <t>KENTUCKY HEALTH CENTER NETWORK INCORPORATED</t>
  </si>
  <si>
    <t>Mount Sterling</t>
  </si>
  <si>
    <t>KY</t>
  </si>
  <si>
    <t>Montgomery</t>
  </si>
  <si>
    <t>KY-06</t>
  </si>
  <si>
    <t>U86CS45886</t>
  </si>
  <si>
    <t>NEIGHBORHOOD HEALTH CARE NETWORK</t>
  </si>
  <si>
    <t>Minneapolis</t>
  </si>
  <si>
    <t>MN</t>
  </si>
  <si>
    <t>Hennepin</t>
  </si>
  <si>
    <t>MN-05</t>
  </si>
  <si>
    <t>U86CS45883</t>
  </si>
  <si>
    <t>Mississippi Health Safe Net</t>
  </si>
  <si>
    <t>Jackson</t>
  </si>
  <si>
    <t>MS</t>
  </si>
  <si>
    <t>Hinds</t>
  </si>
  <si>
    <t>MS-02</t>
  </si>
  <si>
    <t>U86CS45885</t>
  </si>
  <si>
    <t>Montana Primary Care Association, Incorporated</t>
  </si>
  <si>
    <t>Helena</t>
  </si>
  <si>
    <t>MT</t>
  </si>
  <si>
    <t>Lewis and Clark</t>
  </si>
  <si>
    <t>MT-02</t>
  </si>
  <si>
    <t>U86CS45866</t>
  </si>
  <si>
    <t>COMMUNITY HEALTHCARE ASSOCIATION OF THE DAKOTAS</t>
  </si>
  <si>
    <t>Sioux Falls</t>
  </si>
  <si>
    <t>SD</t>
  </si>
  <si>
    <t>Minnehaha</t>
  </si>
  <si>
    <t>SD-00</t>
  </si>
  <si>
    <t>U86CS45896</t>
  </si>
  <si>
    <t>TENNESSEE PRIMARY CARE ASSOCIATION</t>
  </si>
  <si>
    <t>Nashville</t>
  </si>
  <si>
    <t>TN</t>
  </si>
  <si>
    <t>Davidson</t>
  </si>
  <si>
    <t>TN-07</t>
  </si>
  <si>
    <t>U86CS45897</t>
  </si>
  <si>
    <t>TEXAS ASSOCIATION OF COMMUNITY HEALTH CENTERS INC</t>
  </si>
  <si>
    <t>Austin</t>
  </si>
  <si>
    <t>TX</t>
  </si>
  <si>
    <t>Travis</t>
  </si>
  <si>
    <t>TX-21</t>
  </si>
  <si>
    <t>U86CS45857</t>
  </si>
  <si>
    <t>ASSOCIATION FOR UTAH COMMUNITY HEALTH</t>
  </si>
  <si>
    <t>Salt Lake City</t>
  </si>
  <si>
    <t>UT</t>
  </si>
  <si>
    <t>Salt Lake</t>
  </si>
  <si>
    <t>UT-04</t>
  </si>
</sst>
</file>

<file path=xl/styles.xml><?xml version="1.0" encoding="utf-8"?>
<styleSheet xmlns="http://schemas.openxmlformats.org/spreadsheetml/2006/main">
  <numFmts count="1">
    <numFmt numFmtId="164" formatCode="$#,#"/>
  </numFmts>
  <fonts count="4">
    <font>
      <sz val="11"/>
      <name val="Calibri"/>
    </font>
    <font>
      <b/>
      <sz val="11"/>
      <name val="Calibri"/>
    </font>
    <font>
      <b/>
      <sz val="20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2" applyFont="1" xfId="0">
      <alignment horizontal="center"/>
    </xf>
    <xf numFmtId="0" applyNumberFormat="1" fontId="3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M2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7">
      <c r="A7" s="2" t="s">
        <v>4</v>
      </c>
    </row>
    <row r="8">
      <c r="A8" s="4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5" t="s">
        <v>17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24</v>
      </c>
      <c r="H9" s="0" t="s">
        <v>25</v>
      </c>
      <c r="I9" s="0" t="s">
        <v>26</v>
      </c>
      <c r="J9" s="6">
        <v>540817</v>
      </c>
      <c r="K9" s="0" t="s">
        <v>27</v>
      </c>
      <c r="L9" s="0">
        <f>=HYPERLINK("#","119 S Izard St Little Rock AR 722012134")</f>
      </c>
      <c r="M9" s="0" t="s">
        <v>28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29</v>
      </c>
      <c r="F10" s="0" t="s">
        <v>30</v>
      </c>
      <c r="G10" s="0" t="s">
        <v>31</v>
      </c>
      <c r="H10" s="0" t="s">
        <v>32</v>
      </c>
      <c r="I10" s="0" t="s">
        <v>31</v>
      </c>
      <c r="J10" s="6">
        <v>540817</v>
      </c>
      <c r="K10" s="0" t="s">
        <v>33</v>
      </c>
      <c r="L10" s="0">
        <f>=HYPERLINK("#","3710 Ruffin Rd San Diego CA 921231812")</f>
      </c>
      <c r="M10" s="0" t="s">
        <v>28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34</v>
      </c>
      <c r="F11" s="0" t="s">
        <v>35</v>
      </c>
      <c r="G11" s="0" t="s">
        <v>36</v>
      </c>
      <c r="H11" s="0" t="s">
        <v>32</v>
      </c>
      <c r="I11" s="0" t="s">
        <v>37</v>
      </c>
      <c r="J11" s="6">
        <v>665817</v>
      </c>
      <c r="K11" s="0" t="s">
        <v>38</v>
      </c>
      <c r="L11" s="0">
        <f>=HYPERLINK("#","1310 Redwood Way STE 135 Petaluma CA 949546514")</f>
      </c>
      <c r="M11" s="0" t="s">
        <v>28</v>
      </c>
    </row>
    <row r="12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39</v>
      </c>
      <c r="F12" s="0" t="s">
        <v>40</v>
      </c>
      <c r="G12" s="0" t="s">
        <v>41</v>
      </c>
      <c r="H12" s="0" t="s">
        <v>42</v>
      </c>
      <c r="I12" s="0" t="s">
        <v>43</v>
      </c>
      <c r="J12" s="6">
        <v>665817</v>
      </c>
      <c r="K12" s="0" t="s">
        <v>44</v>
      </c>
      <c r="L12" s="0">
        <f>=HYPERLINK("#","1087 W River St Ste 160 Boise ID 837027024")</f>
      </c>
      <c r="M12" s="0" t="s">
        <v>28</v>
      </c>
    </row>
    <row r="13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45</v>
      </c>
      <c r="F13" s="0" t="s">
        <v>46</v>
      </c>
      <c r="G13" s="0" t="s">
        <v>47</v>
      </c>
      <c r="H13" s="0" t="s">
        <v>48</v>
      </c>
      <c r="I13" s="0" t="s">
        <v>49</v>
      </c>
      <c r="J13" s="6">
        <v>540817</v>
      </c>
      <c r="K13" s="0" t="s">
        <v>50</v>
      </c>
      <c r="L13" s="0">
        <f>=HYPERLINK("#","500 SW 7th St Ste 300 Des Moines IA 503094545")</f>
      </c>
      <c r="M13" s="0" t="s">
        <v>28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51</v>
      </c>
      <c r="F14" s="0" t="s">
        <v>52</v>
      </c>
      <c r="G14" s="0" t="s">
        <v>53</v>
      </c>
      <c r="H14" s="0" t="s">
        <v>54</v>
      </c>
      <c r="I14" s="0" t="s">
        <v>55</v>
      </c>
      <c r="J14" s="6">
        <v>1040817</v>
      </c>
      <c r="K14" s="0" t="s">
        <v>56</v>
      </c>
      <c r="L14" s="0">
        <f>=HYPERLINK("#","3650 Aarons Run Rd Mount Sterling KY 403539401")</f>
      </c>
      <c r="M14" s="0" t="s">
        <v>28</v>
      </c>
    </row>
    <row r="15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57</v>
      </c>
      <c r="F15" s="0" t="s">
        <v>58</v>
      </c>
      <c r="G15" s="0" t="s">
        <v>59</v>
      </c>
      <c r="H15" s="0" t="s">
        <v>60</v>
      </c>
      <c r="I15" s="0" t="s">
        <v>61</v>
      </c>
      <c r="J15" s="6">
        <v>540817</v>
      </c>
      <c r="K15" s="0" t="s">
        <v>62</v>
      </c>
      <c r="L15" s="0">
        <f>=HYPERLINK("#","2829 University Ave SE STE 645 Minneapolis MN 554144406")</f>
      </c>
      <c r="M15" s="0" t="s">
        <v>28</v>
      </c>
    </row>
    <row r="16">
      <c r="A16" s="0" t="s">
        <v>18</v>
      </c>
      <c r="B16" s="0" t="s">
        <v>19</v>
      </c>
      <c r="C16" s="0" t="s">
        <v>20</v>
      </c>
      <c r="D16" s="0" t="s">
        <v>21</v>
      </c>
      <c r="E16" s="0" t="s">
        <v>63</v>
      </c>
      <c r="F16" s="0" t="s">
        <v>64</v>
      </c>
      <c r="G16" s="0" t="s">
        <v>65</v>
      </c>
      <c r="H16" s="0" t="s">
        <v>66</v>
      </c>
      <c r="I16" s="0" t="s">
        <v>67</v>
      </c>
      <c r="J16" s="6">
        <v>665817</v>
      </c>
      <c r="K16" s="0" t="s">
        <v>68</v>
      </c>
      <c r="L16" s="0">
        <f>=HYPERLINK("#","6400 Lakeover Rd STE A Jackson MS 392138020")</f>
      </c>
      <c r="M16" s="0" t="s">
        <v>28</v>
      </c>
    </row>
    <row r="17">
      <c r="A17" s="0" t="s">
        <v>18</v>
      </c>
      <c r="B17" s="0" t="s">
        <v>19</v>
      </c>
      <c r="C17" s="0" t="s">
        <v>20</v>
      </c>
      <c r="D17" s="0" t="s">
        <v>21</v>
      </c>
      <c r="E17" s="0" t="s">
        <v>69</v>
      </c>
      <c r="F17" s="0" t="s">
        <v>70</v>
      </c>
      <c r="G17" s="0" t="s">
        <v>71</v>
      </c>
      <c r="H17" s="0" t="s">
        <v>72</v>
      </c>
      <c r="I17" s="0" t="s">
        <v>73</v>
      </c>
      <c r="J17" s="6">
        <v>665817</v>
      </c>
      <c r="K17" s="0" t="s">
        <v>74</v>
      </c>
      <c r="L17" s="0">
        <f>=HYPERLINK("#","1805 Euclid Ave Helena MT 596011906")</f>
      </c>
      <c r="M17" s="0" t="s">
        <v>28</v>
      </c>
    </row>
    <row r="18">
      <c r="A18" s="0" t="s">
        <v>18</v>
      </c>
      <c r="B18" s="0" t="s">
        <v>19</v>
      </c>
      <c r="C18" s="0" t="s">
        <v>20</v>
      </c>
      <c r="D18" s="0" t="s">
        <v>21</v>
      </c>
      <c r="E18" s="0" t="s">
        <v>75</v>
      </c>
      <c r="F18" s="0" t="s">
        <v>76</v>
      </c>
      <c r="G18" s="0" t="s">
        <v>77</v>
      </c>
      <c r="H18" s="0" t="s">
        <v>78</v>
      </c>
      <c r="I18" s="0" t="s">
        <v>79</v>
      </c>
      <c r="J18" s="6">
        <v>540817</v>
      </c>
      <c r="K18" s="0" t="s">
        <v>80</v>
      </c>
      <c r="L18" s="0">
        <f>=HYPERLINK("#","196 E 6th St Sioux Falls SD 571045937")</f>
      </c>
      <c r="M18" s="0" t="s">
        <v>28</v>
      </c>
    </row>
    <row r="19">
      <c r="A19" s="0" t="s">
        <v>18</v>
      </c>
      <c r="B19" s="0" t="s">
        <v>19</v>
      </c>
      <c r="C19" s="0" t="s">
        <v>20</v>
      </c>
      <c r="D19" s="0" t="s">
        <v>21</v>
      </c>
      <c r="E19" s="0" t="s">
        <v>81</v>
      </c>
      <c r="F19" s="0" t="s">
        <v>82</v>
      </c>
      <c r="G19" s="0" t="s">
        <v>83</v>
      </c>
      <c r="H19" s="0" t="s">
        <v>84</v>
      </c>
      <c r="I19" s="0" t="s">
        <v>85</v>
      </c>
      <c r="J19" s="6">
        <v>915817</v>
      </c>
      <c r="K19" s="0" t="s">
        <v>86</v>
      </c>
      <c r="L19" s="0">
        <f>=HYPERLINK("#","710 Spence Ln Nashville TN 372171144")</f>
      </c>
      <c r="M19" s="0" t="s">
        <v>28</v>
      </c>
    </row>
    <row r="20">
      <c r="A20" s="0" t="s">
        <v>18</v>
      </c>
      <c r="B20" s="0" t="s">
        <v>19</v>
      </c>
      <c r="C20" s="0" t="s">
        <v>20</v>
      </c>
      <c r="D20" s="0" t="s">
        <v>21</v>
      </c>
      <c r="E20" s="0" t="s">
        <v>87</v>
      </c>
      <c r="F20" s="0" t="s">
        <v>88</v>
      </c>
      <c r="G20" s="0" t="s">
        <v>89</v>
      </c>
      <c r="H20" s="0" t="s">
        <v>90</v>
      </c>
      <c r="I20" s="0" t="s">
        <v>91</v>
      </c>
      <c r="J20" s="6">
        <v>125000</v>
      </c>
      <c r="K20" s="0" t="s">
        <v>92</v>
      </c>
      <c r="L20" s="0">
        <f>=HYPERLINK("#","5900 Southwest Pkwy Bldg 3 Austin TX 787356205")</f>
      </c>
      <c r="M20" s="0" t="s">
        <v>28</v>
      </c>
    </row>
    <row r="21">
      <c r="A21" s="0" t="s">
        <v>18</v>
      </c>
      <c r="B21" s="0" t="s">
        <v>19</v>
      </c>
      <c r="C21" s="0" t="s">
        <v>20</v>
      </c>
      <c r="D21" s="0" t="s">
        <v>21</v>
      </c>
      <c r="E21" s="0" t="s">
        <v>93</v>
      </c>
      <c r="F21" s="0" t="s">
        <v>94</v>
      </c>
      <c r="G21" s="0" t="s">
        <v>95</v>
      </c>
      <c r="H21" s="0" t="s">
        <v>96</v>
      </c>
      <c r="I21" s="0" t="s">
        <v>97</v>
      </c>
      <c r="J21" s="6">
        <v>540817</v>
      </c>
      <c r="K21" s="0" t="s">
        <v>98</v>
      </c>
      <c r="L21" s="0">
        <f>=HYPERLINK("#","860 E 4500 S Ste 206 Salt Lake City UT 841073014")</f>
      </c>
      <c r="M21" s="0" t="s">
        <v>28</v>
      </c>
    </row>
  </sheetData>
  <mergeCells>
    <mergeCell ref="A2:K2"/>
  </mergeCells>
  <headerFooter/>
</worksheet>
</file>