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4A50BD91-877E-4712-9D1E-3F2D53AA3A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1" l="1"/>
  <c r="D221" i="1"/>
  <c r="C206" i="1"/>
  <c r="C205" i="1"/>
  <c r="E103" i="1"/>
  <c r="I207" i="1"/>
  <c r="I206" i="1"/>
  <c r="I205" i="1"/>
  <c r="I204" i="1"/>
  <c r="H207" i="1"/>
  <c r="H206" i="1"/>
  <c r="H205" i="1"/>
  <c r="H204" i="1"/>
  <c r="C193" i="1"/>
  <c r="D183" i="1"/>
  <c r="C189" i="1"/>
  <c r="C188" i="1"/>
  <c r="C186" i="1"/>
  <c r="C185" i="1"/>
  <c r="C184" i="1"/>
  <c r="C183" i="1"/>
  <c r="P59" i="1"/>
  <c r="P58" i="1"/>
  <c r="P57" i="1"/>
  <c r="W105" i="1"/>
  <c r="W104" i="1"/>
  <c r="W103" i="1"/>
  <c r="W101" i="1"/>
  <c r="W100" i="1"/>
  <c r="W99" i="1"/>
  <c r="W97" i="1"/>
  <c r="W96" i="1"/>
  <c r="W95" i="1"/>
  <c r="W93" i="1"/>
  <c r="W92" i="1"/>
  <c r="W91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C99" i="1"/>
  <c r="D99" i="1" s="1"/>
  <c r="F143" i="1"/>
  <c r="D231" i="1" s="1"/>
  <c r="E143" i="1"/>
  <c r="C215" i="1" s="1"/>
  <c r="C143" i="1"/>
  <c r="D143" i="1" s="1"/>
  <c r="F139" i="1"/>
  <c r="D230" i="1" s="1"/>
  <c r="E139" i="1"/>
  <c r="C214" i="1" s="1"/>
  <c r="C139" i="1"/>
  <c r="D139" i="1" s="1"/>
  <c r="E135" i="1"/>
  <c r="C213" i="1" s="1"/>
  <c r="F135" i="1"/>
  <c r="D229" i="1" s="1"/>
  <c r="C135" i="1"/>
  <c r="D135" i="1" s="1"/>
  <c r="F131" i="1"/>
  <c r="D228" i="1" s="1"/>
  <c r="E131" i="1"/>
  <c r="C212" i="1" s="1"/>
  <c r="C131" i="1"/>
  <c r="D131" i="1" s="1"/>
  <c r="E127" i="1"/>
  <c r="C211" i="1" s="1"/>
  <c r="F127" i="1"/>
  <c r="D227" i="1" s="1"/>
  <c r="C127" i="1"/>
  <c r="D127" i="1" s="1"/>
  <c r="C123" i="1"/>
  <c r="D123" i="1" s="1"/>
  <c r="C119" i="1"/>
  <c r="D119" i="1" s="1"/>
  <c r="C115" i="1"/>
  <c r="D115" i="1" s="1"/>
  <c r="C111" i="1"/>
  <c r="D111" i="1" s="1"/>
  <c r="C107" i="1"/>
  <c r="D107" i="1" s="1"/>
  <c r="C103" i="1"/>
  <c r="D103" i="1" s="1"/>
  <c r="F123" i="1"/>
  <c r="D226" i="1" s="1"/>
  <c r="E228" i="1" s="1"/>
  <c r="F119" i="1"/>
  <c r="D225" i="1" s="1"/>
  <c r="E225" i="1" s="1"/>
  <c r="F115" i="1"/>
  <c r="D224" i="1" s="1"/>
  <c r="F111" i="1"/>
  <c r="D223" i="1" s="1"/>
  <c r="F107" i="1"/>
  <c r="E123" i="1"/>
  <c r="C210" i="1" s="1"/>
  <c r="E119" i="1"/>
  <c r="C209" i="1" s="1"/>
  <c r="E115" i="1"/>
  <c r="C208" i="1" s="1"/>
  <c r="E111" i="1"/>
  <c r="C207" i="1" s="1"/>
  <c r="E209" i="1" s="1"/>
  <c r="E107" i="1"/>
  <c r="F103" i="1"/>
  <c r="F99" i="1"/>
  <c r="D220" i="1" s="1"/>
  <c r="I211" i="1" s="1"/>
  <c r="E99" i="1"/>
  <c r="C204" i="1" s="1"/>
  <c r="P22" i="1"/>
  <c r="P28" i="1"/>
  <c r="O28" i="1"/>
  <c r="O22" i="1"/>
  <c r="O16" i="1"/>
  <c r="P10" i="1"/>
  <c r="P16" i="1"/>
  <c r="O10" i="1"/>
  <c r="M28" i="1"/>
  <c r="N28" i="1" s="1"/>
  <c r="M22" i="1"/>
  <c r="N22" i="1" s="1"/>
  <c r="D199" i="1"/>
  <c r="D198" i="1"/>
  <c r="D197" i="1"/>
  <c r="D196" i="1"/>
  <c r="D195" i="1"/>
  <c r="D194" i="1"/>
  <c r="D193" i="1"/>
  <c r="C199" i="1"/>
  <c r="C198" i="1"/>
  <c r="C197" i="1"/>
  <c r="C196" i="1"/>
  <c r="C195" i="1"/>
  <c r="C194" i="1"/>
  <c r="K46" i="1"/>
  <c r="K40" i="1"/>
  <c r="K34" i="1"/>
  <c r="K28" i="1"/>
  <c r="K22" i="1"/>
  <c r="K16" i="1"/>
  <c r="K10" i="1"/>
  <c r="J46" i="1"/>
  <c r="J40" i="1"/>
  <c r="J34" i="1"/>
  <c r="J28" i="1"/>
  <c r="J22" i="1"/>
  <c r="J16" i="1"/>
  <c r="J10" i="1"/>
  <c r="D189" i="1"/>
  <c r="D188" i="1"/>
  <c r="D187" i="1"/>
  <c r="D186" i="1"/>
  <c r="D185" i="1"/>
  <c r="D184" i="1"/>
  <c r="C187" i="1"/>
  <c r="E46" i="1"/>
  <c r="E40" i="1"/>
  <c r="E34" i="1"/>
  <c r="E28" i="1"/>
  <c r="E22" i="1"/>
  <c r="E16" i="1"/>
  <c r="E10" i="1"/>
  <c r="D46" i="1"/>
  <c r="D40" i="1"/>
  <c r="D34" i="1"/>
  <c r="D28" i="1"/>
  <c r="D22" i="1"/>
  <c r="D16" i="1"/>
  <c r="D10" i="1"/>
  <c r="Z100" i="1"/>
  <c r="M16" i="1"/>
  <c r="N16" i="1" s="1"/>
  <c r="Q56" i="1"/>
  <c r="Q57" i="1"/>
  <c r="Q58" i="1"/>
  <c r="Q62" i="1"/>
  <c r="Q61" i="1"/>
  <c r="Q60" i="1"/>
  <c r="Q59" i="1"/>
  <c r="F91" i="1"/>
  <c r="W36" i="1" s="1"/>
  <c r="B91" i="1"/>
  <c r="W25" i="1" s="1"/>
  <c r="F85" i="1"/>
  <c r="W35" i="1" s="1"/>
  <c r="B85" i="1"/>
  <c r="W24" i="1" s="1"/>
  <c r="F79" i="1"/>
  <c r="W34" i="1" s="1"/>
  <c r="B79" i="1"/>
  <c r="W23" i="1" s="1"/>
  <c r="F73" i="1"/>
  <c r="W33" i="1" s="1"/>
  <c r="B73" i="1"/>
  <c r="C73" i="1" s="1"/>
  <c r="F67" i="1"/>
  <c r="W32" i="1" s="1"/>
  <c r="B67" i="1"/>
  <c r="W21" i="1" s="1"/>
  <c r="F61" i="1"/>
  <c r="W31" i="1" s="1"/>
  <c r="B61" i="1"/>
  <c r="C61" i="1" s="1"/>
  <c r="F55" i="1"/>
  <c r="G55" i="1" s="1"/>
  <c r="B55" i="1"/>
  <c r="C55" i="1" s="1"/>
  <c r="H46" i="1"/>
  <c r="V36" i="1" s="1"/>
  <c r="B46" i="1"/>
  <c r="V25" i="1" s="1"/>
  <c r="H40" i="1"/>
  <c r="V35" i="1" s="1"/>
  <c r="B40" i="1"/>
  <c r="V24" i="1" s="1"/>
  <c r="H34" i="1"/>
  <c r="V34" i="1" s="1"/>
  <c r="B34" i="1"/>
  <c r="C34" i="1" s="1"/>
  <c r="H28" i="1"/>
  <c r="V33" i="1" s="1"/>
  <c r="B28" i="1"/>
  <c r="V22" i="1" s="1"/>
  <c r="H22" i="1"/>
  <c r="I22" i="1" s="1"/>
  <c r="B22" i="1"/>
  <c r="C22" i="1" s="1"/>
  <c r="H16" i="1"/>
  <c r="I16" i="1" s="1"/>
  <c r="B16" i="1"/>
  <c r="C16" i="1" s="1"/>
  <c r="M10" i="1"/>
  <c r="N10" i="1" s="1"/>
  <c r="H10" i="1"/>
  <c r="V30" i="1" s="1"/>
  <c r="B10" i="1"/>
  <c r="C10" i="1" s="1"/>
  <c r="H214" i="1" l="1"/>
  <c r="E215" i="1"/>
  <c r="E212" i="1"/>
  <c r="H213" i="1"/>
  <c r="E231" i="1"/>
  <c r="I212" i="1"/>
  <c r="I214" i="1"/>
  <c r="E222" i="1"/>
  <c r="H212" i="1"/>
  <c r="E206" i="1"/>
  <c r="H211" i="1"/>
  <c r="W106" i="1"/>
  <c r="AA102" i="1"/>
  <c r="AA101" i="1"/>
  <c r="W102" i="1"/>
  <c r="W98" i="1"/>
  <c r="AA100" i="1"/>
  <c r="W94" i="1"/>
  <c r="AA99" i="1"/>
  <c r="C28" i="1"/>
  <c r="V19" i="1"/>
  <c r="C46" i="1"/>
  <c r="G73" i="1"/>
  <c r="V20" i="1"/>
  <c r="C85" i="1"/>
  <c r="I34" i="1"/>
  <c r="G61" i="1"/>
  <c r="C67" i="1"/>
  <c r="C79" i="1"/>
  <c r="I10" i="1"/>
  <c r="I213" i="1"/>
  <c r="I28" i="1"/>
  <c r="C40" i="1"/>
  <c r="G67" i="1"/>
  <c r="G79" i="1"/>
  <c r="I40" i="1"/>
  <c r="W20" i="1"/>
  <c r="I46" i="1"/>
  <c r="V23" i="1"/>
  <c r="G85" i="1"/>
  <c r="C91" i="1"/>
  <c r="V21" i="1"/>
  <c r="W19" i="1"/>
  <c r="W22" i="1"/>
  <c r="V31" i="1"/>
  <c r="G91" i="1"/>
  <c r="W30" i="1"/>
  <c r="V32" i="1"/>
</calcChain>
</file>

<file path=xl/sharedStrings.xml><?xml version="1.0" encoding="utf-8"?>
<sst xmlns="http://schemas.openxmlformats.org/spreadsheetml/2006/main" count="132" uniqueCount="28">
  <si>
    <t>Naive Algorithm</t>
  </si>
  <si>
    <t>Line Algorithm</t>
  </si>
  <si>
    <t>C++</t>
  </si>
  <si>
    <t>Time</t>
  </si>
  <si>
    <t>GFLOPS</t>
  </si>
  <si>
    <t>L1 DCM</t>
  </si>
  <si>
    <t>L2 DCM</t>
  </si>
  <si>
    <t>JAVA</t>
  </si>
  <si>
    <t>MEDIA</t>
  </si>
  <si>
    <t>Size</t>
  </si>
  <si>
    <t>Java</t>
  </si>
  <si>
    <t>Block Algorithm</t>
  </si>
  <si>
    <t>Blocks</t>
  </si>
  <si>
    <t>Naïve Algorithm Execution Time - C++ vs Java</t>
  </si>
  <si>
    <t>Line Multiplication Algorithm - C++ vs Java</t>
  </si>
  <si>
    <t>Naïve Algorithm</t>
  </si>
  <si>
    <t xml:space="preserve">Line Multiplication Algorithm </t>
  </si>
  <si>
    <t>Line Multiplication Algorithm</t>
  </si>
  <si>
    <t>Block Multiplication Algorithm</t>
  </si>
  <si>
    <t>Block Algorithm Time Avg (per Block)</t>
  </si>
  <si>
    <t>Block</t>
  </si>
  <si>
    <t>Block Size</t>
  </si>
  <si>
    <t>L1 DCM (Naïve)</t>
  </si>
  <si>
    <t>L2 DCM (Naïve)</t>
  </si>
  <si>
    <t>L1 DCM (Line)</t>
  </si>
  <si>
    <t>L2 DCM (Line)</t>
  </si>
  <si>
    <t>L1 DCM (Block)</t>
  </si>
  <si>
    <t>L2 DCM (Block)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</si>
</sst>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rgb="FF000000"/>
      <name val="Arial"/>
      <family val="2"/>
      <scheme val="minor"/>
    </font>
    <font>
      <sz val="11"/>
      <color rgb="FF000000"/>
      <name val="Inconsolata"/>
    </font>
    <font>
      <sz val="11"/>
      <color rgb="FF7E3794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  <charset val="1"/>
    </font>
    <font>
      <sz val="10"/>
      <color rgb="FFFF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6" fillId="0" borderId="0" xfId="0" applyFont="1"/>
    <xf numFmtId="0" fontId="2" fillId="2" borderId="0" xfId="0" applyFont="1" applyFill="1"/>
    <xf numFmtId="0" fontId="7" fillId="2" borderId="0" xfId="0" applyFont="1" applyFill="1"/>
    <xf numFmtId="0" fontId="6" fillId="0" borderId="6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4" xfId="0" applyFont="1" applyBorder="1"/>
    <xf numFmtId="0" fontId="2" fillId="0" borderId="0" xfId="0" applyFont="1" applyBorder="1" applyAlignment="1"/>
    <xf numFmtId="0" fontId="2" fillId="0" borderId="12" xfId="0" applyFont="1" applyBorder="1"/>
    <xf numFmtId="0" fontId="0" fillId="0" borderId="12" xfId="0" applyBorder="1"/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/>
    <xf numFmtId="0" fontId="2" fillId="4" borderId="1" xfId="0" applyFont="1" applyFill="1" applyBorder="1"/>
    <xf numFmtId="0" fontId="2" fillId="5" borderId="2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4" borderId="7" xfId="0" applyFont="1" applyFill="1" applyBorder="1"/>
    <xf numFmtId="0" fontId="2" fillId="5" borderId="6" xfId="0" applyFont="1" applyFill="1" applyBorder="1"/>
    <xf numFmtId="0" fontId="2" fillId="5" borderId="0" xfId="0" applyFont="1" applyFill="1"/>
    <xf numFmtId="0" fontId="2" fillId="5" borderId="18" xfId="0" applyFont="1" applyFill="1" applyBorder="1"/>
    <xf numFmtId="0" fontId="2" fillId="4" borderId="0" xfId="0" applyFont="1" applyFill="1" applyBorder="1"/>
    <xf numFmtId="0" fontId="2" fillId="5" borderId="12" xfId="0" applyFont="1" applyFill="1" applyBorder="1"/>
    <xf numFmtId="0" fontId="2" fillId="6" borderId="4" xfId="0" applyFont="1" applyFill="1" applyBorder="1" applyAlignment="1">
      <alignment horizontal="center"/>
    </xf>
    <xf numFmtId="0" fontId="3" fillId="3" borderId="5" xfId="0" applyFont="1" applyFill="1" applyBorder="1"/>
    <xf numFmtId="0" fontId="2" fillId="3" borderId="4" xfId="0" applyFont="1" applyFill="1" applyBorder="1" applyAlignment="1">
      <alignment horizontal="center"/>
    </xf>
    <xf numFmtId="0" fontId="2" fillId="7" borderId="7" xfId="0" applyFont="1" applyFill="1" applyBorder="1"/>
    <xf numFmtId="0" fontId="2" fillId="7" borderId="0" xfId="0" applyFont="1" applyFill="1"/>
    <xf numFmtId="0" fontId="2" fillId="7" borderId="1" xfId="0" applyFont="1" applyFill="1" applyBorder="1"/>
    <xf numFmtId="0" fontId="2" fillId="5" borderId="23" xfId="0" applyFont="1" applyFill="1" applyBorder="1"/>
    <xf numFmtId="0" fontId="2" fillId="0" borderId="24" xfId="0" applyFont="1" applyBorder="1"/>
    <xf numFmtId="0" fontId="2" fillId="8" borderId="7" xfId="0" applyFont="1" applyFill="1" applyBorder="1"/>
    <xf numFmtId="0" fontId="2" fillId="8" borderId="12" xfId="0" applyFont="1" applyFill="1" applyBorder="1"/>
    <xf numFmtId="0" fontId="2" fillId="8" borderId="0" xfId="0" applyFont="1" applyFill="1"/>
    <xf numFmtId="0" fontId="2" fillId="8" borderId="6" xfId="0" applyFont="1" applyFill="1" applyBorder="1"/>
    <xf numFmtId="0" fontId="2" fillId="8" borderId="8" xfId="0" applyFont="1" applyFill="1" applyBorder="1"/>
    <xf numFmtId="0" fontId="2" fillId="8" borderId="22" xfId="0" applyFont="1" applyFill="1" applyBorder="1"/>
    <xf numFmtId="0" fontId="2" fillId="8" borderId="10" xfId="0" applyFont="1" applyFill="1" applyBorder="1"/>
    <xf numFmtId="0" fontId="4" fillId="8" borderId="0" xfId="0" applyFont="1" applyFill="1"/>
    <xf numFmtId="0" fontId="5" fillId="8" borderId="0" xfId="0" applyFont="1" applyFill="1"/>
    <xf numFmtId="0" fontId="7" fillId="8" borderId="7" xfId="0" applyFont="1" applyFill="1" applyBorder="1"/>
    <xf numFmtId="0" fontId="7" fillId="8" borderId="0" xfId="0" applyFont="1" applyFill="1"/>
    <xf numFmtId="0" fontId="7" fillId="8" borderId="12" xfId="0" applyFont="1" applyFill="1" applyBorder="1"/>
    <xf numFmtId="0" fontId="7" fillId="8" borderId="8" xfId="0" applyFont="1" applyFill="1" applyBorder="1"/>
    <xf numFmtId="0" fontId="2" fillId="8" borderId="14" xfId="0" applyFont="1" applyFill="1" applyBorder="1"/>
    <xf numFmtId="0" fontId="2" fillId="8" borderId="20" xfId="0" applyFont="1" applyFill="1" applyBorder="1"/>
    <xf numFmtId="0" fontId="5" fillId="8" borderId="14" xfId="0" applyFont="1" applyFill="1" applyBorder="1"/>
    <xf numFmtId="0" fontId="7" fillId="8" borderId="19" xfId="0" applyFont="1" applyFill="1" applyBorder="1"/>
    <xf numFmtId="0" fontId="4" fillId="8" borderId="14" xfId="0" applyFont="1" applyFill="1" applyBorder="1"/>
    <xf numFmtId="0" fontId="7" fillId="8" borderId="14" xfId="0" applyFont="1" applyFill="1" applyBorder="1"/>
    <xf numFmtId="0" fontId="7" fillId="8" borderId="20" xfId="0" applyFont="1" applyFill="1" applyBorder="1"/>
    <xf numFmtId="0" fontId="2" fillId="8" borderId="24" xfId="0" applyFont="1" applyFill="1" applyBorder="1"/>
    <xf numFmtId="0" fontId="2" fillId="8" borderId="25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0" borderId="9" xfId="0" applyFont="1" applyFill="1" applyBorder="1"/>
    <xf numFmtId="0" fontId="7" fillId="10" borderId="11" xfId="0" applyFont="1" applyFill="1" applyBorder="1"/>
    <xf numFmtId="0" fontId="7" fillId="10" borderId="0" xfId="0" applyFont="1" applyFill="1"/>
    <xf numFmtId="0" fontId="7" fillId="10" borderId="12" xfId="0" applyFont="1" applyFill="1" applyBorder="1"/>
    <xf numFmtId="0" fontId="7" fillId="10" borderId="13" xfId="0" applyFont="1" applyFill="1" applyBorder="1"/>
    <xf numFmtId="0" fontId="7" fillId="10" borderId="14" xfId="0" applyFont="1" applyFill="1" applyBorder="1"/>
    <xf numFmtId="0" fontId="7" fillId="10" borderId="20" xfId="0" applyFont="1" applyFill="1" applyBorder="1"/>
    <xf numFmtId="0" fontId="7" fillId="5" borderId="11" xfId="0" applyFont="1" applyFill="1" applyBorder="1"/>
    <xf numFmtId="0" fontId="7" fillId="7" borderId="11" xfId="0" applyFont="1" applyFill="1" applyBorder="1"/>
    <xf numFmtId="0" fontId="7" fillId="11" borderId="0" xfId="0" applyFont="1" applyFill="1"/>
    <xf numFmtId="0" fontId="2" fillId="4" borderId="26" xfId="0" applyFont="1" applyFill="1" applyBorder="1"/>
    <xf numFmtId="0" fontId="2" fillId="7" borderId="27" xfId="0" applyFont="1" applyFill="1" applyBorder="1"/>
    <xf numFmtId="0" fontId="2" fillId="0" borderId="27" xfId="0" applyFont="1" applyBorder="1"/>
    <xf numFmtId="0" fontId="2" fillId="8" borderId="27" xfId="0" applyFont="1" applyFill="1" applyBorder="1"/>
    <xf numFmtId="0" fontId="2" fillId="8" borderId="28" xfId="0" applyFont="1" applyFill="1" applyBorder="1"/>
    <xf numFmtId="0" fontId="7" fillId="8" borderId="24" xfId="0" applyFont="1" applyFill="1" applyBorder="1"/>
    <xf numFmtId="0" fontId="7" fillId="8" borderId="29" xfId="0" applyFont="1" applyFill="1" applyBorder="1"/>
    <xf numFmtId="0" fontId="2" fillId="0" borderId="30" xfId="0" applyFont="1" applyBorder="1"/>
    <xf numFmtId="0" fontId="7" fillId="8" borderId="25" xfId="0" applyFont="1" applyFill="1" applyBorder="1"/>
    <xf numFmtId="0" fontId="0" fillId="0" borderId="24" xfId="0" applyBorder="1"/>
    <xf numFmtId="0" fontId="7" fillId="0" borderId="24" xfId="0" applyFont="1" applyBorder="1"/>
    <xf numFmtId="0" fontId="7" fillId="10" borderId="24" xfId="0" applyFont="1" applyFill="1" applyBorder="1"/>
    <xf numFmtId="0" fontId="7" fillId="10" borderId="25" xfId="0" applyFont="1" applyFill="1" applyBorder="1"/>
    <xf numFmtId="0" fontId="4" fillId="10" borderId="0" xfId="0" applyFont="1" applyFill="1"/>
    <xf numFmtId="0" fontId="7" fillId="0" borderId="24" xfId="0" applyFont="1" applyFill="1" applyBorder="1"/>
    <xf numFmtId="0" fontId="7" fillId="5" borderId="13" xfId="0" applyFont="1" applyFill="1" applyBorder="1"/>
    <xf numFmtId="0" fontId="7" fillId="5" borderId="14" xfId="0" applyFont="1" applyFill="1" applyBorder="1"/>
    <xf numFmtId="0" fontId="7" fillId="5" borderId="25" xfId="0" applyFont="1" applyFill="1" applyBorder="1"/>
    <xf numFmtId="0" fontId="7" fillId="5" borderId="20" xfId="0" applyFont="1" applyFill="1" applyBorder="1"/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7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11" xfId="0" applyFont="1" applyBorder="1"/>
    <xf numFmtId="0" fontId="0" fillId="0" borderId="11" xfId="0" applyBorder="1"/>
    <xf numFmtId="0" fontId="9" fillId="0" borderId="13" xfId="0" applyFont="1" applyBorder="1"/>
    <xf numFmtId="0" fontId="2" fillId="0" borderId="14" xfId="0" applyFont="1" applyBorder="1"/>
    <xf numFmtId="0" fontId="0" fillId="0" borderId="20" xfId="0" applyBorder="1"/>
    <xf numFmtId="0" fontId="0" fillId="5" borderId="32" xfId="0" applyFill="1" applyBorder="1"/>
    <xf numFmtId="0" fontId="8" fillId="5" borderId="18" xfId="0" applyFont="1" applyFill="1" applyBorder="1"/>
    <xf numFmtId="0" fontId="8" fillId="12" borderId="11" xfId="0" applyFont="1" applyFill="1" applyBorder="1"/>
    <xf numFmtId="0" fontId="8" fillId="12" borderId="0" xfId="0" applyFont="1" applyFill="1" applyBorder="1"/>
    <xf numFmtId="0" fontId="8" fillId="12" borderId="12" xfId="0" applyFont="1" applyFill="1" applyBorder="1"/>
    <xf numFmtId="0" fontId="0" fillId="0" borderId="0" xfId="0" applyBorder="1"/>
    <xf numFmtId="0" fontId="0" fillId="0" borderId="14" xfId="0" applyBorder="1"/>
    <xf numFmtId="0" fontId="7" fillId="5" borderId="0" xfId="0" applyFont="1" applyFill="1" applyBorder="1"/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2" fillId="0" borderId="11" xfId="0" applyFont="1" applyBorder="1"/>
    <xf numFmtId="0" fontId="2" fillId="0" borderId="13" xfId="0" applyFont="1" applyBorder="1"/>
    <xf numFmtId="0" fontId="0" fillId="0" borderId="31" xfId="0" applyBorder="1"/>
    <xf numFmtId="0" fontId="7" fillId="0" borderId="0" xfId="0" applyFont="1" applyFill="1" applyBorder="1" applyAlignment="1"/>
    <xf numFmtId="0" fontId="8" fillId="0" borderId="31" xfId="0" applyFont="1" applyFill="1" applyBorder="1"/>
    <xf numFmtId="0" fontId="0" fillId="0" borderId="11" xfId="0" applyFill="1" applyBorder="1"/>
    <xf numFmtId="0" fontId="0" fillId="0" borderId="14" xfId="0" applyFill="1" applyBorder="1"/>
    <xf numFmtId="0" fontId="2" fillId="0" borderId="20" xfId="0" applyFont="1" applyBorder="1"/>
    <xf numFmtId="0" fontId="7" fillId="0" borderId="0" xfId="0" applyFont="1" applyBorder="1"/>
    <xf numFmtId="0" fontId="7" fillId="3" borderId="31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0" fillId="12" borderId="11" xfId="0" applyFill="1" applyBorder="1"/>
    <xf numFmtId="0" fontId="7" fillId="0" borderId="13" xfId="0" applyFont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7" fillId="3" borderId="15" xfId="0" applyFont="1" applyFill="1" applyBorder="1"/>
    <xf numFmtId="0" fontId="7" fillId="3" borderId="16" xfId="0" applyFont="1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3" xfId="0" applyBorder="1"/>
    <xf numFmtId="0" fontId="7" fillId="3" borderId="32" xfId="0" applyFont="1" applyFill="1" applyBorder="1"/>
    <xf numFmtId="0" fontId="7" fillId="3" borderId="18" xfId="0" applyFont="1" applyFill="1" applyBorder="1"/>
    <xf numFmtId="0" fontId="7" fillId="0" borderId="20" xfId="0" applyFont="1" applyBorder="1"/>
    <xf numFmtId="0" fontId="7" fillId="13" borderId="31" xfId="0" applyFont="1" applyFill="1" applyBorder="1"/>
    <xf numFmtId="0" fontId="7" fillId="3" borderId="17" xfId="0" applyFont="1" applyFill="1" applyBorder="1"/>
    <xf numFmtId="0" fontId="7" fillId="12" borderId="11" xfId="0" applyFont="1" applyFill="1" applyBorder="1"/>
    <xf numFmtId="0" fontId="0" fillId="3" borderId="32" xfId="0" applyFill="1" applyBorder="1"/>
    <xf numFmtId="0" fontId="0" fillId="3" borderId="18" xfId="0" applyFill="1" applyBorder="1"/>
    <xf numFmtId="0" fontId="7" fillId="5" borderId="12" xfId="0" applyFont="1" applyFill="1" applyBorder="1"/>
    <xf numFmtId="0" fontId="11" fillId="0" borderId="12" xfId="0" applyFont="1" applyBorder="1"/>
    <xf numFmtId="0" fontId="11" fillId="0" borderId="20" xfId="0" applyFont="1" applyBorder="1"/>
    <xf numFmtId="0" fontId="8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 Multiplication L1 Data Cache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Folha1!$I$149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Folha1!$H$150:$H$153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Folha1!$I$150:$I$153</c:f>
              <c:numCache>
                <c:formatCode>General</c:formatCode>
                <c:ptCount val="4"/>
                <c:pt idx="0">
                  <c:v>9752939952.333334</c:v>
                </c:pt>
                <c:pt idx="1">
                  <c:v>32814028817</c:v>
                </c:pt>
                <c:pt idx="2">
                  <c:v>77631923448.333328</c:v>
                </c:pt>
                <c:pt idx="3">
                  <c:v>151811016888.66666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0-0142-AF95-227BD746A391}"/>
            </c:ext>
          </c:extLst>
        </c:ser>
        <c:ser>
          <c:idx val="1"/>
          <c:order val="1"/>
          <c:tx>
            <c:strRef>
              <c:f>Folha1!$J$149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Folha1!$H$150:$H$153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Folha1!$J$150:$J$153</c:f>
              <c:numCache>
                <c:formatCode>General</c:formatCode>
                <c:ptCount val="4"/>
                <c:pt idx="0">
                  <c:v>9088736490</c:v>
                </c:pt>
                <c:pt idx="1">
                  <c:v>30677749844</c:v>
                </c:pt>
                <c:pt idx="2">
                  <c:v>72653678458.333328</c:v>
                </c:pt>
                <c:pt idx="3">
                  <c:v>141905494466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0-0142-AF95-227BD746A391}"/>
            </c:ext>
          </c:extLst>
        </c:ser>
        <c:ser>
          <c:idx val="2"/>
          <c:order val="2"/>
          <c:tx>
            <c:strRef>
              <c:f>Folha1!$K$149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Folha1!$H$150:$H$153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Folha1!$K$150:$K$153</c:f>
              <c:numCache>
                <c:formatCode>General</c:formatCode>
                <c:ptCount val="4"/>
                <c:pt idx="0">
                  <c:v>8770237901.333334</c:v>
                </c:pt>
                <c:pt idx="1">
                  <c:v>29680593979</c:v>
                </c:pt>
                <c:pt idx="2">
                  <c:v>70121655239</c:v>
                </c:pt>
                <c:pt idx="3">
                  <c:v>136936209686.33333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0-0142-AF95-227BD746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186112"/>
        <c:axId val="1938726304"/>
      </c:barChart>
      <c:catAx>
        <c:axId val="190518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6304"/>
        <c:crosses val="autoZero"/>
        <c:auto val="1"/>
        <c:lblAlgn val="ctr"/>
        <c:lblOffset val="100"/>
        <c:noMultiLvlLbl val="0"/>
      </c:catAx>
      <c:valAx>
        <c:axId val="1938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DCM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GFLOPS</a:t>
            </a:r>
            <a:r>
              <a:rPr lang="en-GB" baseline="0"/>
              <a:t> in Block Multiplication Algorithm -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Folha1!$AD$18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Folha1!$AC$19:$AC$22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Folha1!$AD$19:$AD$22</c:f>
              <c:numCache>
                <c:formatCode>General</c:formatCode>
                <c:ptCount val="4"/>
                <c:pt idx="0">
                  <c:v>3.231758986</c:v>
                </c:pt>
                <c:pt idx="1">
                  <c:v>3.2123335540000002</c:v>
                </c:pt>
                <c:pt idx="2">
                  <c:v>3.0610028950000001</c:v>
                </c:pt>
                <c:pt idx="3">
                  <c:v>3.2709828449999998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D-490B-904B-56A10B8C6AE0}"/>
            </c:ext>
          </c:extLst>
        </c:ser>
        <c:ser>
          <c:idx val="1"/>
          <c:order val="1"/>
          <c:tx>
            <c:strRef>
              <c:f>Folha1!$AE$18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Folha1!$AC$19:$AC$22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Folha1!$AE$19:$AE$22</c:f>
              <c:numCache>
                <c:formatCode>General</c:formatCode>
                <c:ptCount val="4"/>
                <c:pt idx="0">
                  <c:v>3.4622174449999998</c:v>
                </c:pt>
                <c:pt idx="1">
                  <c:v>3.5132018199999999</c:v>
                </c:pt>
                <c:pt idx="2">
                  <c:v>2.5088513429999999</c:v>
                </c:pt>
                <c:pt idx="3">
                  <c:v>3.5293520209999998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D-490B-904B-56A10B8C6AE0}"/>
            </c:ext>
          </c:extLst>
        </c:ser>
        <c:ser>
          <c:idx val="2"/>
          <c:order val="2"/>
          <c:tx>
            <c:strRef>
              <c:f>Folha1!$AF$18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Folha1!$AC$19:$AC$22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Folha1!$AF$19:$AF$22</c:f>
              <c:numCache>
                <c:formatCode>General</c:formatCode>
                <c:ptCount val="4"/>
                <c:pt idx="0">
                  <c:v>3.474927777</c:v>
                </c:pt>
                <c:pt idx="1">
                  <c:v>3.541927313</c:v>
                </c:pt>
                <c:pt idx="2">
                  <c:v>2.9731154989999999</c:v>
                </c:pt>
                <c:pt idx="3">
                  <c:v>3.5406496019999998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D-490B-904B-56A10B8C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44560"/>
        <c:axId val="1653647056"/>
      </c:lineChart>
      <c:catAx>
        <c:axId val="16536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47056"/>
        <c:crosses val="autoZero"/>
        <c:auto val="1"/>
        <c:lblAlgn val="ctr"/>
        <c:lblOffset val="100"/>
        <c:noMultiLvlLbl val="0"/>
      </c:catAx>
      <c:valAx>
        <c:axId val="16536470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Data Cache Misses - Naïve Algorithm vs Line Multiplication Algorithm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Folha1!$C$182</c:f>
              <c:strCache>
                <c:ptCount val="1"/>
                <c:pt idx="0">
                  <c:v>L1 DCM (Naïve)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Folha1!$B$183:$B$189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Folha1!$C$183:$C$189</c:f>
              <c:numCache>
                <c:formatCode>General</c:formatCode>
                <c:ptCount val="7"/>
                <c:pt idx="0">
                  <c:v>244716126.80000001</c:v>
                </c:pt>
                <c:pt idx="1">
                  <c:v>1226981906.4000001</c:v>
                </c:pt>
                <c:pt idx="2">
                  <c:v>3443001579</c:v>
                </c:pt>
                <c:pt idx="3">
                  <c:v>9080441040.3999996</c:v>
                </c:pt>
                <c:pt idx="4">
                  <c:v>17644174856</c:v>
                </c:pt>
                <c:pt idx="5">
                  <c:v>30874568910.400002</c:v>
                </c:pt>
                <c:pt idx="6">
                  <c:v>50292654827.400002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7-4C9B-8CD2-1715920E3945}"/>
            </c:ext>
          </c:extLst>
        </c:ser>
        <c:ser>
          <c:idx val="2"/>
          <c:order val="1"/>
          <c:tx>
            <c:strRef>
              <c:f>Folha1!$D$182</c:f>
              <c:strCache>
                <c:ptCount val="1"/>
                <c:pt idx="0">
                  <c:v>L2 DCM (Naïve)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Folha1!$B$183:$B$189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Folha1!$D$183:$D$189</c:f>
              <c:numCache>
                <c:formatCode>General</c:formatCode>
                <c:ptCount val="7"/>
                <c:pt idx="0">
                  <c:v>39377428</c:v>
                </c:pt>
                <c:pt idx="1">
                  <c:v>262861841</c:v>
                </c:pt>
                <c:pt idx="2">
                  <c:v>1107592279.8</c:v>
                </c:pt>
                <c:pt idx="3">
                  <c:v>7664538644.8000002</c:v>
                </c:pt>
                <c:pt idx="4">
                  <c:v>22999407345.799999</c:v>
                </c:pt>
                <c:pt idx="5">
                  <c:v>51490198686</c:v>
                </c:pt>
                <c:pt idx="6">
                  <c:v>96600550644.600006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7-4C9B-8CD2-1715920E3945}"/>
            </c:ext>
          </c:extLst>
        </c:ser>
        <c:ser>
          <c:idx val="0"/>
          <c:order val="2"/>
          <c:tx>
            <c:strRef>
              <c:f>Folha1!$C$192</c:f>
              <c:strCache>
                <c:ptCount val="1"/>
                <c:pt idx="0">
                  <c:v>L1 DCM (Line)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Folha1!$B$183:$B$189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Folha1!$C$193:$C$199</c:f>
              <c:numCache>
                <c:formatCode>General</c:formatCode>
                <c:ptCount val="7"/>
                <c:pt idx="0">
                  <c:v>27233872.399999999</c:v>
                </c:pt>
                <c:pt idx="1">
                  <c:v>126342949.8</c:v>
                </c:pt>
                <c:pt idx="2">
                  <c:v>356662786.60000002</c:v>
                </c:pt>
                <c:pt idx="3">
                  <c:v>754029386.20000005</c:v>
                </c:pt>
                <c:pt idx="4">
                  <c:v>2085280637</c:v>
                </c:pt>
                <c:pt idx="5">
                  <c:v>4412105944</c:v>
                </c:pt>
                <c:pt idx="6">
                  <c:v>6779339875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7-4C9B-8CD2-1715920E3945}"/>
            </c:ext>
          </c:extLst>
        </c:ser>
        <c:ser>
          <c:idx val="3"/>
          <c:order val="3"/>
          <c:tx>
            <c:strRef>
              <c:f>Folha1!$D$192</c:f>
              <c:strCache>
                <c:ptCount val="1"/>
                <c:pt idx="0">
                  <c:v>L2 DCM (Line)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Folha1!$B$183:$B$189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Folha1!$D$193:$D$199</c:f>
              <c:numCache>
                <c:formatCode>General</c:formatCode>
                <c:ptCount val="7"/>
                <c:pt idx="0">
                  <c:v>56781936.399999999</c:v>
                </c:pt>
                <c:pt idx="1">
                  <c:v>255347458.59999999</c:v>
                </c:pt>
                <c:pt idx="2">
                  <c:v>688356671.79999995</c:v>
                </c:pt>
                <c:pt idx="3">
                  <c:v>1450399829</c:v>
                </c:pt>
                <c:pt idx="4">
                  <c:v>2640847500</c:v>
                </c:pt>
                <c:pt idx="5">
                  <c:v>4340034916.1999998</c:v>
                </c:pt>
                <c:pt idx="6">
                  <c:v>6643123370.1999998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7-4C9B-8CD2-1715920E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84992"/>
        <c:axId val="1599965440"/>
      </c:lineChart>
      <c:catAx>
        <c:axId val="159998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65440"/>
        <c:crosses val="autoZero"/>
        <c:auto val="1"/>
        <c:lblAlgn val="ctr"/>
        <c:lblOffset val="100"/>
        <c:noMultiLvlLbl val="0"/>
      </c:catAx>
      <c:valAx>
        <c:axId val="1599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DCM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Data Cache Misses - Line Multiplication Algorithm vs Block Multiplication Algorithm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Folha1!$H$203</c:f>
              <c:strCache>
                <c:ptCount val="1"/>
                <c:pt idx="0">
                  <c:v>L1 DCM (Line)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Folha1!$G$211:$G$214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Folha1!$H$204:$H$207</c:f>
              <c:numCache>
                <c:formatCode>General</c:formatCode>
                <c:ptCount val="4"/>
                <c:pt idx="0">
                  <c:v>17731093867.400002</c:v>
                </c:pt>
                <c:pt idx="1">
                  <c:v>59636375159.199997</c:v>
                </c:pt>
                <c:pt idx="2">
                  <c:v>142521758884.60001</c:v>
                </c:pt>
                <c:pt idx="3">
                  <c:v>275892370817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9-416C-B4EE-F4CB09A9DBE1}"/>
            </c:ext>
          </c:extLst>
        </c:ser>
        <c:ser>
          <c:idx val="2"/>
          <c:order val="1"/>
          <c:tx>
            <c:strRef>
              <c:f>Folha1!$I$203</c:f>
              <c:strCache>
                <c:ptCount val="1"/>
                <c:pt idx="0">
                  <c:v>L2 DCM (Line)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Folha1!$G$211:$G$214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Folha1!$I$204:$I$207</c:f>
              <c:numCache>
                <c:formatCode>General</c:formatCode>
                <c:ptCount val="4"/>
                <c:pt idx="0">
                  <c:v>17184944451.200001</c:v>
                </c:pt>
                <c:pt idx="1">
                  <c:v>59143507660</c:v>
                </c:pt>
                <c:pt idx="2">
                  <c:v>143622329861.39999</c:v>
                </c:pt>
                <c:pt idx="3">
                  <c:v>300583511405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9-416C-B4EE-F4CB09A9DBE1}"/>
            </c:ext>
          </c:extLst>
        </c:ser>
        <c:ser>
          <c:idx val="0"/>
          <c:order val="2"/>
          <c:tx>
            <c:strRef>
              <c:f>Folha1!$H$210</c:f>
              <c:strCache>
                <c:ptCount val="1"/>
                <c:pt idx="0">
                  <c:v>L1 DCM (Block)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Folha1!$G$211:$G$214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Folha1!$H$211:$H$214</c:f>
              <c:numCache>
                <c:formatCode>General</c:formatCode>
                <c:ptCount val="4"/>
                <c:pt idx="0">
                  <c:v>9203971447.8888912</c:v>
                </c:pt>
                <c:pt idx="1">
                  <c:v>31057457546.666668</c:v>
                </c:pt>
                <c:pt idx="2">
                  <c:v>73469085715.222214</c:v>
                </c:pt>
                <c:pt idx="3">
                  <c:v>143550907013.66666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9-416C-B4EE-F4CB09A9DBE1}"/>
            </c:ext>
          </c:extLst>
        </c:ser>
        <c:ser>
          <c:idx val="3"/>
          <c:order val="3"/>
          <c:tx>
            <c:strRef>
              <c:f>Folha1!$I$210</c:f>
              <c:strCache>
                <c:ptCount val="1"/>
                <c:pt idx="0">
                  <c:v>L2 DCM (Block)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Folha1!$G$211:$G$214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Folha1!$I$211:$I$214</c:f>
              <c:numCache>
                <c:formatCode>General</c:formatCode>
                <c:ptCount val="4"/>
                <c:pt idx="0">
                  <c:v>24167684916.222225</c:v>
                </c:pt>
                <c:pt idx="1">
                  <c:v>83768535379.222229</c:v>
                </c:pt>
                <c:pt idx="2">
                  <c:v>196914727348.55554</c:v>
                </c:pt>
                <c:pt idx="3">
                  <c:v>386664983490.55548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9-416C-B4EE-F4CB09A9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97952"/>
        <c:axId val="1743778400"/>
      </c:lineChart>
      <c:catAx>
        <c:axId val="17437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8400"/>
        <c:crosses val="autoZero"/>
        <c:auto val="1"/>
        <c:lblAlgn val="ctr"/>
        <c:lblOffset val="100"/>
        <c:noMultiLvlLbl val="0"/>
      </c:catAx>
      <c:valAx>
        <c:axId val="1743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DCM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Block Multiplication L2 Data Cache Misses</a:t>
            </a:r>
            <a:endParaRPr lang="en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Folha1!$I$163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Folha1!$H$164:$H$167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Folha1!$I$164:$I$167</c:f>
              <c:numCache>
                <c:formatCode>General</c:formatCode>
                <c:ptCount val="4"/>
                <c:pt idx="0">
                  <c:v>30498716536</c:v>
                </c:pt>
                <c:pt idx="1">
                  <c:v>109524727661.66667</c:v>
                </c:pt>
                <c:pt idx="2">
                  <c:v>252554722870.66666</c:v>
                </c:pt>
                <c:pt idx="3">
                  <c:v>499686899742.33331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0141-A6EC-57A2F10FA293}"/>
            </c:ext>
          </c:extLst>
        </c:ser>
        <c:ser>
          <c:idx val="1"/>
          <c:order val="1"/>
          <c:tx>
            <c:strRef>
              <c:f>Folha1!$J$163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Folha1!$H$164:$H$167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Folha1!$J$164:$J$167</c:f>
              <c:numCache>
                <c:formatCode>General</c:formatCode>
                <c:ptCount val="4"/>
                <c:pt idx="0">
                  <c:v>22661734398.666668</c:v>
                </c:pt>
                <c:pt idx="1">
                  <c:v>75797760172</c:v>
                </c:pt>
                <c:pt idx="2">
                  <c:v>182985853705.33334</c:v>
                </c:pt>
                <c:pt idx="3">
                  <c:v>357578138427.33331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0141-A6EC-57A2F10FA293}"/>
            </c:ext>
          </c:extLst>
        </c:ser>
        <c:ser>
          <c:idx val="2"/>
          <c:order val="2"/>
          <c:tx>
            <c:strRef>
              <c:f>Folha1!$K$163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Folha1!$H$164:$H$167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Folha1!$K$164:$K$167</c:f>
              <c:numCache>
                <c:formatCode>General</c:formatCode>
                <c:ptCount val="4"/>
                <c:pt idx="0">
                  <c:v>19342603814</c:v>
                </c:pt>
                <c:pt idx="1">
                  <c:v>65983118304</c:v>
                </c:pt>
                <c:pt idx="2">
                  <c:v>155203605469.66666</c:v>
                </c:pt>
                <c:pt idx="3">
                  <c:v>302729912302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0141-A6EC-57A2F10F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301360"/>
        <c:axId val="1943465216"/>
      </c:barChart>
      <c:catAx>
        <c:axId val="192030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65216"/>
        <c:crosses val="autoZero"/>
        <c:auto val="1"/>
        <c:lblAlgn val="ctr"/>
        <c:lblOffset val="100"/>
        <c:noMultiLvlLbl val="0"/>
      </c:catAx>
      <c:valAx>
        <c:axId val="19434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DCM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Naïve Algorithm -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Folha1!$P$54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numRef>
              <c:f>Folha1!$O$56:$O$62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Folha1!$P$56:$P$62</c:f>
              <c:numCache>
                <c:formatCode>General</c:formatCode>
                <c:ptCount val="7"/>
                <c:pt idx="0">
                  <c:v>0.23699999999999999</c:v>
                </c:pt>
                <c:pt idx="1">
                  <c:v>1.3273999999999999</c:v>
                </c:pt>
                <c:pt idx="2">
                  <c:v>4.1719999999999997</c:v>
                </c:pt>
                <c:pt idx="3">
                  <c:v>21.296600000000002</c:v>
                </c:pt>
                <c:pt idx="4">
                  <c:v>46.392800000000001</c:v>
                </c:pt>
                <c:pt idx="5">
                  <c:v>84.041799999999995</c:v>
                </c:pt>
                <c:pt idx="6">
                  <c:v>141.05779999999999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1-4F9B-A840-2361E4737708}"/>
            </c:ext>
          </c:extLst>
        </c:ser>
        <c:ser>
          <c:idx val="1"/>
          <c:order val="1"/>
          <c:tx>
            <c:strRef>
              <c:f>Folha1!$Q$54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val>
            <c:numRef>
              <c:f>Folha1!$Q$56:$Q$62</c:f>
              <c:numCache>
                <c:formatCode>General</c:formatCode>
                <c:ptCount val="7"/>
                <c:pt idx="0">
                  <c:v>0.27560000000000001</c:v>
                </c:pt>
                <c:pt idx="1">
                  <c:v>1.9948000000000001</c:v>
                </c:pt>
                <c:pt idx="2">
                  <c:v>6.5568</c:v>
                </c:pt>
                <c:pt idx="3">
                  <c:v>23.764599999999998</c:v>
                </c:pt>
                <c:pt idx="4">
                  <c:v>48.34</c:v>
                </c:pt>
                <c:pt idx="5">
                  <c:v>86.099799999999988</c:v>
                </c:pt>
                <c:pt idx="6">
                  <c:v>142.38180000000003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1-4F9B-A840-2361E473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406528"/>
        <c:axId val="1613414016"/>
      </c:lineChart>
      <c:catAx>
        <c:axId val="16134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4016"/>
        <c:crosses val="autoZero"/>
        <c:auto val="1"/>
        <c:lblAlgn val="ctr"/>
        <c:lblOffset val="100"/>
        <c:noMultiLvlLbl val="0"/>
      </c:catAx>
      <c:valAx>
        <c:axId val="16134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Algorithm -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Folha1!$P$71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Folha1!$O$73:$O$79</c:f>
              <c:numCache>
                <c:formatCode>General</c:formatCode>
                <c:ptCount val="6"/>
                <c:pt idx="0">
                  <c:v>600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</c:numCache>
            </c:numRef>
          </c:cat>
          <c:val>
            <c:numRef>
              <c:f>Folha1!$P$73:$P$79</c:f>
              <c:numCache>
                <c:formatCode>General</c:formatCode>
                <c:ptCount val="6"/>
                <c:pt idx="0">
                  <c:v>0.12759999999999999</c:v>
                </c:pt>
                <c:pt idx="1">
                  <c:v>1.8935999999999999</c:v>
                </c:pt>
                <c:pt idx="2">
                  <c:v>4.0389999999999997</c:v>
                </c:pt>
                <c:pt idx="3">
                  <c:v>7.6318000000000001</c:v>
                </c:pt>
                <c:pt idx="4">
                  <c:v>13.078200000000001</c:v>
                </c:pt>
                <c:pt idx="5">
                  <c:v>20.238199999999999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5-402B-A3F8-BB60566CF89B}"/>
            </c:ext>
          </c:extLst>
        </c:ser>
        <c:ser>
          <c:idx val="1"/>
          <c:order val="1"/>
          <c:tx>
            <c:strRef>
              <c:f>Folha1!$Q$71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Folha1!$O$73:$O$79</c:f>
              <c:numCache>
                <c:formatCode>General</c:formatCode>
                <c:ptCount val="6"/>
                <c:pt idx="0">
                  <c:v>600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  <c:pt idx="5">
                  <c:v>3000</c:v>
                </c:pt>
              </c:numCache>
            </c:numRef>
          </c:cat>
          <c:val>
            <c:numRef>
              <c:f>Folha1!$Q$73:$Q$79</c:f>
              <c:numCache>
                <c:formatCode>General</c:formatCode>
                <c:ptCount val="6"/>
                <c:pt idx="0">
                  <c:v>0.1862</c:v>
                </c:pt>
                <c:pt idx="1">
                  <c:v>3.0318000000000001</c:v>
                </c:pt>
                <c:pt idx="2">
                  <c:v>6.6520000000000001</c:v>
                </c:pt>
                <c:pt idx="3">
                  <c:v>12.0822</c:v>
                </c:pt>
                <c:pt idx="4">
                  <c:v>19.937799999999999</c:v>
                </c:pt>
                <c:pt idx="5">
                  <c:v>30.6966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5-402B-A3F8-BB60566C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77920"/>
        <c:axId val="1599967104"/>
      </c:lineChart>
      <c:catAx>
        <c:axId val="15999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67104"/>
        <c:crosses val="autoZero"/>
        <c:auto val="1"/>
        <c:lblAlgn val="ctr"/>
        <c:lblOffset val="100"/>
        <c:noMultiLvlLbl val="0"/>
      </c:catAx>
      <c:valAx>
        <c:axId val="1599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Naïve Algorithm vs Line Multiplication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Folha1!$Z$89</c:f>
              <c:strCache>
                <c:ptCount val="1"/>
                <c:pt idx="0">
                  <c:v>Naïve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Folha1!$Y$90:$Y$96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Folha1!$Z$90:$Z$96</c:f>
              <c:numCache>
                <c:formatCode>General</c:formatCode>
                <c:ptCount val="7"/>
                <c:pt idx="0">
                  <c:v>0.23699999999999999</c:v>
                </c:pt>
                <c:pt idx="1">
                  <c:v>1.3273999999999999</c:v>
                </c:pt>
                <c:pt idx="2">
                  <c:v>4.1719999999999997</c:v>
                </c:pt>
                <c:pt idx="3">
                  <c:v>21.296600000000002</c:v>
                </c:pt>
                <c:pt idx="4">
                  <c:v>46.392800000000001</c:v>
                </c:pt>
                <c:pt idx="5">
                  <c:v>84.041799999999995</c:v>
                </c:pt>
                <c:pt idx="6">
                  <c:v>141.05779999999999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3-40D0-A2E5-EBABE09B8FC8}"/>
            </c:ext>
          </c:extLst>
        </c:ser>
        <c:ser>
          <c:idx val="2"/>
          <c:order val="1"/>
          <c:tx>
            <c:strRef>
              <c:f>Folha1!$AA$89</c:f>
              <c:strCache>
                <c:ptCount val="1"/>
                <c:pt idx="0">
                  <c:v>Line Multiplication Algorithm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Folha1!$Y$90:$Y$96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Folha1!$AA$90:$AA$96</c:f>
              <c:numCache>
                <c:formatCode>General</c:formatCode>
                <c:ptCount val="7"/>
                <c:pt idx="0">
                  <c:v>0.12759999999999999</c:v>
                </c:pt>
                <c:pt idx="1">
                  <c:v>0.60340000000000005</c:v>
                </c:pt>
                <c:pt idx="2">
                  <c:v>1.8935999999999999</c:v>
                </c:pt>
                <c:pt idx="3">
                  <c:v>4.0389999999999997</c:v>
                </c:pt>
                <c:pt idx="4">
                  <c:v>7.6318000000000001</c:v>
                </c:pt>
                <c:pt idx="5">
                  <c:v>13.078200000000001</c:v>
                </c:pt>
                <c:pt idx="6">
                  <c:v>20.238199999999999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3-40D0-A2E5-EBABE09B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38448"/>
        <c:axId val="1605337616"/>
      </c:lineChart>
      <c:catAx>
        <c:axId val="16053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37616"/>
        <c:crosses val="autoZero"/>
        <c:auto val="1"/>
        <c:lblAlgn val="ctr"/>
        <c:lblOffset val="100"/>
        <c:noMultiLvlLbl val="0"/>
      </c:catAx>
      <c:valAx>
        <c:axId val="1605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Multiplication Algorithm vs Block Multiplication Algortihm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Folha1!$Z$98</c:f>
              <c:strCache>
                <c:ptCount val="1"/>
                <c:pt idx="0">
                  <c:v>Line Multiplication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Folha1!$Y$99:$Y$102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Folha1!$Z$99:$Z$102</c:f>
              <c:numCache>
                <c:formatCode>General</c:formatCode>
                <c:ptCount val="4"/>
                <c:pt idx="0">
                  <c:v>53.179000000000002</c:v>
                </c:pt>
                <c:pt idx="1">
                  <c:v>183.53000000000003</c:v>
                </c:pt>
                <c:pt idx="2">
                  <c:v>438.33499999999998</c:v>
                </c:pt>
                <c:pt idx="3">
                  <c:v>852.61900000000003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8-408F-B73B-26E02EFB220C}"/>
            </c:ext>
          </c:extLst>
        </c:ser>
        <c:ser>
          <c:idx val="2"/>
          <c:order val="1"/>
          <c:tx>
            <c:strRef>
              <c:f>Folha1!$AA$98</c:f>
              <c:strCache>
                <c:ptCount val="1"/>
                <c:pt idx="0">
                  <c:v>Block Multiplication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Folha1!$Y$99:$Y$102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Folha1!$AA$99:$AA$102</c:f>
              <c:numCache>
                <c:formatCode>General</c:formatCode>
                <c:ptCount val="4"/>
                <c:pt idx="0">
                  <c:v>40.624111111111112</c:v>
                </c:pt>
                <c:pt idx="1">
                  <c:v>135.52044444444445</c:v>
                </c:pt>
                <c:pt idx="2">
                  <c:v>391.07977777777779</c:v>
                </c:pt>
                <c:pt idx="3">
                  <c:v>624.19511111111103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8-408F-B73B-26E02EFB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47072"/>
        <c:axId val="1609049984"/>
      </c:lineChart>
      <c:catAx>
        <c:axId val="16090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49984"/>
        <c:crosses val="autoZero"/>
        <c:auto val="1"/>
        <c:lblAlgn val="ctr"/>
        <c:lblOffset val="100"/>
        <c:noMultiLvlLbl val="0"/>
      </c:catAx>
      <c:valAx>
        <c:axId val="1609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Different</a:t>
            </a:r>
            <a:r>
              <a:rPr lang="en-GB" sz="1400" baseline="0"/>
              <a:t> Block Sizes - Block Multiplication Algorithm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Folha1!$I$129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numRef>
              <c:f>Folha1!$H$130:$H$133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Folha1!$I$130:$I$133</c:f>
              <c:numCache>
                <c:formatCode>General</c:formatCode>
                <c:ptCount val="4"/>
                <c:pt idx="0">
                  <c:v>42.335666666666668</c:v>
                </c:pt>
                <c:pt idx="1">
                  <c:v>144.22333333333333</c:v>
                </c:pt>
                <c:pt idx="2">
                  <c:v>361.33833333333331</c:v>
                </c:pt>
                <c:pt idx="3">
                  <c:v>656.1819999999999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7-4F0A-BB68-047A462BBE2E}"/>
            </c:ext>
          </c:extLst>
        </c:ser>
        <c:ser>
          <c:idx val="1"/>
          <c:order val="1"/>
          <c:tx>
            <c:strRef>
              <c:f>Folha1!$J$129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numRef>
              <c:f>Folha1!$H$130:$H$133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Folha1!$J$130:$J$133</c:f>
              <c:numCache>
                <c:formatCode>General</c:formatCode>
                <c:ptCount val="4"/>
                <c:pt idx="0">
                  <c:v>39.718000000000004</c:v>
                </c:pt>
                <c:pt idx="1">
                  <c:v>131.911</c:v>
                </c:pt>
                <c:pt idx="2">
                  <c:v>439.61100000000005</c:v>
                </c:pt>
                <c:pt idx="3">
                  <c:v>609.07033333333322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7-4F0A-BB68-047A462BBE2E}"/>
            </c:ext>
          </c:extLst>
        </c:ser>
        <c:ser>
          <c:idx val="2"/>
          <c:order val="2"/>
          <c:tx>
            <c:strRef>
              <c:f>Folha1!$K$129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numRef>
              <c:f>Folha1!$H$130:$H$133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Folha1!$K$130:$K$133</c:f>
              <c:numCache>
                <c:formatCode>General</c:formatCode>
                <c:ptCount val="4"/>
                <c:pt idx="0">
                  <c:v>39.818666666666665</c:v>
                </c:pt>
                <c:pt idx="1">
                  <c:v>130.42699999999999</c:v>
                </c:pt>
                <c:pt idx="2">
                  <c:v>372.29</c:v>
                </c:pt>
                <c:pt idx="3">
                  <c:v>607.33299999999997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7-4F0A-BB68-047A462B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482288"/>
        <c:axId val="1612486032"/>
      </c:lineChart>
      <c:catAx>
        <c:axId val="16124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86032"/>
        <c:crosses val="autoZero"/>
        <c:auto val="1"/>
        <c:lblAlgn val="ctr"/>
        <c:lblOffset val="100"/>
        <c:noMultiLvlLbl val="0"/>
      </c:catAx>
      <c:valAx>
        <c:axId val="1612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GFLOPS in Naïve Algorithm - C++ vs Java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32590113735783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Folha1!$V$18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Folha1!$U$19:$U$25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Folha1!$V$19:$V$25</c:f>
              <c:numCache>
                <c:formatCode>General</c:formatCode>
                <c:ptCount val="7"/>
                <c:pt idx="0">
                  <c:v>1.822784810126582</c:v>
                </c:pt>
                <c:pt idx="1">
                  <c:v>1.5067048365225253</c:v>
                </c:pt>
                <c:pt idx="2">
                  <c:v>1.3154362416107384</c:v>
                </c:pt>
                <c:pt idx="3">
                  <c:v>0.54769305898594145</c:v>
                </c:pt>
                <c:pt idx="4">
                  <c:v>0.45903674708144365</c:v>
                </c:pt>
                <c:pt idx="5">
                  <c:v>0.41826805232634234</c:v>
                </c:pt>
                <c:pt idx="6">
                  <c:v>0.3828217936193532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6-4B4E-AAD1-C631F97A380C}"/>
            </c:ext>
          </c:extLst>
        </c:ser>
        <c:ser>
          <c:idx val="2"/>
          <c:order val="1"/>
          <c:tx>
            <c:strRef>
              <c:f>Folha1!$W$18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Folha1!$U$19:$U$25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Folha1!$W$19:$W$25</c:f>
              <c:numCache>
                <c:formatCode>General</c:formatCode>
                <c:ptCount val="7"/>
                <c:pt idx="0">
                  <c:v>1.567489114658926</c:v>
                </c:pt>
                <c:pt idx="1">
                  <c:v>1.0026067776218166</c:v>
                </c:pt>
                <c:pt idx="2">
                  <c:v>0.83699365544167892</c:v>
                </c:pt>
                <c:pt idx="3">
                  <c:v>0.49081406798347127</c:v>
                </c:pt>
                <c:pt idx="4">
                  <c:v>0.44054613156805955</c:v>
                </c:pt>
                <c:pt idx="5">
                  <c:v>0.40827040248641699</c:v>
                </c:pt>
                <c:pt idx="6">
                  <c:v>0.37926195623317016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6-4B4E-AAD1-C631F97A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06416"/>
        <c:axId val="1597607248"/>
      </c:lineChart>
      <c:catAx>
        <c:axId val="15976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07248"/>
        <c:crosses val="autoZero"/>
        <c:auto val="1"/>
        <c:lblAlgn val="ctr"/>
        <c:lblOffset val="100"/>
        <c:noMultiLvlLbl val="0"/>
      </c:catAx>
      <c:valAx>
        <c:axId val="1597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GFLOPS</a:t>
            </a:r>
            <a:r>
              <a:rPr lang="en-GB" baseline="0"/>
              <a:t> in Line Multiplication Algorithm - C++ vs Java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Folha1!$V$29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Folha1!$U$30:$U$36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Folha1!$V$30:$V$36</c:f>
              <c:numCache>
                <c:formatCode>General</c:formatCode>
                <c:ptCount val="7"/>
                <c:pt idx="0">
                  <c:v>3.3855799373040756</c:v>
                </c:pt>
                <c:pt idx="1">
                  <c:v>3.3145508783559836</c:v>
                </c:pt>
                <c:pt idx="2">
                  <c:v>2.8981833544571187</c:v>
                </c:pt>
                <c:pt idx="3">
                  <c:v>2.8878435256251551</c:v>
                </c:pt>
                <c:pt idx="4">
                  <c:v>2.7904295185932542</c:v>
                </c:pt>
                <c:pt idx="5">
                  <c:v>2.687831658790965</c:v>
                </c:pt>
                <c:pt idx="6">
                  <c:v>2.6682214821476218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4707-81A3-B5A970039092}"/>
            </c:ext>
          </c:extLst>
        </c:ser>
        <c:ser>
          <c:idx val="2"/>
          <c:order val="1"/>
          <c:tx>
            <c:strRef>
              <c:f>Folha1!$W$29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cat>
            <c:numRef>
              <c:f>Folha1!$U$30:$U$36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Folha1!$W$30:$W$36</c:f>
              <c:numCache>
                <c:formatCode>General</c:formatCode>
                <c:ptCount val="7"/>
                <c:pt idx="0">
                  <c:v>2.3200859291084854</c:v>
                </c:pt>
                <c:pt idx="1">
                  <c:v>2.0889910173386252</c:v>
                </c:pt>
                <c:pt idx="2">
                  <c:v>1.8101457879807374</c:v>
                </c:pt>
                <c:pt idx="3">
                  <c:v>1.7534576067348169</c:v>
                </c:pt>
                <c:pt idx="4">
                  <c:v>1.7625929052655973</c:v>
                </c:pt>
                <c:pt idx="5">
                  <c:v>1.7630831887169092</c:v>
                </c:pt>
                <c:pt idx="6">
                  <c:v>1.7591524794276892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7-4707-81A3-B5A9700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08128"/>
        <c:axId val="1590513120"/>
      </c:lineChart>
      <c:catAx>
        <c:axId val="15905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13120"/>
        <c:crosses val="autoZero"/>
        <c:auto val="1"/>
        <c:lblAlgn val="ctr"/>
        <c:lblOffset val="100"/>
        <c:noMultiLvlLbl val="0"/>
      </c:catAx>
      <c:valAx>
        <c:axId val="15905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704289</xdr:colOff>
      <xdr:row>146</xdr:row>
      <xdr:rowOff>69825</xdr:rowOff>
    </xdr:from>
    <xdr:to>
      <xdr:col>5</xdr:col>
      <xdr:colOff>109958</xdr:colOff>
      <xdr:row>161</xdr:row>
      <xdr:rowOff>29247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C1E413-BA80-B448-2EE1-77F2C3FF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330750</xdr:colOff>
      <xdr:row>163</xdr:row>
      <xdr:rowOff>132251</xdr:rowOff>
    </xdr:from>
    <xdr:to>
      <xdr:col>4</xdr:col>
      <xdr:colOff>799420</xdr:colOff>
      <xdr:row>178</xdr:row>
      <xdr:rowOff>48816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179EFA-9E03-C984-FA65-CB6CDFF72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445577</xdr:colOff>
      <xdr:row>46</xdr:row>
      <xdr:rowOff>47626</xdr:rowOff>
    </xdr:from>
    <xdr:to>
      <xdr:col>25</xdr:col>
      <xdr:colOff>254000</xdr:colOff>
      <xdr:row>65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1805E-AF3D-1976-0783-A07A9A46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540246</xdr:colOff>
      <xdr:row>68</xdr:row>
      <xdr:rowOff>59302</xdr:rowOff>
    </xdr:from>
    <xdr:to>
      <xdr:col>25</xdr:col>
      <xdr:colOff>151543</xdr:colOff>
      <xdr:row>84</xdr:row>
      <xdr:rowOff>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E254A-7518-4226-8F72-BCE5E724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594132</xdr:colOff>
      <xdr:row>77</xdr:row>
      <xdr:rowOff>132292</xdr:rowOff>
    </xdr:from>
    <xdr:to>
      <xdr:col>32</xdr:col>
      <xdr:colOff>416718</xdr:colOff>
      <xdr:row>93</xdr:row>
      <xdr:rowOff>22779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6BFA82-2409-ED5A-6D17-1B0B2BEC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538157</xdr:colOff>
      <xdr:row>96</xdr:row>
      <xdr:rowOff>107822</xdr:rowOff>
    </xdr:from>
    <xdr:to>
      <xdr:col>33</xdr:col>
      <xdr:colOff>52155</xdr:colOff>
      <xdr:row>111</xdr:row>
      <xdr:rowOff>152335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BB790-7C9B-BB8F-58ED-74CAC081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769725</xdr:colOff>
      <xdr:row>123</xdr:row>
      <xdr:rowOff>92004</xdr:rowOff>
    </xdr:from>
    <xdr:to>
      <xdr:col>17</xdr:col>
      <xdr:colOff>762000</xdr:colOff>
      <xdr:row>141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1A7E5F-39D5-77BE-4501-5068DBCC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596871</xdr:colOff>
      <xdr:row>12</xdr:row>
      <xdr:rowOff>199859</xdr:rowOff>
    </xdr:from>
    <xdr:to>
      <xdr:col>27</xdr:col>
      <xdr:colOff>661227</xdr:colOff>
      <xdr:row>26</xdr:row>
      <xdr:rowOff>137215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3EE12B-C425-1651-0E2F-0420F01F1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492816</xdr:colOff>
      <xdr:row>27</xdr:row>
      <xdr:rowOff>206237</xdr:rowOff>
    </xdr:from>
    <xdr:to>
      <xdr:col>27</xdr:col>
      <xdr:colOff>559077</xdr:colOff>
      <xdr:row>41</xdr:row>
      <xdr:rowOff>158198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27700-46D6-DE04-C133-705B12E0C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16538</xdr:colOff>
      <xdr:row>24</xdr:row>
      <xdr:rowOff>87464</xdr:rowOff>
    </xdr:from>
    <xdr:to>
      <xdr:col>32</xdr:col>
      <xdr:colOff>799419</xdr:colOff>
      <xdr:row>38</xdr:row>
      <xdr:rowOff>35615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A1A9310-DC64-7F89-77C9-702E1C77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245737</xdr:colOff>
      <xdr:row>181</xdr:row>
      <xdr:rowOff>53894</xdr:rowOff>
    </xdr:from>
    <xdr:to>
      <xdr:col>11</xdr:col>
      <xdr:colOff>433728</xdr:colOff>
      <xdr:row>199</xdr:row>
      <xdr:rowOff>125341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968436-5CAD-03BD-AA21-B20156CE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89110</xdr:colOff>
      <xdr:row>203</xdr:row>
      <xdr:rowOff>26185</xdr:rowOff>
    </xdr:from>
    <xdr:to>
      <xdr:col>16</xdr:col>
      <xdr:colOff>901473</xdr:colOff>
      <xdr:row>220</xdr:row>
      <xdr:rowOff>116775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6CA17C-1D6A-DCD4-FECA-AB97A455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F364"/>
  <sheetViews>
    <sheetView tabSelected="1" topLeftCell="A118" zoomScale="112" zoomScaleNormal="112" workbookViewId="0">
      <selection activeCell="F142" sqref="F142"/>
    </sheetView>
  </sheetViews>
  <sheetFormatPr defaultColWidth="12.6640625" defaultRowHeight="15.75" customHeight="1" x14ac:dyDescent="0.25"/>
  <cols>
    <col min="2" max="2" width="13.44140625" customWidth="1"/>
    <col min="3" max="3" width="17.33203125" customWidth="1"/>
    <col min="4" max="4" width="14.21875" customWidth="1"/>
    <col min="9" max="9" width="16.44140625" customWidth="1"/>
    <col min="12" max="12" width="11.21875" customWidth="1"/>
    <col min="16" max="16" width="12.33203125" bestFit="1" customWidth="1"/>
    <col min="17" max="17" width="21" customWidth="1"/>
    <col min="21" max="21" width="24.88671875" customWidth="1"/>
    <col min="22" max="22" width="20.33203125" customWidth="1"/>
    <col min="23" max="23" width="12.6640625" customWidth="1"/>
    <col min="24" max="24" width="8.77734375" customWidth="1"/>
    <col min="25" max="25" width="12.6640625" customWidth="1"/>
    <col min="26" max="26" width="19.33203125" customWidth="1"/>
    <col min="27" max="27" width="26.33203125" bestFit="1" customWidth="1"/>
    <col min="29" max="29" width="18.6640625" customWidth="1"/>
  </cols>
  <sheetData>
    <row r="3" spans="1:32" ht="15.75" customHeight="1" x14ac:dyDescent="0.25">
      <c r="A3" s="19" t="s">
        <v>0</v>
      </c>
      <c r="B3" s="20"/>
      <c r="C3" s="20"/>
      <c r="D3" s="20"/>
      <c r="E3" s="21"/>
      <c r="G3" s="22" t="s">
        <v>1</v>
      </c>
      <c r="H3" s="23"/>
      <c r="I3" s="23"/>
      <c r="J3" s="23"/>
      <c r="K3" s="23"/>
      <c r="L3" s="23"/>
      <c r="M3" s="23"/>
      <c r="N3" s="23"/>
      <c r="O3" s="23"/>
      <c r="P3" s="24"/>
      <c r="Q3" s="16"/>
    </row>
    <row r="4" spans="1:32" ht="15.75" customHeight="1" x14ac:dyDescent="0.25">
      <c r="A4" s="78" t="s">
        <v>2</v>
      </c>
      <c r="B4" s="27" t="s">
        <v>3</v>
      </c>
      <c r="C4" s="28" t="s">
        <v>4</v>
      </c>
      <c r="D4" s="28" t="s">
        <v>5</v>
      </c>
      <c r="E4" s="29" t="s">
        <v>6</v>
      </c>
      <c r="G4" s="30" t="s">
        <v>2</v>
      </c>
      <c r="H4" s="42" t="s">
        <v>3</v>
      </c>
      <c r="I4" s="32" t="s">
        <v>4</v>
      </c>
      <c r="J4" s="32" t="s">
        <v>5</v>
      </c>
      <c r="K4" s="33" t="s">
        <v>6</v>
      </c>
      <c r="L4" s="34" t="s">
        <v>2</v>
      </c>
      <c r="M4" s="42" t="s">
        <v>3</v>
      </c>
      <c r="N4" s="32" t="s">
        <v>4</v>
      </c>
      <c r="O4" s="32" t="s">
        <v>5</v>
      </c>
      <c r="P4" s="35" t="s">
        <v>6</v>
      </c>
      <c r="S4" s="1"/>
    </row>
    <row r="5" spans="1:32" ht="15.75" customHeight="1" x14ac:dyDescent="0.25">
      <c r="A5" s="79">
        <v>600</v>
      </c>
      <c r="B5" s="17">
        <v>0.23899999999999999</v>
      </c>
      <c r="D5" s="1">
        <v>244780560</v>
      </c>
      <c r="E5" s="2">
        <v>39940858</v>
      </c>
      <c r="G5" s="39">
        <v>600</v>
      </c>
      <c r="H5" s="43">
        <v>0.111</v>
      </c>
      <c r="J5" s="1">
        <v>27139743</v>
      </c>
      <c r="K5" s="17">
        <v>57155756</v>
      </c>
      <c r="L5" s="40">
        <v>4096</v>
      </c>
      <c r="M5" s="43">
        <v>51.875</v>
      </c>
      <c r="O5" s="1">
        <v>17690860842</v>
      </c>
      <c r="P5" s="17">
        <v>16964908580</v>
      </c>
      <c r="S5" s="1"/>
    </row>
    <row r="6" spans="1:32" ht="15.75" customHeight="1" x14ac:dyDescent="0.25">
      <c r="A6" s="80"/>
      <c r="B6" s="17">
        <v>0.23799999999999999</v>
      </c>
      <c r="D6" s="1">
        <v>244737173</v>
      </c>
      <c r="E6" s="2">
        <v>38321202</v>
      </c>
      <c r="G6" s="3"/>
      <c r="H6" s="43">
        <v>0.124</v>
      </c>
      <c r="J6" s="1">
        <v>27175383</v>
      </c>
      <c r="K6" s="17">
        <v>57191031</v>
      </c>
      <c r="M6" s="43">
        <v>53.869</v>
      </c>
      <c r="O6" s="1">
        <v>17692112240</v>
      </c>
      <c r="P6" s="17">
        <v>16990946335</v>
      </c>
      <c r="S6" s="1"/>
    </row>
    <row r="7" spans="1:32" ht="15.75" customHeight="1" x14ac:dyDescent="0.25">
      <c r="A7" s="80"/>
      <c r="B7" s="17">
        <v>0.23699999999999999</v>
      </c>
      <c r="D7" s="1">
        <v>244545846</v>
      </c>
      <c r="E7" s="2">
        <v>39797930</v>
      </c>
      <c r="G7" s="3"/>
      <c r="H7" s="43">
        <v>0.13500000000000001</v>
      </c>
      <c r="J7" s="1">
        <v>27158933</v>
      </c>
      <c r="K7" s="17">
        <v>57082584</v>
      </c>
      <c r="M7" s="43">
        <v>53.792999999999999</v>
      </c>
      <c r="O7" s="1">
        <v>17689671540</v>
      </c>
      <c r="P7" s="17">
        <v>17308015787</v>
      </c>
      <c r="S7" s="1"/>
    </row>
    <row r="8" spans="1:32" ht="15.75" customHeight="1" x14ac:dyDescent="0.25">
      <c r="A8" s="80"/>
      <c r="B8" s="17">
        <v>0.24</v>
      </c>
      <c r="D8" s="1">
        <v>244763135</v>
      </c>
      <c r="E8" s="2">
        <v>39464803</v>
      </c>
      <c r="G8" s="3"/>
      <c r="H8" s="43">
        <v>0.124</v>
      </c>
      <c r="J8" s="1">
        <v>27116912</v>
      </c>
      <c r="K8" s="17">
        <v>57020522</v>
      </c>
      <c r="M8" s="43">
        <v>53.542000000000002</v>
      </c>
      <c r="O8">
        <v>17890851873</v>
      </c>
      <c r="P8" s="18">
        <v>17314615435</v>
      </c>
    </row>
    <row r="9" spans="1:32" ht="15.75" customHeight="1" x14ac:dyDescent="0.25">
      <c r="A9" s="80"/>
      <c r="B9" s="17">
        <v>0.23100000000000001</v>
      </c>
      <c r="D9" s="1">
        <v>244753920</v>
      </c>
      <c r="E9" s="2">
        <v>39362347</v>
      </c>
      <c r="G9" s="3"/>
      <c r="H9" s="43">
        <v>0.14399999999999999</v>
      </c>
      <c r="J9" s="1">
        <v>27578391</v>
      </c>
      <c r="K9" s="17">
        <v>55459789</v>
      </c>
      <c r="M9" s="43">
        <v>53.932000000000002</v>
      </c>
      <c r="O9">
        <v>17691972842</v>
      </c>
      <c r="P9" s="18">
        <v>17346236119</v>
      </c>
    </row>
    <row r="10" spans="1:32" ht="16.2" x14ac:dyDescent="0.45">
      <c r="A10" s="81" t="s">
        <v>8</v>
      </c>
      <c r="B10" s="45">
        <f>AVERAGE(B5:B9)</f>
        <v>0.23700000000000002</v>
      </c>
      <c r="C10" s="46">
        <f>(2*$A$5^3)/($B$10*10^9)</f>
        <v>1.822784810126582</v>
      </c>
      <c r="D10" s="46">
        <f>AVERAGE($D$5:$D$9)</f>
        <v>244716126.80000001</v>
      </c>
      <c r="E10" s="47">
        <f>AVERAGE($E$5:$E$9)</f>
        <v>39377428</v>
      </c>
      <c r="G10" s="44" t="s">
        <v>8</v>
      </c>
      <c r="H10" s="64">
        <f>AVERAGE(H5:H9)</f>
        <v>0.12759999999999999</v>
      </c>
      <c r="I10" s="51">
        <f>(2*$G$5^3)/($H$10*10^9)</f>
        <v>3.3855799373040756</v>
      </c>
      <c r="J10" s="46">
        <f>AVERAGE($J$5:$J$9)</f>
        <v>27233872.399999999</v>
      </c>
      <c r="K10" s="45">
        <f>AVERAGE($K$5:$K$9)</f>
        <v>56781936.399999999</v>
      </c>
      <c r="L10" s="46" t="s">
        <v>8</v>
      </c>
      <c r="M10" s="64">
        <f>AVERAGE(M5:M9)</f>
        <v>53.402200000000008</v>
      </c>
      <c r="N10" s="52">
        <f>(2*L5^3)/(M10*10^9)</f>
        <v>2.5736571428143407</v>
      </c>
      <c r="O10" s="46">
        <f>AVERAGE($O$5:$O$9)</f>
        <v>17731093867.400002</v>
      </c>
      <c r="P10" s="45">
        <f>AVERAGE($P$5:$P$9)</f>
        <v>17184944451.200001</v>
      </c>
    </row>
    <row r="11" spans="1:32" ht="15.75" customHeight="1" x14ac:dyDescent="0.25">
      <c r="A11" s="79">
        <v>1000</v>
      </c>
      <c r="B11" s="17">
        <v>1.381</v>
      </c>
      <c r="D11" s="1">
        <v>1223850751</v>
      </c>
      <c r="E11" s="2">
        <v>239556232</v>
      </c>
      <c r="G11" s="39">
        <v>1000</v>
      </c>
      <c r="H11" s="43">
        <v>0.58799999999999997</v>
      </c>
      <c r="I11" s="4"/>
      <c r="J11" s="1">
        <v>128194238</v>
      </c>
      <c r="K11" s="17">
        <v>253953049</v>
      </c>
      <c r="L11" s="40">
        <v>6144</v>
      </c>
      <c r="M11" s="43">
        <v>181.75700000000001</v>
      </c>
      <c r="O11" s="1">
        <v>59679432979</v>
      </c>
      <c r="P11" s="17">
        <v>58228963007</v>
      </c>
    </row>
    <row r="12" spans="1:32" ht="15.75" customHeight="1" x14ac:dyDescent="0.25">
      <c r="A12" s="80"/>
      <c r="B12" s="17">
        <v>1.3120000000000001</v>
      </c>
      <c r="D12" s="1">
        <v>1227817587</v>
      </c>
      <c r="E12" s="2">
        <v>307478388</v>
      </c>
      <c r="G12" s="3"/>
      <c r="H12" s="43">
        <v>0.59899999999999998</v>
      </c>
      <c r="I12" s="4"/>
      <c r="J12" s="1">
        <v>125783299</v>
      </c>
      <c r="K12" s="17">
        <v>253708508</v>
      </c>
      <c r="M12" s="43">
        <v>183.34200000000001</v>
      </c>
      <c r="O12" s="1">
        <v>59678394047</v>
      </c>
      <c r="P12" s="17">
        <v>58537156785</v>
      </c>
    </row>
    <row r="13" spans="1:32" ht="15.75" customHeight="1" x14ac:dyDescent="0.25">
      <c r="A13" s="80"/>
      <c r="B13" s="17">
        <v>1.3140000000000001</v>
      </c>
      <c r="D13" s="1">
        <v>1227706375</v>
      </c>
      <c r="E13" s="2">
        <v>236015486</v>
      </c>
      <c r="G13" s="3"/>
      <c r="H13" s="43">
        <v>0.59899999999999998</v>
      </c>
      <c r="I13" s="4"/>
      <c r="J13" s="1">
        <v>125863201</v>
      </c>
      <c r="K13" s="17">
        <v>253890520</v>
      </c>
      <c r="M13" s="43">
        <v>184.464</v>
      </c>
      <c r="O13" s="1">
        <v>59671779600</v>
      </c>
      <c r="P13" s="17">
        <v>59653372427</v>
      </c>
    </row>
    <row r="14" spans="1:32" ht="15.75" customHeight="1" x14ac:dyDescent="0.25">
      <c r="A14" s="80"/>
      <c r="B14" s="17">
        <v>1.325</v>
      </c>
      <c r="D14" s="1">
        <v>1227754696</v>
      </c>
      <c r="E14" s="2">
        <v>268375886</v>
      </c>
      <c r="G14" s="3"/>
      <c r="H14" s="43">
        <v>0.629</v>
      </c>
      <c r="I14" s="4"/>
      <c r="J14" s="1">
        <v>126046569</v>
      </c>
      <c r="K14" s="17">
        <v>254511450</v>
      </c>
      <c r="M14" s="43">
        <v>184.21199999999999</v>
      </c>
      <c r="O14">
        <v>59476489658</v>
      </c>
      <c r="P14" s="18">
        <v>59654662436</v>
      </c>
    </row>
    <row r="15" spans="1:32" ht="15.75" customHeight="1" x14ac:dyDescent="0.25">
      <c r="A15" s="80"/>
      <c r="B15" s="17">
        <v>1.3049999999999999</v>
      </c>
      <c r="D15" s="1">
        <v>1227780123</v>
      </c>
      <c r="E15" s="17">
        <v>262883213</v>
      </c>
      <c r="G15" s="3"/>
      <c r="H15" s="43">
        <v>0.60199999999999998</v>
      </c>
      <c r="I15" s="4"/>
      <c r="J15" s="1">
        <v>125827442</v>
      </c>
      <c r="K15" s="17">
        <v>260673766</v>
      </c>
      <c r="M15" s="43">
        <v>183.875</v>
      </c>
      <c r="O15">
        <v>59675779512</v>
      </c>
      <c r="P15" s="18">
        <v>59643383645</v>
      </c>
    </row>
    <row r="16" spans="1:32" ht="16.2" x14ac:dyDescent="0.45">
      <c r="A16" s="81" t="s">
        <v>8</v>
      </c>
      <c r="B16" s="45">
        <f>AVERAGE(B11:B15)</f>
        <v>1.3273999999999999</v>
      </c>
      <c r="C16" s="46">
        <f>(2*$A$11^3)/($B$16*10^9)</f>
        <v>1.5067048365225253</v>
      </c>
      <c r="D16" s="46">
        <f>AVERAGE($D$11:$D$15)</f>
        <v>1226981906.4000001</v>
      </c>
      <c r="E16" s="45">
        <f>AVERAGE($E$11:$E$15)</f>
        <v>262861841</v>
      </c>
      <c r="G16" s="44" t="s">
        <v>8</v>
      </c>
      <c r="H16" s="64">
        <f>AVERAGE(H11:H15)</f>
        <v>0.60339999999999994</v>
      </c>
      <c r="I16" s="51">
        <f>(2*$G$11^3)/($H$16*10^9)</f>
        <v>3.3145508783559836</v>
      </c>
      <c r="J16" s="46">
        <f>AVERAGE($J$11:$J$15)</f>
        <v>126342949.8</v>
      </c>
      <c r="K16" s="45">
        <f>AVERAGE($K$11:$K$15)</f>
        <v>255347458.59999999</v>
      </c>
      <c r="L16" s="46" t="s">
        <v>8</v>
      </c>
      <c r="M16" s="64">
        <f>AVERAGE($M$11:$M$15)</f>
        <v>183.53000000000003</v>
      </c>
      <c r="N16" s="52">
        <f>(2*L11^3)/(M16*10^9)</f>
        <v>2.5274149619571729</v>
      </c>
      <c r="O16" s="46">
        <f>AVERAGE($O$11:$O$15)</f>
        <v>59636375159.199997</v>
      </c>
      <c r="P16" s="45">
        <f>AVERAGE($P$11:$P$15)</f>
        <v>59143507660</v>
      </c>
      <c r="AC16" s="97" t="s">
        <v>11</v>
      </c>
      <c r="AD16" s="98"/>
      <c r="AE16" s="98"/>
      <c r="AF16" s="99"/>
    </row>
    <row r="17" spans="1:32" ht="15.75" customHeight="1" x14ac:dyDescent="0.25">
      <c r="A17" s="79">
        <v>1400</v>
      </c>
      <c r="B17" s="17">
        <v>4.1349999999999998</v>
      </c>
      <c r="D17" s="1">
        <v>3435605723</v>
      </c>
      <c r="E17" s="17">
        <v>1160777937</v>
      </c>
      <c r="G17" s="39">
        <v>1400</v>
      </c>
      <c r="H17" s="43">
        <v>1.843</v>
      </c>
      <c r="I17" s="4"/>
      <c r="J17" s="1">
        <v>347821457</v>
      </c>
      <c r="K17" s="17">
        <v>688882378</v>
      </c>
      <c r="L17" s="40">
        <v>8192</v>
      </c>
      <c r="M17" s="43">
        <v>438.33499999999998</v>
      </c>
      <c r="O17" s="1">
        <v>141352956712</v>
      </c>
      <c r="P17" s="17">
        <v>143454178397</v>
      </c>
      <c r="U17" s="143" t="s">
        <v>0</v>
      </c>
      <c r="V17" s="144"/>
      <c r="W17" s="145"/>
      <c r="AC17" s="135"/>
      <c r="AD17" s="128" t="s">
        <v>21</v>
      </c>
      <c r="AE17" s="128"/>
      <c r="AF17" s="129"/>
    </row>
    <row r="18" spans="1:32" ht="15.75" customHeight="1" x14ac:dyDescent="0.25">
      <c r="A18" s="80"/>
      <c r="B18" s="17">
        <v>4.101</v>
      </c>
      <c r="D18" s="1">
        <v>3444163118</v>
      </c>
      <c r="E18" s="17">
        <v>819107360</v>
      </c>
      <c r="G18" s="3"/>
      <c r="H18" s="43">
        <v>2.0030000000000001</v>
      </c>
      <c r="I18" s="4"/>
      <c r="J18" s="1">
        <v>388056779</v>
      </c>
      <c r="K18" s="17">
        <v>693684433</v>
      </c>
      <c r="M18" s="43">
        <v>439.28300000000002</v>
      </c>
      <c r="O18">
        <v>141857936924</v>
      </c>
      <c r="P18" s="18">
        <v>143562188128</v>
      </c>
      <c r="U18" s="127" t="s">
        <v>9</v>
      </c>
      <c r="V18" s="128" t="s">
        <v>2</v>
      </c>
      <c r="W18" s="129" t="s">
        <v>10</v>
      </c>
      <c r="AC18" s="141" t="s">
        <v>9</v>
      </c>
      <c r="AD18" s="128">
        <v>128</v>
      </c>
      <c r="AE18" s="128">
        <v>256</v>
      </c>
      <c r="AF18" s="129">
        <v>512</v>
      </c>
    </row>
    <row r="19" spans="1:32" ht="15.75" customHeight="1" x14ac:dyDescent="0.25">
      <c r="A19" s="80"/>
      <c r="B19" s="17">
        <v>4.194</v>
      </c>
      <c r="D19" s="1">
        <v>3446172950</v>
      </c>
      <c r="E19" s="17">
        <v>1022290839</v>
      </c>
      <c r="G19" s="3"/>
      <c r="H19" s="43">
        <v>1.89</v>
      </c>
      <c r="I19" s="4"/>
      <c r="J19" s="1">
        <v>349128885</v>
      </c>
      <c r="K19" s="17">
        <v>685079864</v>
      </c>
      <c r="M19" s="43">
        <v>439.40199999999999</v>
      </c>
      <c r="O19">
        <v>142574956738</v>
      </c>
      <c r="P19" s="18">
        <v>143978178291</v>
      </c>
      <c r="U19" s="130">
        <v>600</v>
      </c>
      <c r="V19" s="101">
        <f>(2*$A$5^3)/($B$10*10^9)</f>
        <v>1.822784810126582</v>
      </c>
      <c r="W19" s="18">
        <f>(2*$A$50^3)/($B$55*10^9)</f>
        <v>1.567489114658926</v>
      </c>
      <c r="AC19" s="14">
        <v>4096</v>
      </c>
      <c r="AD19" s="121">
        <v>3.231758986</v>
      </c>
      <c r="AE19" s="121">
        <v>3.4622174449999998</v>
      </c>
      <c r="AF19" s="18">
        <v>3.474927777</v>
      </c>
    </row>
    <row r="20" spans="1:32" ht="15.75" customHeight="1" x14ac:dyDescent="0.25">
      <c r="A20" s="80"/>
      <c r="B20" s="17">
        <v>4.2190000000000003</v>
      </c>
      <c r="D20" s="1">
        <v>3444785482</v>
      </c>
      <c r="E20" s="17">
        <v>1298129402</v>
      </c>
      <c r="G20" s="3"/>
      <c r="H20" s="43">
        <v>1.8620000000000001</v>
      </c>
      <c r="I20" s="4"/>
      <c r="J20" s="1">
        <v>348316478</v>
      </c>
      <c r="K20" s="17">
        <v>686862051</v>
      </c>
      <c r="M20" s="43">
        <v>438.96899999999999</v>
      </c>
      <c r="O20">
        <v>144366986725</v>
      </c>
      <c r="P20" s="18">
        <v>143652775996</v>
      </c>
      <c r="U20" s="130">
        <v>1000</v>
      </c>
      <c r="V20" s="121">
        <f>(2*$A$11^3)/($B$16*10^9)</f>
        <v>1.5067048365225253</v>
      </c>
      <c r="W20" s="18">
        <f>(2*$A$56^3)/($B$61*10^9)</f>
        <v>1.0026067776218166</v>
      </c>
      <c r="AC20" s="14">
        <v>6144</v>
      </c>
      <c r="AD20" s="121">
        <v>3.2123335540000002</v>
      </c>
      <c r="AE20" s="121">
        <v>3.5132018199999999</v>
      </c>
      <c r="AF20" s="18">
        <v>3.541927313</v>
      </c>
    </row>
    <row r="21" spans="1:32" ht="15.75" customHeight="1" x14ac:dyDescent="0.25">
      <c r="A21" s="80"/>
      <c r="B21" s="17">
        <v>4.2110000000000003</v>
      </c>
      <c r="D21" s="1">
        <v>3444280622</v>
      </c>
      <c r="E21" s="17">
        <v>1237655861</v>
      </c>
      <c r="G21" s="3"/>
      <c r="H21" s="43">
        <v>1.87</v>
      </c>
      <c r="I21" s="4"/>
      <c r="J21" s="1">
        <v>349990334</v>
      </c>
      <c r="K21" s="17">
        <v>687274633</v>
      </c>
      <c r="M21" s="43">
        <v>439.43599999999998</v>
      </c>
      <c r="O21">
        <v>142455957324</v>
      </c>
      <c r="P21" s="18">
        <v>143464328495</v>
      </c>
      <c r="U21" s="130">
        <v>1400</v>
      </c>
      <c r="V21" s="121">
        <f>(2*$A$17^3)/($B$22*10^9)</f>
        <v>1.3154362416107384</v>
      </c>
      <c r="W21" s="18">
        <f>(2*$A$62^3)/($B$67*10^9)</f>
        <v>0.83699365544167892</v>
      </c>
      <c r="AC21" s="14">
        <v>8192</v>
      </c>
      <c r="AD21" s="121">
        <v>3.0610028950000001</v>
      </c>
      <c r="AE21" s="121">
        <v>2.5088513429999999</v>
      </c>
      <c r="AF21" s="18">
        <v>2.9731154989999999</v>
      </c>
    </row>
    <row r="22" spans="1:32" ht="16.2" x14ac:dyDescent="0.45">
      <c r="A22" s="81" t="s">
        <v>8</v>
      </c>
      <c r="B22" s="45">
        <f>AVERAGE(B17:B21)</f>
        <v>4.1719999999999997</v>
      </c>
      <c r="C22" s="46">
        <f>(2*$A$17^3)/($B$22*10^9)</f>
        <v>1.3154362416107384</v>
      </c>
      <c r="D22" s="46">
        <f>AVERAGE($D$17:$D$21)</f>
        <v>3443001579</v>
      </c>
      <c r="E22" s="45">
        <f>AVERAGE($E$17:$E$21)</f>
        <v>1107592279.8</v>
      </c>
      <c r="G22" s="53" t="s">
        <v>8</v>
      </c>
      <c r="H22" s="83">
        <f>AVERAGE(H17:H21)</f>
        <v>1.8935999999999999</v>
      </c>
      <c r="I22" s="51">
        <f>(2*$G$17^3)/($H$22*10^9)</f>
        <v>2.8981833544571187</v>
      </c>
      <c r="J22" s="54">
        <f>AVERAGE($J$17:$J$21)</f>
        <v>356662786.60000002</v>
      </c>
      <c r="K22" s="55">
        <f>AVERAGE($K$17:$K$21)</f>
        <v>688356671.79999995</v>
      </c>
      <c r="L22" s="46" t="s">
        <v>8</v>
      </c>
      <c r="M22" s="64">
        <f>AVERAGE(M17:M21)</f>
        <v>439.08500000000004</v>
      </c>
      <c r="N22" s="52">
        <f>(2*L17^3)/(M22*10^9)</f>
        <v>2.5040974475921516</v>
      </c>
      <c r="O22" s="46">
        <f>AVERAGE($O$17:$O$21)</f>
        <v>142521758884.60001</v>
      </c>
      <c r="P22" s="45">
        <f>AVERAGE($P$17:$P$21)</f>
        <v>143622329861.39999</v>
      </c>
      <c r="U22" s="130">
        <v>1800</v>
      </c>
      <c r="V22" s="121">
        <f>(2*$A$23^3)/($B$28*10^9)</f>
        <v>0.54769305898594145</v>
      </c>
      <c r="W22" s="18">
        <f>(2*$A$68^3)/($B$73*10^9)</f>
        <v>0.49081406798347127</v>
      </c>
      <c r="AC22" s="142">
        <v>10240</v>
      </c>
      <c r="AD22" s="122">
        <v>3.2709828449999998</v>
      </c>
      <c r="AE22" s="122">
        <v>3.5293520209999998</v>
      </c>
      <c r="AF22" s="115">
        <v>3.5406496019999998</v>
      </c>
    </row>
    <row r="23" spans="1:32" ht="15.75" customHeight="1" x14ac:dyDescent="0.25">
      <c r="A23" s="79">
        <v>1800</v>
      </c>
      <c r="B23" s="17">
        <v>20.57</v>
      </c>
      <c r="D23" s="1">
        <v>9088749412</v>
      </c>
      <c r="E23" s="17">
        <v>6415141003</v>
      </c>
      <c r="G23" s="39">
        <v>1800</v>
      </c>
      <c r="H23" s="43">
        <v>3.9849999999999999</v>
      </c>
      <c r="I23" s="4"/>
      <c r="J23" s="1">
        <v>754177463</v>
      </c>
      <c r="K23" s="17">
        <v>1449123237</v>
      </c>
      <c r="L23" s="40">
        <v>10240</v>
      </c>
      <c r="M23" s="43">
        <v>852.61900000000003</v>
      </c>
      <c r="O23" s="1">
        <v>275809529728</v>
      </c>
      <c r="P23" s="17">
        <v>300572406159</v>
      </c>
      <c r="U23" s="130">
        <v>2200</v>
      </c>
      <c r="V23" s="121">
        <f>(2*$A$29^3)/($B$34*10^9)</f>
        <v>0.45903674708144365</v>
      </c>
      <c r="W23" s="18">
        <f>(2*$A$74^3)/($B$79*10^9)</f>
        <v>0.44054613156805955</v>
      </c>
      <c r="AC23" s="1"/>
    </row>
    <row r="24" spans="1:32" ht="15.75" customHeight="1" x14ac:dyDescent="0.25">
      <c r="A24" s="80"/>
      <c r="B24" s="17">
        <v>20.86</v>
      </c>
      <c r="D24" s="1">
        <v>9078689466</v>
      </c>
      <c r="E24" s="17">
        <v>7683076649</v>
      </c>
      <c r="G24" s="3"/>
      <c r="H24" s="43">
        <v>4.0599999999999996</v>
      </c>
      <c r="I24" s="4"/>
      <c r="J24" s="1">
        <v>762625581</v>
      </c>
      <c r="K24" s="17">
        <v>1451908208</v>
      </c>
      <c r="M24" s="43">
        <v>853.46699999999998</v>
      </c>
      <c r="O24">
        <v>275408729569</v>
      </c>
      <c r="P24" s="18">
        <v>300578516146</v>
      </c>
      <c r="U24" s="130">
        <v>2600</v>
      </c>
      <c r="V24" s="121">
        <f>(2*$A$35^3)/($B$40*10^9)</f>
        <v>0.41826805232634234</v>
      </c>
      <c r="W24" s="18">
        <f>(2*$A$80^3)/($B$85*10^9)</f>
        <v>0.40827040248641699</v>
      </c>
      <c r="AC24" s="1"/>
    </row>
    <row r="25" spans="1:32" ht="15.75" customHeight="1" x14ac:dyDescent="0.25">
      <c r="A25" s="80"/>
      <c r="B25" s="17">
        <v>22.088000000000001</v>
      </c>
      <c r="D25" s="1">
        <v>9078681220</v>
      </c>
      <c r="E25" s="17">
        <v>7619377697</v>
      </c>
      <c r="G25" s="3"/>
      <c r="H25" s="43">
        <v>4.1029999999999998</v>
      </c>
      <c r="I25" s="4"/>
      <c r="J25" s="1">
        <v>752475790</v>
      </c>
      <c r="K25" s="17">
        <v>1444703743</v>
      </c>
      <c r="M25" s="87">
        <v>853.58199999999999</v>
      </c>
      <c r="O25">
        <v>276819519224</v>
      </c>
      <c r="P25" s="18">
        <v>300589823188</v>
      </c>
      <c r="U25" s="131">
        <v>3000</v>
      </c>
      <c r="V25" s="122">
        <f>(2*$A$41^3)/($B$46*10^9)</f>
        <v>0.3828217936193532</v>
      </c>
      <c r="W25" s="115">
        <f>(2*$A$86^3)/($B$91*10^9)</f>
        <v>0.37926195623317016</v>
      </c>
      <c r="AC25" s="1"/>
    </row>
    <row r="26" spans="1:32" ht="15.75" customHeight="1" x14ac:dyDescent="0.25">
      <c r="A26" s="80"/>
      <c r="B26" s="17">
        <v>21.530999999999999</v>
      </c>
      <c r="D26" s="1">
        <v>9077483937</v>
      </c>
      <c r="E26" s="17">
        <v>7873867962</v>
      </c>
      <c r="G26" s="3"/>
      <c r="H26" s="43">
        <v>4.0190000000000001</v>
      </c>
      <c r="I26" s="4"/>
      <c r="J26" s="1">
        <v>749439740</v>
      </c>
      <c r="K26" s="17">
        <v>1452887755</v>
      </c>
      <c r="M26" s="43">
        <v>853.49099999999999</v>
      </c>
      <c r="O26">
        <v>275719539864</v>
      </c>
      <c r="P26" s="18">
        <v>300592406159</v>
      </c>
    </row>
    <row r="27" spans="1:32" ht="15.75" customHeight="1" x14ac:dyDescent="0.25">
      <c r="A27" s="80"/>
      <c r="B27" s="17">
        <v>21.434000000000001</v>
      </c>
      <c r="D27" s="1">
        <v>9078601167</v>
      </c>
      <c r="E27" s="17">
        <v>8731229913</v>
      </c>
      <c r="G27" s="3"/>
      <c r="H27" s="43">
        <v>4.0279999999999996</v>
      </c>
      <c r="I27" s="4"/>
      <c r="J27" s="1">
        <v>751428357</v>
      </c>
      <c r="K27" s="17">
        <v>1453376202</v>
      </c>
      <c r="M27" s="43">
        <v>852.93499999999995</v>
      </c>
      <c r="O27">
        <v>275704535700</v>
      </c>
      <c r="P27" s="18">
        <v>300584405373</v>
      </c>
    </row>
    <row r="28" spans="1:32" ht="16.2" x14ac:dyDescent="0.45">
      <c r="A28" s="81" t="s">
        <v>8</v>
      </c>
      <c r="B28" s="45">
        <f>AVERAGE(B23:B27)</f>
        <v>21.296600000000002</v>
      </c>
      <c r="C28" s="46">
        <f>(2*$A$23^3)/($B$28*10^9)</f>
        <v>0.54769305898594145</v>
      </c>
      <c r="D28" s="46">
        <f>AVERAGE($D$23:$D$27)</f>
        <v>9080441040.3999996</v>
      </c>
      <c r="E28" s="45">
        <f>AVERAGE($E$23:$E$27)</f>
        <v>7664538644.8000002</v>
      </c>
      <c r="G28" s="56" t="s">
        <v>8</v>
      </c>
      <c r="H28" s="84">
        <f>AVERAGE(H23:H27)</f>
        <v>4.0389999999999997</v>
      </c>
      <c r="I28" s="51">
        <f>(2*$G$23^3)/($H$28*10^9)</f>
        <v>2.8878435256251551</v>
      </c>
      <c r="J28" s="54">
        <f>AVERAGE($J$23:$J$27)</f>
        <v>754029386.20000005</v>
      </c>
      <c r="K28" s="55">
        <f>AVERAGE($K$23:$K$27)</f>
        <v>1450399829</v>
      </c>
      <c r="L28" s="57" t="s">
        <v>8</v>
      </c>
      <c r="M28" s="65">
        <f>AVERAGE(M23:M27)</f>
        <v>853.21879999999999</v>
      </c>
      <c r="N28" s="59">
        <f>(2*L23^3)/(M28*10^9)</f>
        <v>2.5169202178854944</v>
      </c>
      <c r="O28" s="57">
        <f>AVERAGE($O$23:$O$27)</f>
        <v>275892370817</v>
      </c>
      <c r="P28" s="58">
        <f>AVERAGE($P$23:$P$27)</f>
        <v>300583511405</v>
      </c>
      <c r="U28" s="124" t="s">
        <v>1</v>
      </c>
      <c r="V28" s="125"/>
      <c r="W28" s="126"/>
    </row>
    <row r="29" spans="1:32" ht="15.75" customHeight="1" x14ac:dyDescent="0.25">
      <c r="A29" s="79">
        <v>2200</v>
      </c>
      <c r="B29" s="17">
        <v>45.83</v>
      </c>
      <c r="D29" s="1">
        <v>17643756798</v>
      </c>
      <c r="E29" s="17">
        <v>21944190687</v>
      </c>
      <c r="G29" s="41">
        <v>2200</v>
      </c>
      <c r="H29" s="85">
        <v>7.4850000000000003</v>
      </c>
      <c r="I29" s="4"/>
      <c r="J29" s="1">
        <v>2089780720</v>
      </c>
      <c r="K29" s="17">
        <v>2653376468</v>
      </c>
      <c r="U29" s="127" t="s">
        <v>9</v>
      </c>
      <c r="V29" s="128" t="s">
        <v>2</v>
      </c>
      <c r="W29" s="129" t="s">
        <v>10</v>
      </c>
    </row>
    <row r="30" spans="1:32" ht="15.75" customHeight="1" x14ac:dyDescent="0.25">
      <c r="A30" s="80"/>
      <c r="B30" s="17">
        <v>46.13</v>
      </c>
      <c r="D30" s="1">
        <v>17644466569</v>
      </c>
      <c r="E30" s="17">
        <v>22940538291</v>
      </c>
      <c r="G30" s="3"/>
      <c r="H30" s="43">
        <v>7.65</v>
      </c>
      <c r="I30" s="4"/>
      <c r="J30" s="1">
        <v>2080661087</v>
      </c>
      <c r="K30" s="17">
        <v>2630085014</v>
      </c>
      <c r="U30" s="130">
        <v>600</v>
      </c>
      <c r="V30" s="121">
        <f>(2*$G$5^3)/($H$10*10^9)</f>
        <v>3.3855799373040756</v>
      </c>
      <c r="W30" s="18">
        <f>(2*$E$50^3)/($F$55*10^9)</f>
        <v>2.3200859291084854</v>
      </c>
    </row>
    <row r="31" spans="1:32" ht="15.75" customHeight="1" x14ac:dyDescent="0.25">
      <c r="A31" s="80"/>
      <c r="B31" s="17">
        <v>45.951000000000001</v>
      </c>
      <c r="D31" s="1">
        <v>17644308965</v>
      </c>
      <c r="E31" s="17">
        <v>23034795323</v>
      </c>
      <c r="G31" s="3"/>
      <c r="H31" s="43">
        <v>7.5579999999999998</v>
      </c>
      <c r="I31" s="4"/>
      <c r="J31" s="1">
        <v>2080070091</v>
      </c>
      <c r="K31" s="17">
        <v>2651814591</v>
      </c>
      <c r="U31" s="130">
        <v>1000</v>
      </c>
      <c r="V31" s="121">
        <f>(2*$G$11^3)/($H$16*10^9)</f>
        <v>3.3145508783559836</v>
      </c>
      <c r="W31" s="18">
        <f>(2*$E$56^3)/($F$61*10^9)</f>
        <v>2.0889910173386252</v>
      </c>
    </row>
    <row r="32" spans="1:32" ht="15.75" customHeight="1" x14ac:dyDescent="0.25">
      <c r="A32" s="80"/>
      <c r="B32" s="17">
        <v>47.695</v>
      </c>
      <c r="D32" s="1">
        <v>17644255052</v>
      </c>
      <c r="E32" s="17">
        <v>23630932761</v>
      </c>
      <c r="G32" s="3"/>
      <c r="H32" s="43">
        <v>7.7220000000000004</v>
      </c>
      <c r="I32" s="4"/>
      <c r="J32" s="1">
        <v>2089378831</v>
      </c>
      <c r="K32" s="17">
        <v>2634362781</v>
      </c>
      <c r="U32" s="130">
        <v>1400</v>
      </c>
      <c r="V32" s="121">
        <f>(2*$G$17^3)/($H$22*10^9)</f>
        <v>2.8981833544571187</v>
      </c>
      <c r="W32" s="18">
        <f>(2*$E$62^3)/($F$67*10^9)</f>
        <v>1.8101457879807374</v>
      </c>
    </row>
    <row r="33" spans="1:23" ht="15.75" customHeight="1" x14ac:dyDescent="0.25">
      <c r="A33" s="80"/>
      <c r="B33" s="17">
        <v>46.357999999999997</v>
      </c>
      <c r="D33" s="1">
        <v>17644086896</v>
      </c>
      <c r="E33" s="17">
        <v>23446579667</v>
      </c>
      <c r="G33" s="3"/>
      <c r="H33" s="43">
        <v>7.7439999999999998</v>
      </c>
      <c r="I33" s="4"/>
      <c r="J33" s="1">
        <v>2086512456</v>
      </c>
      <c r="K33" s="17">
        <v>2634598646</v>
      </c>
      <c r="U33" s="130">
        <v>1800</v>
      </c>
      <c r="V33" s="121">
        <f>(2*$G$23^3)/($H$28*10^9)</f>
        <v>2.8878435256251551</v>
      </c>
      <c r="W33" s="18">
        <f>(2*$E$68^3)/($F$73*10^9)</f>
        <v>1.7534576067348169</v>
      </c>
    </row>
    <row r="34" spans="1:23" ht="15.75" customHeight="1" x14ac:dyDescent="0.25">
      <c r="A34" s="81" t="s">
        <v>8</v>
      </c>
      <c r="B34" s="45">
        <f>AVERAGE(B29:B33)</f>
        <v>46.392800000000001</v>
      </c>
      <c r="C34" s="46">
        <f>(2*$A$29^3)/($B$34*10^9)</f>
        <v>0.45903674708144365</v>
      </c>
      <c r="D34" s="46">
        <f>AVERAGE($D$29:$D$33)</f>
        <v>17644174856</v>
      </c>
      <c r="E34" s="45">
        <f>AVERAGE($E$29:$E$33)</f>
        <v>22999407345.799999</v>
      </c>
      <c r="G34" s="53" t="s">
        <v>8</v>
      </c>
      <c r="H34" s="83">
        <f>AVERAGE(H29:H33)</f>
        <v>7.631800000000001</v>
      </c>
      <c r="I34" s="51">
        <f>(2*$G$29^3)/($H$34*10^9)</f>
        <v>2.7904295185932542</v>
      </c>
      <c r="J34" s="54">
        <f>AVERAGE($J$29:$J$33)</f>
        <v>2085280637</v>
      </c>
      <c r="K34" s="55">
        <f>AVERAGE($K$29:$K$33)</f>
        <v>2640847500</v>
      </c>
      <c r="U34" s="130">
        <v>2200</v>
      </c>
      <c r="V34" s="121">
        <f>(2*$G$29^3)/($H$34*10^9)</f>
        <v>2.7904295185932542</v>
      </c>
      <c r="W34" s="18">
        <f>(2*$E$74^3)/($F$79*10^9)</f>
        <v>1.7625929052655973</v>
      </c>
    </row>
    <row r="35" spans="1:23" ht="15.75" customHeight="1" x14ac:dyDescent="0.25">
      <c r="A35" s="79">
        <v>2600</v>
      </c>
      <c r="B35" s="17">
        <v>83.41</v>
      </c>
      <c r="D35" s="1">
        <v>30873889472</v>
      </c>
      <c r="E35" s="17">
        <v>50357498227</v>
      </c>
      <c r="G35" s="39">
        <v>2600</v>
      </c>
      <c r="H35" s="43">
        <v>13.052</v>
      </c>
      <c r="I35" s="4"/>
      <c r="J35" s="1">
        <v>4411661940</v>
      </c>
      <c r="K35" s="17">
        <v>4380549336</v>
      </c>
      <c r="U35" s="130">
        <v>2600</v>
      </c>
      <c r="V35" s="121">
        <f>(2*$G$35^3)/($H$40*10^9)</f>
        <v>2.687831658790965</v>
      </c>
      <c r="W35" s="18">
        <f>(2*$E$80^3)/($F$85*10^9)</f>
        <v>1.7630831887169092</v>
      </c>
    </row>
    <row r="36" spans="1:23" ht="15.75" customHeight="1" x14ac:dyDescent="0.25">
      <c r="A36" s="80"/>
      <c r="B36" s="17">
        <v>84.384</v>
      </c>
      <c r="D36" s="1">
        <v>30873730192</v>
      </c>
      <c r="E36" s="17">
        <v>51917528486</v>
      </c>
      <c r="G36" s="3"/>
      <c r="H36" s="43">
        <v>13.295999999999999</v>
      </c>
      <c r="I36" s="4"/>
      <c r="J36" s="1">
        <v>4412302288</v>
      </c>
      <c r="K36" s="17">
        <v>4361969336</v>
      </c>
      <c r="U36" s="131">
        <v>3000</v>
      </c>
      <c r="V36" s="122">
        <f>(2*$G$41^3)/($H$46*10^9)</f>
        <v>2.6682214821476218</v>
      </c>
      <c r="W36" s="115">
        <f>(2*$E$86^3)/($F$91*10^9)</f>
        <v>1.7591524794276892</v>
      </c>
    </row>
    <row r="37" spans="1:23" ht="15.75" customHeight="1" x14ac:dyDescent="0.25">
      <c r="A37" s="80"/>
      <c r="B37" s="17">
        <v>84.203999999999994</v>
      </c>
      <c r="D37" s="1">
        <v>30875432269</v>
      </c>
      <c r="E37" s="17">
        <v>51737469581</v>
      </c>
      <c r="G37" s="3"/>
      <c r="H37" s="43">
        <v>13.106</v>
      </c>
      <c r="I37" s="4"/>
      <c r="J37" s="1">
        <v>4412226115</v>
      </c>
      <c r="K37" s="17">
        <v>4361126521</v>
      </c>
    </row>
    <row r="38" spans="1:23" ht="15.75" customHeight="1" x14ac:dyDescent="0.25">
      <c r="A38" s="80"/>
      <c r="B38" s="17">
        <v>83.548000000000002</v>
      </c>
      <c r="D38" s="1">
        <v>30874536103</v>
      </c>
      <c r="E38" s="17">
        <v>52320999292</v>
      </c>
      <c r="G38" s="3"/>
      <c r="H38" s="43">
        <v>13.138999999999999</v>
      </c>
      <c r="I38" s="4"/>
      <c r="J38" s="1">
        <v>4412154360</v>
      </c>
      <c r="K38" s="17">
        <v>4302111962</v>
      </c>
    </row>
    <row r="39" spans="1:23" ht="15.75" customHeight="1" x14ac:dyDescent="0.25">
      <c r="A39" s="80"/>
      <c r="B39" s="17">
        <v>84.662999999999997</v>
      </c>
      <c r="D39" s="1">
        <v>30875256516</v>
      </c>
      <c r="E39" s="17">
        <v>51117497844</v>
      </c>
      <c r="G39" s="3"/>
      <c r="H39" s="43">
        <v>12.798</v>
      </c>
      <c r="I39" s="4"/>
      <c r="J39" s="1">
        <v>4412185017</v>
      </c>
      <c r="K39" s="17">
        <v>4294417426</v>
      </c>
    </row>
    <row r="40" spans="1:23" ht="15.75" customHeight="1" x14ac:dyDescent="0.25">
      <c r="A40" s="81" t="s">
        <v>8</v>
      </c>
      <c r="B40" s="45">
        <f>AVERAGE(B35:B39)</f>
        <v>84.041799999999995</v>
      </c>
      <c r="C40" s="46">
        <f>(2*$A$35^3)/($B$40*10^9)</f>
        <v>0.41826805232634234</v>
      </c>
      <c r="D40" s="46">
        <f>AVERAGE($D$35:$D$39)</f>
        <v>30874568910.400002</v>
      </c>
      <c r="E40" s="45">
        <f>AVERAGE($E$35:$E$39)</f>
        <v>51490198686</v>
      </c>
      <c r="G40" s="53" t="s">
        <v>8</v>
      </c>
      <c r="H40" s="83">
        <f>AVERAGE(H35:H39)</f>
        <v>13.078200000000001</v>
      </c>
      <c r="I40" s="51">
        <f>(2*$G$35^3)/($H$40*10^9)</f>
        <v>2.687831658790965</v>
      </c>
      <c r="J40" s="54">
        <f>AVERAGE($J$35:$J$39)</f>
        <v>4412105944</v>
      </c>
      <c r="K40" s="55">
        <f>AVERAGE($K$35:$K$39)</f>
        <v>4340034916.1999998</v>
      </c>
    </row>
    <row r="41" spans="1:23" ht="15.75" customHeight="1" x14ac:dyDescent="0.25">
      <c r="A41" s="79">
        <v>3000</v>
      </c>
      <c r="B41" s="17">
        <v>140.99</v>
      </c>
      <c r="D41" s="1">
        <v>50292175587</v>
      </c>
      <c r="E41" s="17">
        <v>96051387196</v>
      </c>
      <c r="G41" s="39">
        <v>3000</v>
      </c>
      <c r="H41" s="43">
        <v>19.245000000000001</v>
      </c>
      <c r="I41" s="4"/>
      <c r="J41" s="1">
        <v>6779376976</v>
      </c>
      <c r="K41" s="17">
        <v>6590523916</v>
      </c>
    </row>
    <row r="42" spans="1:23" ht="15.75" customHeight="1" x14ac:dyDescent="0.25">
      <c r="A42" s="80"/>
      <c r="B42" s="17">
        <v>140.16800000000001</v>
      </c>
      <c r="D42" s="1">
        <v>50292600284</v>
      </c>
      <c r="E42" s="2">
        <v>97431725440</v>
      </c>
      <c r="G42" s="3"/>
      <c r="H42" s="43">
        <v>20.324000000000002</v>
      </c>
      <c r="I42" s="4"/>
      <c r="J42" s="1">
        <v>6779194733</v>
      </c>
      <c r="K42" s="17">
        <v>6700304302</v>
      </c>
    </row>
    <row r="43" spans="1:23" ht="15.75" customHeight="1" x14ac:dyDescent="0.25">
      <c r="A43" s="80"/>
      <c r="B43" s="17">
        <v>140.81800000000001</v>
      </c>
      <c r="D43" s="1">
        <v>50292597079</v>
      </c>
      <c r="E43" s="2">
        <v>97301366442</v>
      </c>
      <c r="G43" s="3"/>
      <c r="H43" s="43">
        <v>21.300999999999998</v>
      </c>
      <c r="I43" s="4"/>
      <c r="J43" s="1">
        <v>6779235809</v>
      </c>
      <c r="K43" s="17">
        <v>6720753287</v>
      </c>
    </row>
    <row r="44" spans="1:23" ht="15.75" customHeight="1" x14ac:dyDescent="0.25">
      <c r="A44" s="80"/>
      <c r="B44" s="17">
        <v>142</v>
      </c>
      <c r="D44" s="1">
        <v>50293119480</v>
      </c>
      <c r="E44" s="2">
        <v>96372114244</v>
      </c>
      <c r="G44" s="3"/>
      <c r="H44" s="43">
        <v>20.163</v>
      </c>
      <c r="I44" s="4"/>
      <c r="J44" s="1">
        <v>6779512127</v>
      </c>
      <c r="K44" s="17">
        <v>6600218884</v>
      </c>
    </row>
    <row r="45" spans="1:23" ht="15.75" customHeight="1" x14ac:dyDescent="0.25">
      <c r="A45" s="80"/>
      <c r="B45" s="17">
        <v>141.31299999999999</v>
      </c>
      <c r="D45" s="1">
        <v>50292781707</v>
      </c>
      <c r="E45" s="2">
        <v>95846159901</v>
      </c>
      <c r="G45" s="3"/>
      <c r="H45" s="43">
        <v>20.158000000000001</v>
      </c>
      <c r="I45" s="4"/>
      <c r="J45" s="1">
        <v>6779379730</v>
      </c>
      <c r="K45" s="17">
        <v>6603816462</v>
      </c>
    </row>
    <row r="46" spans="1:23" ht="15.75" customHeight="1" x14ac:dyDescent="0.25">
      <c r="A46" s="82" t="s">
        <v>8</v>
      </c>
      <c r="B46" s="49">
        <f>AVERAGE(B41:B45)</f>
        <v>141.05779999999999</v>
      </c>
      <c r="C46" s="50">
        <f>(2*$A$41^3)/($B$46*10^9)</f>
        <v>0.3828217936193532</v>
      </c>
      <c r="D46" s="50">
        <f>AVERAGE($D$41:$D$45)</f>
        <v>50292654827.400002</v>
      </c>
      <c r="E46" s="49">
        <f>AVERAGE($E$41:$E$45)</f>
        <v>96600550644.600006</v>
      </c>
      <c r="G46" s="60" t="s">
        <v>8</v>
      </c>
      <c r="H46" s="86">
        <f>AVERAGE(H41:H45)</f>
        <v>20.238199999999999</v>
      </c>
      <c r="I46" s="61">
        <f>(2*$G$41^3)/($H$46*10^9)</f>
        <v>2.6682214821476218</v>
      </c>
      <c r="J46" s="62">
        <f>AVERAGE($J$41:$J$45)</f>
        <v>6779339875</v>
      </c>
      <c r="K46" s="63">
        <f>AVERAGE($K$41:$K$45)</f>
        <v>6643123370.1999998</v>
      </c>
    </row>
    <row r="47" spans="1:23" ht="13.8" x14ac:dyDescent="0.25">
      <c r="A47" s="5"/>
      <c r="F47" s="6"/>
      <c r="I47" s="4"/>
      <c r="J47" s="1"/>
      <c r="K47" s="1"/>
    </row>
    <row r="48" spans="1:23" ht="13.2" x14ac:dyDescent="0.25">
      <c r="A48" s="36" t="s">
        <v>0</v>
      </c>
      <c r="B48" s="20"/>
      <c r="C48" s="21"/>
      <c r="E48" s="38" t="s">
        <v>1</v>
      </c>
      <c r="F48" s="20"/>
      <c r="G48" s="37"/>
    </row>
    <row r="49" spans="1:28" ht="13.2" x14ac:dyDescent="0.25">
      <c r="A49" s="30" t="s">
        <v>7</v>
      </c>
      <c r="B49" s="42" t="s">
        <v>3</v>
      </c>
      <c r="C49" s="42" t="s">
        <v>4</v>
      </c>
      <c r="E49" s="26" t="s">
        <v>7</v>
      </c>
      <c r="F49" s="42" t="s">
        <v>3</v>
      </c>
      <c r="G49" s="31" t="s">
        <v>4</v>
      </c>
    </row>
    <row r="50" spans="1:28" ht="13.8" x14ac:dyDescent="0.25">
      <c r="A50" s="39">
        <v>600</v>
      </c>
      <c r="B50" s="43">
        <v>0.252</v>
      </c>
      <c r="C50" s="43"/>
      <c r="E50" s="39">
        <v>600</v>
      </c>
      <c r="F50" s="43">
        <v>0.17199999999999999</v>
      </c>
      <c r="G50" s="7"/>
    </row>
    <row r="51" spans="1:28" ht="13.8" x14ac:dyDescent="0.25">
      <c r="A51" s="3"/>
      <c r="B51" s="43">
        <v>0.28599999999999998</v>
      </c>
      <c r="C51" s="43"/>
      <c r="E51" s="3"/>
      <c r="F51" s="43">
        <v>0.20499999999999999</v>
      </c>
      <c r="G51" s="7"/>
    </row>
    <row r="52" spans="1:28" ht="13.8" x14ac:dyDescent="0.25">
      <c r="A52" s="3"/>
      <c r="B52" s="43">
        <v>0.29899999999999999</v>
      </c>
      <c r="C52" s="43"/>
      <c r="E52" s="3"/>
      <c r="F52" s="43">
        <v>0.16</v>
      </c>
      <c r="G52" s="7"/>
    </row>
    <row r="53" spans="1:28" ht="13.8" x14ac:dyDescent="0.25">
      <c r="A53" s="3"/>
      <c r="B53" s="43">
        <v>0.26800000000000002</v>
      </c>
      <c r="C53" s="43"/>
      <c r="E53" s="3"/>
      <c r="F53" s="43">
        <v>0.19700000000000001</v>
      </c>
      <c r="G53" s="7"/>
      <c r="N53" s="1"/>
      <c r="O53" s="97" t="s">
        <v>13</v>
      </c>
      <c r="P53" s="98"/>
      <c r="Q53" s="99"/>
      <c r="R53" s="133"/>
      <c r="S53" s="133"/>
    </row>
    <row r="54" spans="1:28" ht="13.8" x14ac:dyDescent="0.25">
      <c r="A54" s="3"/>
      <c r="B54" s="43">
        <v>0.27300000000000002</v>
      </c>
      <c r="C54" s="43"/>
      <c r="E54" s="3"/>
      <c r="F54" s="43">
        <v>0.19700000000000001</v>
      </c>
      <c r="G54" s="7"/>
      <c r="N54" s="1"/>
      <c r="O54" s="134"/>
      <c r="P54" s="116" t="s">
        <v>2</v>
      </c>
      <c r="Q54" s="117" t="s">
        <v>10</v>
      </c>
      <c r="R54" s="105"/>
      <c r="S54" s="105"/>
    </row>
    <row r="55" spans="1:28" ht="13.8" x14ac:dyDescent="0.25">
      <c r="A55" s="44" t="s">
        <v>8</v>
      </c>
      <c r="B55" s="64">
        <f>AVERAGE(B50:B54)</f>
        <v>0.27560000000000001</v>
      </c>
      <c r="C55" s="64">
        <f>(2*$A$50^3)/($B$55*10^9)</f>
        <v>1.567489114658926</v>
      </c>
      <c r="E55" s="44" t="s">
        <v>8</v>
      </c>
      <c r="F55" s="64">
        <f>AVERAGE(F50:F54)</f>
        <v>0.1862</v>
      </c>
      <c r="G55" s="66">
        <f>(2*$E$50^3)/($F$55*10^9)</f>
        <v>2.3200859291084854</v>
      </c>
      <c r="N55" s="1"/>
      <c r="O55" s="118" t="s">
        <v>9</v>
      </c>
      <c r="P55" s="119" t="s">
        <v>3</v>
      </c>
      <c r="Q55" s="120" t="s">
        <v>3</v>
      </c>
      <c r="R55" s="105"/>
      <c r="S55" s="103"/>
      <c r="T55" s="104"/>
    </row>
    <row r="56" spans="1:28" ht="13.8" x14ac:dyDescent="0.25">
      <c r="A56" s="39">
        <v>1000</v>
      </c>
      <c r="B56" s="43">
        <v>2.0059999999999998</v>
      </c>
      <c r="C56" s="43"/>
      <c r="E56" s="39">
        <v>1000</v>
      </c>
      <c r="F56" s="43">
        <v>0.98</v>
      </c>
      <c r="G56" s="7"/>
      <c r="N56" s="1"/>
      <c r="O56" s="111">
        <v>600</v>
      </c>
      <c r="P56" s="25">
        <v>0.23699999999999999</v>
      </c>
      <c r="Q56" s="18">
        <f>AVERAGE(B50:B54)</f>
        <v>0.27560000000000001</v>
      </c>
      <c r="R56" s="105"/>
      <c r="S56" s="101"/>
      <c r="T56" s="101"/>
    </row>
    <row r="57" spans="1:28" ht="13.8" x14ac:dyDescent="0.25">
      <c r="A57" s="3"/>
      <c r="B57" s="43">
        <v>1.984</v>
      </c>
      <c r="C57" s="43"/>
      <c r="E57" s="3"/>
      <c r="F57" s="43">
        <v>0.93400000000000005</v>
      </c>
      <c r="G57" s="7"/>
      <c r="N57" s="1"/>
      <c r="O57" s="111">
        <v>1000</v>
      </c>
      <c r="P57" s="25">
        <f>AVERAGE(B11:B15)</f>
        <v>1.3273999999999999</v>
      </c>
      <c r="Q57" s="18">
        <f>AVERAGE(B56:B60)</f>
        <v>1.9948000000000001</v>
      </c>
      <c r="R57" s="102"/>
      <c r="S57" s="101"/>
      <c r="T57" s="101"/>
    </row>
    <row r="58" spans="1:28" ht="13.8" x14ac:dyDescent="0.25">
      <c r="A58" s="3"/>
      <c r="B58" s="43">
        <v>2.0619999999999998</v>
      </c>
      <c r="C58" s="43"/>
      <c r="E58" s="3"/>
      <c r="F58" s="43">
        <v>0.96899999999999997</v>
      </c>
      <c r="G58" s="7"/>
      <c r="N58" s="1"/>
      <c r="O58" s="112">
        <v>1400</v>
      </c>
      <c r="P58" s="25">
        <f>AVERAGE(B17:B21)</f>
        <v>4.1719999999999997</v>
      </c>
      <c r="Q58" s="18">
        <f>AVERAGE(B62:B66)</f>
        <v>6.5568</v>
      </c>
      <c r="R58" s="102"/>
      <c r="S58" s="101"/>
      <c r="T58" s="101"/>
    </row>
    <row r="59" spans="1:28" ht="13.8" x14ac:dyDescent="0.25">
      <c r="A59" s="3"/>
      <c r="B59" s="43">
        <v>1.91</v>
      </c>
      <c r="C59" s="43"/>
      <c r="E59" s="3"/>
      <c r="F59" s="43">
        <v>0.95499999999999996</v>
      </c>
      <c r="G59" s="7"/>
      <c r="N59" s="1"/>
      <c r="O59" s="111">
        <v>1800</v>
      </c>
      <c r="P59" s="25">
        <f>AVERAGE(B23:B27)</f>
        <v>21.296600000000002</v>
      </c>
      <c r="Q59" s="18">
        <f>AVERAGE(B68:B72)</f>
        <v>23.764599999999998</v>
      </c>
      <c r="R59" s="102"/>
      <c r="S59" s="101"/>
      <c r="T59" s="101"/>
    </row>
    <row r="60" spans="1:28" ht="13.8" x14ac:dyDescent="0.25">
      <c r="A60" s="3"/>
      <c r="B60" s="43">
        <v>2.012</v>
      </c>
      <c r="C60" s="43"/>
      <c r="E60" s="3"/>
      <c r="F60" s="43">
        <v>0.94899999999999995</v>
      </c>
      <c r="G60" s="7"/>
      <c r="N60" s="1"/>
      <c r="O60" s="111">
        <v>2200</v>
      </c>
      <c r="P60" s="25">
        <v>46.392800000000001</v>
      </c>
      <c r="Q60" s="18">
        <f>AVERAGE(B74:B78)</f>
        <v>48.34</v>
      </c>
      <c r="R60" s="102"/>
      <c r="S60" s="101"/>
      <c r="T60" s="101"/>
    </row>
    <row r="61" spans="1:28" ht="13.8" x14ac:dyDescent="0.25">
      <c r="A61" s="44" t="s">
        <v>8</v>
      </c>
      <c r="B61" s="64">
        <f>AVERAGE(B56:B60)</f>
        <v>1.9948000000000001</v>
      </c>
      <c r="C61" s="64">
        <f>(2*$A$56^3)/($B$61*10^9)</f>
        <v>1.0026067776218166</v>
      </c>
      <c r="E61" s="44" t="s">
        <v>8</v>
      </c>
      <c r="F61" s="64">
        <f>AVERAGE(F56:F60)</f>
        <v>0.95740000000000003</v>
      </c>
      <c r="G61" s="67">
        <f>(2*$E$56^3)/($F$61*10^9)</f>
        <v>2.0889910173386252</v>
      </c>
      <c r="N61" s="1"/>
      <c r="O61" s="112">
        <v>2600</v>
      </c>
      <c r="P61" s="25">
        <v>84.041799999999995</v>
      </c>
      <c r="Q61" s="18">
        <f>AVERAGE(B80:B84)</f>
        <v>86.099799999999988</v>
      </c>
      <c r="R61" s="102"/>
      <c r="S61" s="101"/>
      <c r="T61" s="101"/>
    </row>
    <row r="62" spans="1:28" ht="13.8" x14ac:dyDescent="0.25">
      <c r="A62" s="39">
        <v>1400</v>
      </c>
      <c r="B62" s="43">
        <v>6.4450000000000003</v>
      </c>
      <c r="C62" s="43"/>
      <c r="E62" s="39">
        <v>1400</v>
      </c>
      <c r="F62" s="43">
        <v>2.778</v>
      </c>
      <c r="G62" s="7"/>
      <c r="O62" s="113">
        <v>3000</v>
      </c>
      <c r="P62" s="114">
        <v>141.05779999999999</v>
      </c>
      <c r="Q62" s="115">
        <f>AVERAGE(B86:B90)</f>
        <v>142.38180000000003</v>
      </c>
      <c r="R62" s="102"/>
      <c r="S62" s="101"/>
      <c r="T62" s="101"/>
    </row>
    <row r="63" spans="1:28" ht="13.8" x14ac:dyDescent="0.25">
      <c r="A63" s="3"/>
      <c r="B63" s="43">
        <v>6.694</v>
      </c>
      <c r="C63" s="43"/>
      <c r="E63" s="3"/>
      <c r="F63" s="43">
        <v>3.0139999999999998</v>
      </c>
      <c r="G63" s="7"/>
      <c r="S63" s="101"/>
      <c r="T63" s="101"/>
      <c r="AB63" s="9"/>
    </row>
    <row r="64" spans="1:28" ht="13.8" x14ac:dyDescent="0.25">
      <c r="A64" s="3"/>
      <c r="B64" s="43">
        <v>6.4989999999999997</v>
      </c>
      <c r="C64" s="43"/>
      <c r="E64" s="3"/>
      <c r="F64" s="43">
        <v>3.1120000000000001</v>
      </c>
      <c r="G64" s="7"/>
      <c r="S64" s="101"/>
      <c r="T64" s="101"/>
      <c r="U64" s="102"/>
      <c r="V64" s="101"/>
      <c r="W64" s="101"/>
    </row>
    <row r="65" spans="1:28" ht="13.95" customHeight="1" x14ac:dyDescent="0.25">
      <c r="A65" s="3"/>
      <c r="B65" s="43">
        <v>6.7210000000000001</v>
      </c>
      <c r="C65" s="43"/>
      <c r="E65" s="3"/>
      <c r="F65" s="43">
        <v>3.06</v>
      </c>
      <c r="G65" s="7"/>
      <c r="S65" s="101"/>
      <c r="T65" s="101"/>
      <c r="U65" s="102"/>
      <c r="V65" s="101"/>
      <c r="W65" s="101"/>
      <c r="AB65" s="9"/>
    </row>
    <row r="66" spans="1:28" ht="13.8" x14ac:dyDescent="0.25">
      <c r="A66" s="3"/>
      <c r="B66" s="43">
        <v>6.4249999999999998</v>
      </c>
      <c r="C66" s="43"/>
      <c r="E66" s="3"/>
      <c r="F66" s="43">
        <v>3.1949999999999998</v>
      </c>
      <c r="G66" s="7"/>
      <c r="S66" s="101"/>
      <c r="T66" s="101"/>
      <c r="U66" s="102"/>
      <c r="V66" s="101"/>
      <c r="W66" s="101"/>
    </row>
    <row r="67" spans="1:28" ht="13.8" x14ac:dyDescent="0.25">
      <c r="A67" s="44" t="s">
        <v>8</v>
      </c>
      <c r="B67" s="64">
        <f>AVERAGE(B62:B66)</f>
        <v>6.5568</v>
      </c>
      <c r="C67" s="64">
        <f>(2*$A$62^3)/($B$67*10^9)</f>
        <v>0.83699365544167892</v>
      </c>
      <c r="E67" s="44" t="s">
        <v>8</v>
      </c>
      <c r="F67" s="64">
        <f>AVERAGE(F62:F66)</f>
        <v>3.0318000000000001</v>
      </c>
      <c r="G67" s="67">
        <f>(2*$E$62^3)/($F$67*10^9)</f>
        <v>1.8101457879807374</v>
      </c>
      <c r="S67" s="101"/>
      <c r="T67" s="101"/>
      <c r="U67" s="102"/>
      <c r="V67" s="101"/>
      <c r="W67" s="101"/>
    </row>
    <row r="68" spans="1:28" ht="13.8" x14ac:dyDescent="0.25">
      <c r="A68" s="39">
        <v>1800</v>
      </c>
      <c r="B68" s="43">
        <v>23.170999999999999</v>
      </c>
      <c r="C68" s="43"/>
      <c r="E68" s="39">
        <v>1800</v>
      </c>
      <c r="F68" s="43">
        <v>6.6029999999999998</v>
      </c>
      <c r="G68" s="7"/>
      <c r="S68" s="101"/>
      <c r="T68" s="101"/>
      <c r="U68" s="101"/>
      <c r="V68" s="101"/>
      <c r="W68" s="101"/>
    </row>
    <row r="69" spans="1:28" ht="13.8" x14ac:dyDescent="0.25">
      <c r="A69" s="3"/>
      <c r="B69" s="43">
        <v>23.81</v>
      </c>
      <c r="C69" s="43"/>
      <c r="E69" s="3"/>
      <c r="F69" s="43">
        <v>6.6840000000000002</v>
      </c>
      <c r="G69" s="7"/>
      <c r="S69" s="101"/>
      <c r="T69" s="101"/>
      <c r="U69" s="102"/>
      <c r="V69" s="101"/>
      <c r="W69" s="101"/>
    </row>
    <row r="70" spans="1:28" ht="13.8" x14ac:dyDescent="0.25">
      <c r="A70" s="3"/>
      <c r="B70" s="43">
        <v>24.466999999999999</v>
      </c>
      <c r="C70" s="43"/>
      <c r="E70" s="3"/>
      <c r="F70" s="43">
        <v>6.7030000000000003</v>
      </c>
      <c r="G70" s="7"/>
      <c r="O70" s="97" t="s">
        <v>14</v>
      </c>
      <c r="P70" s="98"/>
      <c r="Q70" s="99"/>
      <c r="S70" s="101"/>
      <c r="T70" s="101"/>
      <c r="U70" s="102"/>
      <c r="V70" s="101"/>
      <c r="W70" s="101"/>
    </row>
    <row r="71" spans="1:28" ht="13.8" x14ac:dyDescent="0.25">
      <c r="A71" s="3"/>
      <c r="B71" s="43">
        <v>23.751999999999999</v>
      </c>
      <c r="C71" s="43"/>
      <c r="E71" s="3"/>
      <c r="F71" s="43">
        <v>6.6230000000000002</v>
      </c>
      <c r="G71" s="7"/>
      <c r="O71" s="134"/>
      <c r="P71" s="116" t="s">
        <v>2</v>
      </c>
      <c r="Q71" s="117" t="s">
        <v>10</v>
      </c>
      <c r="S71" s="101"/>
      <c r="T71" s="101"/>
      <c r="U71" s="102"/>
      <c r="V71" s="101"/>
      <c r="W71" s="101"/>
    </row>
    <row r="72" spans="1:28" ht="13.8" x14ac:dyDescent="0.25">
      <c r="A72" s="3"/>
      <c r="B72" s="43">
        <v>23.623000000000001</v>
      </c>
      <c r="C72" s="43"/>
      <c r="E72" s="3"/>
      <c r="F72" s="43">
        <v>6.6470000000000002</v>
      </c>
      <c r="G72" s="7"/>
      <c r="O72" s="118" t="s">
        <v>9</v>
      </c>
      <c r="P72" s="119" t="s">
        <v>3</v>
      </c>
      <c r="Q72" s="120" t="s">
        <v>3</v>
      </c>
      <c r="S72" s="101"/>
      <c r="T72" s="101"/>
      <c r="U72" s="102"/>
      <c r="V72" s="101"/>
      <c r="W72" s="101"/>
    </row>
    <row r="73" spans="1:28" ht="10.95" customHeight="1" x14ac:dyDescent="0.25">
      <c r="A73" s="44" t="s">
        <v>8</v>
      </c>
      <c r="B73" s="64">
        <f>AVERAGE(B68:B72)</f>
        <v>23.764599999999998</v>
      </c>
      <c r="C73" s="64">
        <f>(2*$A$68^3)/($B$73*10^9)</f>
        <v>0.49081406798347127</v>
      </c>
      <c r="E73" s="44" t="s">
        <v>8</v>
      </c>
      <c r="F73" s="64">
        <f>AVERAGE(F68:F72)</f>
        <v>6.6519999999999992</v>
      </c>
      <c r="G73" s="67">
        <f>(2*$E$68^3)/($F$73*10^9)</f>
        <v>1.7534576067348169</v>
      </c>
      <c r="O73" s="111">
        <v>600</v>
      </c>
      <c r="P73" s="25">
        <v>0.12759999999999999</v>
      </c>
      <c r="Q73" s="18">
        <v>0.1862</v>
      </c>
      <c r="S73" s="101"/>
      <c r="T73" s="101"/>
      <c r="U73" s="102"/>
      <c r="V73" s="101"/>
      <c r="W73" s="101"/>
      <c r="Y73" s="8"/>
    </row>
    <row r="74" spans="1:28" ht="13.8" hidden="1" x14ac:dyDescent="0.25">
      <c r="A74" s="3">
        <v>2200</v>
      </c>
      <c r="B74" s="43">
        <v>48.02</v>
      </c>
      <c r="C74" s="43"/>
      <c r="E74" s="3">
        <v>2200</v>
      </c>
      <c r="F74" s="43">
        <v>12.092000000000001</v>
      </c>
      <c r="G74" s="7"/>
      <c r="O74" s="111">
        <v>1000</v>
      </c>
      <c r="P74" s="25">
        <v>0.60340000000000005</v>
      </c>
      <c r="Q74" s="17">
        <v>0.95740000000000003</v>
      </c>
      <c r="S74" s="101"/>
      <c r="T74" s="101"/>
      <c r="U74" s="101"/>
      <c r="V74" s="101"/>
      <c r="W74" s="101"/>
    </row>
    <row r="75" spans="1:28" ht="27" customHeight="1" x14ac:dyDescent="0.25">
      <c r="A75" s="39">
        <v>2200</v>
      </c>
      <c r="B75" s="43">
        <v>48.475999999999999</v>
      </c>
      <c r="C75" s="43"/>
      <c r="E75" s="39">
        <v>2200</v>
      </c>
      <c r="F75" s="43">
        <v>12.079000000000001</v>
      </c>
      <c r="G75" s="7"/>
      <c r="O75" s="112">
        <v>1400</v>
      </c>
      <c r="P75" s="25">
        <v>1.8935999999999999</v>
      </c>
      <c r="Q75" s="17">
        <v>3.0318000000000001</v>
      </c>
      <c r="S75" s="101"/>
      <c r="T75" s="101"/>
      <c r="U75" s="102"/>
      <c r="V75" s="101"/>
      <c r="W75" s="101"/>
    </row>
    <row r="76" spans="1:28" ht="36" customHeight="1" x14ac:dyDescent="0.25">
      <c r="A76" s="3"/>
      <c r="B76" s="43">
        <v>48.383000000000003</v>
      </c>
      <c r="C76" s="43"/>
      <c r="E76" s="3"/>
      <c r="F76" s="43">
        <v>12.018000000000001</v>
      </c>
      <c r="G76" s="7"/>
      <c r="O76" s="111">
        <v>1800</v>
      </c>
      <c r="P76" s="25">
        <v>4.0389999999999997</v>
      </c>
      <c r="Q76" s="17">
        <v>6.6520000000000001</v>
      </c>
      <c r="S76" s="101"/>
      <c r="T76" s="101"/>
      <c r="U76" s="102"/>
      <c r="V76" s="101"/>
      <c r="W76" s="101"/>
    </row>
    <row r="77" spans="1:28" ht="13.8" x14ac:dyDescent="0.25">
      <c r="A77" s="3"/>
      <c r="B77" s="43">
        <v>48.201000000000001</v>
      </c>
      <c r="C77" s="43"/>
      <c r="E77" s="3"/>
      <c r="F77" s="43">
        <v>12.12</v>
      </c>
      <c r="G77" s="7"/>
      <c r="O77" s="111">
        <v>2200</v>
      </c>
      <c r="P77" s="25">
        <v>7.6318000000000001</v>
      </c>
      <c r="Q77" s="17">
        <v>12.0822</v>
      </c>
      <c r="S77" s="101"/>
      <c r="T77" s="101"/>
      <c r="U77" s="102"/>
      <c r="V77" s="101"/>
      <c r="W77" s="101"/>
    </row>
    <row r="78" spans="1:28" ht="13.8" x14ac:dyDescent="0.25">
      <c r="A78" s="3"/>
      <c r="B78" s="43">
        <v>48.62</v>
      </c>
      <c r="C78" s="43"/>
      <c r="E78" s="3"/>
      <c r="F78" s="43">
        <v>12.102</v>
      </c>
      <c r="G78" s="7"/>
      <c r="O78" s="112">
        <v>2600</v>
      </c>
      <c r="P78" s="25">
        <v>13.078200000000001</v>
      </c>
      <c r="Q78" s="17">
        <v>19.937799999999999</v>
      </c>
      <c r="S78" s="101"/>
      <c r="T78" s="101"/>
      <c r="U78" s="102"/>
      <c r="V78" s="101"/>
      <c r="W78" s="101"/>
    </row>
    <row r="79" spans="1:28" ht="13.8" x14ac:dyDescent="0.25">
      <c r="A79" s="44" t="s">
        <v>8</v>
      </c>
      <c r="B79" s="64">
        <f>AVERAGE(B74:B78)</f>
        <v>48.34</v>
      </c>
      <c r="C79" s="64">
        <f>(2*$A$74^3)/($B$79*10^9)</f>
        <v>0.44054613156805955</v>
      </c>
      <c r="E79" s="44" t="s">
        <v>8</v>
      </c>
      <c r="F79" s="64">
        <f>AVERAGE(F74:F78)</f>
        <v>12.0822</v>
      </c>
      <c r="G79" s="67">
        <f>(2*$E$74^3)/($F$79*10^9)</f>
        <v>1.7625929052655973</v>
      </c>
      <c r="O79" s="113">
        <v>3000</v>
      </c>
      <c r="P79" s="114">
        <v>20.238199999999999</v>
      </c>
      <c r="Q79" s="137">
        <v>30.6966</v>
      </c>
      <c r="S79" s="101"/>
      <c r="T79" s="101"/>
      <c r="U79" s="102"/>
      <c r="V79" s="101"/>
      <c r="W79" s="101"/>
    </row>
    <row r="80" spans="1:28" ht="13.8" x14ac:dyDescent="0.25">
      <c r="A80" s="39">
        <v>2600</v>
      </c>
      <c r="B80" s="43">
        <v>86.147999999999996</v>
      </c>
      <c r="C80" s="43"/>
      <c r="E80" s="39">
        <v>2600</v>
      </c>
      <c r="F80" s="43">
        <v>19.917000000000002</v>
      </c>
      <c r="G80" s="7"/>
      <c r="S80" s="101"/>
      <c r="T80" s="101"/>
      <c r="U80" s="101"/>
      <c r="V80" s="101"/>
      <c r="W80" s="101"/>
    </row>
    <row r="81" spans="1:27" ht="13.8" x14ac:dyDescent="0.25">
      <c r="A81" s="3"/>
      <c r="B81" s="43">
        <v>85.641999999999996</v>
      </c>
      <c r="C81" s="43"/>
      <c r="E81" s="3"/>
      <c r="F81" s="43">
        <v>19.902000000000001</v>
      </c>
      <c r="G81" s="7"/>
      <c r="S81" s="101"/>
      <c r="T81" s="101"/>
      <c r="U81" s="102"/>
      <c r="V81" s="101"/>
      <c r="W81" s="101"/>
    </row>
    <row r="82" spans="1:27" ht="13.8" x14ac:dyDescent="0.25">
      <c r="A82" s="3"/>
      <c r="B82" s="43">
        <v>85.793999999999997</v>
      </c>
      <c r="C82" s="43"/>
      <c r="E82" s="3"/>
      <c r="F82" s="43">
        <v>19.876000000000001</v>
      </c>
      <c r="G82" s="7"/>
      <c r="S82" s="101"/>
      <c r="T82" s="101"/>
      <c r="U82" s="102"/>
      <c r="V82" s="101"/>
      <c r="W82" s="101"/>
    </row>
    <row r="83" spans="1:27" ht="13.8" x14ac:dyDescent="0.25">
      <c r="A83" s="3"/>
      <c r="B83" s="43">
        <v>85.84</v>
      </c>
      <c r="C83" s="43"/>
      <c r="E83" s="3"/>
      <c r="F83" s="43">
        <v>19.891999999999999</v>
      </c>
      <c r="G83" s="7"/>
      <c r="S83" s="101"/>
      <c r="T83" s="101"/>
      <c r="U83" s="102"/>
      <c r="V83" s="101"/>
      <c r="W83" s="101"/>
    </row>
    <row r="84" spans="1:27" ht="13.8" x14ac:dyDescent="0.25">
      <c r="A84" s="3"/>
      <c r="B84" s="43">
        <v>87.075000000000003</v>
      </c>
      <c r="C84" s="43"/>
      <c r="E84" s="3"/>
      <c r="F84" s="43">
        <v>20.102</v>
      </c>
      <c r="G84" s="7"/>
      <c r="S84" s="101"/>
      <c r="T84" s="101"/>
      <c r="U84" s="102"/>
      <c r="V84" s="101"/>
      <c r="W84" s="101"/>
    </row>
    <row r="85" spans="1:27" ht="13.8" x14ac:dyDescent="0.25">
      <c r="A85" s="44" t="s">
        <v>8</v>
      </c>
      <c r="B85" s="64">
        <f>AVERAGE(B80:B84)</f>
        <v>86.099799999999988</v>
      </c>
      <c r="C85" s="64">
        <f>(2*$A$80^3)/($B$85*10^9)</f>
        <v>0.40827040248641699</v>
      </c>
      <c r="E85" s="44" t="s">
        <v>8</v>
      </c>
      <c r="F85" s="64">
        <f>AVERAGE(F80:F84)</f>
        <v>19.937800000000003</v>
      </c>
      <c r="G85" s="67">
        <f>(2*$E$80^3)/($F$85*10^9)</f>
        <v>1.7630831887169092</v>
      </c>
      <c r="S85" s="101"/>
      <c r="T85" s="101"/>
      <c r="U85" s="102"/>
      <c r="V85" s="101"/>
      <c r="W85" s="101"/>
    </row>
    <row r="86" spans="1:27" ht="13.8" x14ac:dyDescent="0.25">
      <c r="A86" s="39">
        <v>3000</v>
      </c>
      <c r="B86" s="43">
        <v>142.952</v>
      </c>
      <c r="C86" s="43"/>
      <c r="E86" s="39">
        <v>3000</v>
      </c>
      <c r="F86" s="43">
        <v>30.847000000000001</v>
      </c>
      <c r="G86" s="7"/>
      <c r="S86" s="101"/>
      <c r="T86" s="101"/>
      <c r="U86" s="101"/>
      <c r="V86" s="101"/>
      <c r="W86" s="101"/>
    </row>
    <row r="87" spans="1:27" ht="13.8" x14ac:dyDescent="0.25">
      <c r="A87" s="3"/>
      <c r="B87" s="43">
        <v>142.77799999999999</v>
      </c>
      <c r="C87" s="43"/>
      <c r="E87" s="3"/>
      <c r="F87" s="43">
        <v>30.805</v>
      </c>
      <c r="G87" s="7"/>
      <c r="S87" s="101"/>
      <c r="T87" s="101"/>
      <c r="U87" s="102"/>
      <c r="V87" s="101"/>
      <c r="W87" s="101"/>
    </row>
    <row r="88" spans="1:27" ht="13.8" x14ac:dyDescent="0.25">
      <c r="A88" s="3"/>
      <c r="B88" s="43">
        <v>142.005</v>
      </c>
      <c r="C88" s="43"/>
      <c r="E88" s="3"/>
      <c r="F88" s="43">
        <v>30.683</v>
      </c>
      <c r="G88" s="7"/>
      <c r="S88" s="101"/>
      <c r="T88" s="101"/>
      <c r="U88" s="102"/>
      <c r="V88" s="101"/>
      <c r="W88" s="101"/>
    </row>
    <row r="89" spans="1:27" ht="13.8" x14ac:dyDescent="0.25">
      <c r="A89" s="3"/>
      <c r="B89" s="43">
        <v>141.57900000000001</v>
      </c>
      <c r="C89" s="43"/>
      <c r="E89" s="3"/>
      <c r="F89" s="43">
        <v>30.555</v>
      </c>
      <c r="G89" s="7"/>
      <c r="S89" s="101"/>
      <c r="V89" s="139" t="s">
        <v>19</v>
      </c>
      <c r="W89" s="140"/>
      <c r="Y89" s="166" t="s">
        <v>9</v>
      </c>
      <c r="Z89" s="153" t="s">
        <v>15</v>
      </c>
      <c r="AA89" s="151" t="s">
        <v>16</v>
      </c>
    </row>
    <row r="90" spans="1:27" ht="13.8" x14ac:dyDescent="0.25">
      <c r="A90" s="3"/>
      <c r="B90" s="43">
        <v>142.595</v>
      </c>
      <c r="C90" s="43"/>
      <c r="E90" s="3"/>
      <c r="F90" s="43">
        <v>30.593</v>
      </c>
      <c r="G90" s="7"/>
      <c r="S90" s="101"/>
      <c r="V90" s="75" t="s">
        <v>9</v>
      </c>
      <c r="W90" s="163" t="s">
        <v>3</v>
      </c>
      <c r="Y90" s="111">
        <v>600</v>
      </c>
      <c r="Z90" s="25">
        <v>0.23699999999999999</v>
      </c>
      <c r="AA90" s="17">
        <v>0.12759999999999999</v>
      </c>
    </row>
    <row r="91" spans="1:27" ht="13.8" x14ac:dyDescent="0.25">
      <c r="A91" s="48" t="s">
        <v>8</v>
      </c>
      <c r="B91" s="65">
        <f>AVERAGE(B86:B90)</f>
        <v>142.38180000000003</v>
      </c>
      <c r="C91" s="65">
        <f>(2*$A$86^3)/($B$91*10^9)</f>
        <v>0.37926195623317016</v>
      </c>
      <c r="E91" s="48" t="s">
        <v>8</v>
      </c>
      <c r="F91" s="65">
        <f>AVERAGE(F86:F90)</f>
        <v>30.6966</v>
      </c>
      <c r="G91" s="68">
        <f>(2*$E$86^3)/($F$91*10^9)</f>
        <v>1.7591524794276892</v>
      </c>
      <c r="S91" s="101"/>
      <c r="V91" s="14">
        <v>4096</v>
      </c>
      <c r="W91" s="13">
        <f>AVERAGE(C96:C98)</f>
        <v>42.335666666666668</v>
      </c>
      <c r="Y91" s="111">
        <v>1000</v>
      </c>
      <c r="Z91" s="25">
        <v>1.3273999999999999</v>
      </c>
      <c r="AA91" s="17">
        <v>0.60340000000000005</v>
      </c>
    </row>
    <row r="92" spans="1:27" ht="15.75" customHeight="1" x14ac:dyDescent="0.25">
      <c r="S92" s="101"/>
      <c r="V92" s="112"/>
      <c r="W92" s="18">
        <f>AVERAGE(C100:C102)</f>
        <v>39.718000000000004</v>
      </c>
      <c r="Y92" s="112">
        <v>1400</v>
      </c>
      <c r="Z92" s="121">
        <v>4.1719999999999997</v>
      </c>
      <c r="AA92" s="17">
        <v>1.8935999999999999</v>
      </c>
    </row>
    <row r="93" spans="1:27" ht="15.75" customHeight="1" x14ac:dyDescent="0.25">
      <c r="S93" s="101"/>
      <c r="V93" s="112"/>
      <c r="W93" s="18">
        <f>AVERAGE(C104:C106)</f>
        <v>39.818666666666665</v>
      </c>
      <c r="Y93" s="111">
        <v>1800</v>
      </c>
      <c r="Z93" s="25">
        <v>21.296600000000002</v>
      </c>
      <c r="AA93" s="17">
        <v>4.0389999999999997</v>
      </c>
    </row>
    <row r="94" spans="1:27" ht="15.75" customHeight="1" x14ac:dyDescent="0.25">
      <c r="A94" s="97" t="s">
        <v>11</v>
      </c>
      <c r="B94" s="98"/>
      <c r="C94" s="98"/>
      <c r="D94" s="98"/>
      <c r="E94" s="98"/>
      <c r="F94" s="99"/>
      <c r="S94" s="101"/>
      <c r="V94" s="112"/>
      <c r="W94" s="164">
        <f>AVERAGE($W$91:$W$93)</f>
        <v>40.624111111111112</v>
      </c>
      <c r="Y94" s="111">
        <v>2200</v>
      </c>
      <c r="Z94" s="25">
        <v>46.392800000000001</v>
      </c>
      <c r="AA94" s="17">
        <v>7.6318000000000001</v>
      </c>
    </row>
    <row r="95" spans="1:27" ht="13.2" x14ac:dyDescent="0.25">
      <c r="A95" s="93" t="s">
        <v>2</v>
      </c>
      <c r="B95" s="94" t="s">
        <v>12</v>
      </c>
      <c r="C95" s="95" t="s">
        <v>3</v>
      </c>
      <c r="D95" s="94" t="s">
        <v>4</v>
      </c>
      <c r="E95" s="94" t="s">
        <v>5</v>
      </c>
      <c r="F95" s="96" t="s">
        <v>6</v>
      </c>
      <c r="S95" s="101"/>
      <c r="V95" s="112">
        <v>6144</v>
      </c>
      <c r="W95" s="18">
        <f>AVERAGE(C108:C110)</f>
        <v>144.22333333333333</v>
      </c>
      <c r="Y95" s="112">
        <v>2600</v>
      </c>
      <c r="Z95" s="25">
        <v>84.041799999999995</v>
      </c>
      <c r="AA95" s="17">
        <v>13.078200000000001</v>
      </c>
    </row>
    <row r="96" spans="1:27" ht="13.2" x14ac:dyDescent="0.25">
      <c r="A96" s="76">
        <v>4096</v>
      </c>
      <c r="B96" s="77">
        <v>128</v>
      </c>
      <c r="C96" s="88">
        <v>41.427</v>
      </c>
      <c r="D96" s="10"/>
      <c r="E96" s="10">
        <v>9756524596</v>
      </c>
      <c r="F96" s="13">
        <v>30597406733</v>
      </c>
      <c r="S96" s="101"/>
      <c r="V96" s="112"/>
      <c r="W96" s="18">
        <f>AVERAGE(C112:C114)</f>
        <v>131.911</v>
      </c>
      <c r="Y96" s="113">
        <v>3000</v>
      </c>
      <c r="Z96" s="114">
        <v>141.05779999999999</v>
      </c>
      <c r="AA96" s="137">
        <v>20.238199999999999</v>
      </c>
    </row>
    <row r="97" spans="1:27" ht="15.75" customHeight="1" x14ac:dyDescent="0.25">
      <c r="A97" s="14"/>
      <c r="B97" s="10"/>
      <c r="C97" s="88">
        <v>42.691000000000003</v>
      </c>
      <c r="D97" s="10"/>
      <c r="E97" s="10">
        <v>9744141773</v>
      </c>
      <c r="F97" s="13">
        <v>30239999918</v>
      </c>
      <c r="S97" s="101"/>
      <c r="V97" s="112"/>
      <c r="W97" s="18">
        <f>AVERAGE(C116:C118)</f>
        <v>130.42699999999999</v>
      </c>
    </row>
    <row r="98" spans="1:27" ht="15.75" customHeight="1" x14ac:dyDescent="0.25">
      <c r="A98" s="14"/>
      <c r="B98" s="10"/>
      <c r="C98" s="88">
        <v>42.889000000000003</v>
      </c>
      <c r="D98" s="10"/>
      <c r="E98" s="10">
        <v>9758153488</v>
      </c>
      <c r="F98" s="13">
        <v>30658742957</v>
      </c>
      <c r="S98" s="101"/>
      <c r="V98" s="112"/>
      <c r="W98" s="164">
        <f>AVERAGE($W$95:$W$97)</f>
        <v>135.52044444444445</v>
      </c>
      <c r="Y98" s="152" t="s">
        <v>9</v>
      </c>
      <c r="Z98" s="153" t="s">
        <v>17</v>
      </c>
      <c r="AA98" s="151" t="s">
        <v>18</v>
      </c>
    </row>
    <row r="99" spans="1:27" ht="15.75" customHeight="1" x14ac:dyDescent="0.25">
      <c r="A99" s="69" t="s">
        <v>8</v>
      </c>
      <c r="B99" s="70"/>
      <c r="C99" s="89">
        <f>AVERAGE(C96:C98)</f>
        <v>42.335666666666668</v>
      </c>
      <c r="D99" s="70">
        <f>(2*$A$96^3)/($C$99*10^9)</f>
        <v>3.2464105160817902</v>
      </c>
      <c r="E99" s="70">
        <f>AVERAGE($E$96:$E$98)</f>
        <v>9752939952.333334</v>
      </c>
      <c r="F99" s="71">
        <f>AVERAGE($F$96:$F$98)</f>
        <v>30498716536</v>
      </c>
      <c r="V99" s="112">
        <v>8192</v>
      </c>
      <c r="W99" s="18">
        <f>AVERAGE(C120:C122)</f>
        <v>361.33833333333331</v>
      </c>
      <c r="Y99" s="14">
        <v>4096</v>
      </c>
      <c r="Z99" s="101">
        <v>53.179000000000002</v>
      </c>
      <c r="AA99" s="17">
        <f>AVERAGE($W$91:$W$93)</f>
        <v>40.624111111111112</v>
      </c>
    </row>
    <row r="100" spans="1:27" ht="15.75" customHeight="1" x14ac:dyDescent="0.25">
      <c r="A100" s="14"/>
      <c r="B100" s="77">
        <v>256</v>
      </c>
      <c r="C100" s="88">
        <v>39.746000000000002</v>
      </c>
      <c r="D100" s="10"/>
      <c r="E100" s="10">
        <v>9089524019</v>
      </c>
      <c r="F100" s="13">
        <v>22579621072</v>
      </c>
      <c r="V100" s="112"/>
      <c r="W100" s="18">
        <f>AVERAGE(C124:C126)</f>
        <v>439.61100000000005</v>
      </c>
      <c r="Y100" s="112">
        <v>6144</v>
      </c>
      <c r="Z100" s="100">
        <f>AVERAGE($M$11:$M$15)</f>
        <v>183.53000000000003</v>
      </c>
      <c r="AA100" s="17">
        <f>AVERAGE($W$95:$W$97)</f>
        <v>135.52044444444445</v>
      </c>
    </row>
    <row r="101" spans="1:27" ht="15.75" customHeight="1" x14ac:dyDescent="0.25">
      <c r="A101" s="14"/>
      <c r="B101" s="10"/>
      <c r="C101" s="88">
        <v>39.899000000000001</v>
      </c>
      <c r="D101" s="10"/>
      <c r="E101" s="10">
        <v>9094009606</v>
      </c>
      <c r="F101" s="13">
        <v>22762125381</v>
      </c>
      <c r="V101" s="112"/>
      <c r="W101" s="18">
        <f>AVERAGE(C128:C130)</f>
        <v>372.29</v>
      </c>
      <c r="Y101" s="112">
        <v>8192</v>
      </c>
      <c r="Z101" s="102">
        <v>438.33499999999998</v>
      </c>
      <c r="AA101" s="17">
        <f>AVERAGE($W$99:$W$101)</f>
        <v>391.07977777777779</v>
      </c>
    </row>
    <row r="102" spans="1:27" ht="15.75" customHeight="1" x14ac:dyDescent="0.25">
      <c r="A102" s="14"/>
      <c r="B102" s="10"/>
      <c r="C102" s="88">
        <v>39.509</v>
      </c>
      <c r="D102" s="10"/>
      <c r="E102" s="10">
        <v>9082675845</v>
      </c>
      <c r="F102" s="13">
        <v>22643456743</v>
      </c>
      <c r="V102" s="112"/>
      <c r="W102" s="164">
        <f>AVERAGE($W$99:$W$101)</f>
        <v>391.07977777777779</v>
      </c>
      <c r="Y102" s="154">
        <v>10240</v>
      </c>
      <c r="Z102" s="136">
        <v>852.61900000000003</v>
      </c>
      <c r="AA102" s="137">
        <f>AVERAGE($W$103:$W$105)</f>
        <v>624.19511111111103</v>
      </c>
    </row>
    <row r="103" spans="1:27" ht="15.75" customHeight="1" x14ac:dyDescent="0.25">
      <c r="A103" s="69" t="s">
        <v>8</v>
      </c>
      <c r="B103" s="70"/>
      <c r="C103" s="89">
        <f>AVERAGE(C100:C102)</f>
        <v>39.718000000000004</v>
      </c>
      <c r="D103" s="70">
        <f>(2*$A$96^3)/($C$103*10^9)</f>
        <v>3.4603694413615993</v>
      </c>
      <c r="E103" s="70">
        <f>AVERAGE($E$100:$E$102)</f>
        <v>9088736490</v>
      </c>
      <c r="F103" s="71">
        <f>AVERAGE($F$100:$F$102)</f>
        <v>22661734398.666668</v>
      </c>
      <c r="V103" s="112">
        <v>10240</v>
      </c>
      <c r="W103" s="18">
        <f>AVERAGE(C132:C134)</f>
        <v>656.1819999999999</v>
      </c>
    </row>
    <row r="104" spans="1:27" ht="15.75" customHeight="1" x14ac:dyDescent="0.25">
      <c r="A104" s="14"/>
      <c r="B104" s="77">
        <v>512</v>
      </c>
      <c r="C104" s="88">
        <v>41.091000000000001</v>
      </c>
      <c r="D104" s="10"/>
      <c r="E104" s="10">
        <v>8770614898</v>
      </c>
      <c r="F104" s="13">
        <v>19313334397</v>
      </c>
      <c r="V104" s="112"/>
      <c r="W104" s="18">
        <f>AVERAGE(C136:C138)</f>
        <v>609.07033333333322</v>
      </c>
    </row>
    <row r="105" spans="1:27" ht="15.75" customHeight="1" x14ac:dyDescent="0.25">
      <c r="A105" s="14"/>
      <c r="B105" s="10"/>
      <c r="C105" s="88">
        <v>39.188000000000002</v>
      </c>
      <c r="D105" s="10"/>
      <c r="E105" s="10">
        <v>8770044923</v>
      </c>
      <c r="F105" s="13">
        <v>19387182311</v>
      </c>
      <c r="V105" s="112"/>
      <c r="W105" s="18">
        <f>AVERAGE(C140:C142)</f>
        <v>607.33299999999997</v>
      </c>
    </row>
    <row r="106" spans="1:27" ht="15.75" customHeight="1" x14ac:dyDescent="0.25">
      <c r="A106" s="14"/>
      <c r="B106" s="10"/>
      <c r="C106" s="88">
        <v>39.177</v>
      </c>
      <c r="D106" s="10"/>
      <c r="E106" s="10">
        <v>8770053883</v>
      </c>
      <c r="F106" s="13">
        <v>19327294734</v>
      </c>
      <c r="V106" s="154"/>
      <c r="W106" s="165">
        <f>AVERAGE($W$103:$W$105)</f>
        <v>624.19511111111103</v>
      </c>
    </row>
    <row r="107" spans="1:27" ht="15.75" customHeight="1" x14ac:dyDescent="0.25">
      <c r="A107" s="69" t="s">
        <v>8</v>
      </c>
      <c r="B107" s="70"/>
      <c r="C107" s="89">
        <f>AVERAGE(C104:C106)</f>
        <v>39.818666666666665</v>
      </c>
      <c r="D107" s="70">
        <f>(2*$A$96^3)/($C$107*10^9)</f>
        <v>3.4516211861773374</v>
      </c>
      <c r="E107" s="70">
        <f>AVERAGE($E$104:$E$106)</f>
        <v>8770237901.333334</v>
      </c>
      <c r="F107" s="71">
        <f>AVERAGE($F$104:$F$106)</f>
        <v>19342603814</v>
      </c>
    </row>
    <row r="108" spans="1:27" ht="15.75" customHeight="1" x14ac:dyDescent="0.25">
      <c r="A108" s="76">
        <v>6144</v>
      </c>
      <c r="B108" s="77">
        <v>128</v>
      </c>
      <c r="C108" s="88">
        <v>144.38900000000001</v>
      </c>
      <c r="D108" s="10"/>
      <c r="E108" s="10">
        <v>32810721733</v>
      </c>
      <c r="F108" s="13">
        <v>109859077580</v>
      </c>
    </row>
    <row r="109" spans="1:27" ht="15.75" customHeight="1" x14ac:dyDescent="0.25">
      <c r="A109" s="14"/>
      <c r="B109" s="10"/>
      <c r="C109" s="88">
        <v>143.97200000000001</v>
      </c>
      <c r="D109" s="10"/>
      <c r="E109" s="10">
        <v>32814838546</v>
      </c>
      <c r="F109" s="13">
        <v>109147551781</v>
      </c>
    </row>
    <row r="110" spans="1:27" ht="15.75" customHeight="1" x14ac:dyDescent="0.25">
      <c r="A110" s="14"/>
      <c r="B110" s="10"/>
      <c r="C110" s="88">
        <v>144.309</v>
      </c>
      <c r="D110" s="10"/>
      <c r="E110" s="10">
        <v>32816526172</v>
      </c>
      <c r="F110" s="13">
        <v>109567553624</v>
      </c>
    </row>
    <row r="111" spans="1:27" ht="15.75" customHeight="1" x14ac:dyDescent="0.25">
      <c r="A111" s="69" t="s">
        <v>8</v>
      </c>
      <c r="B111" s="70"/>
      <c r="C111" s="89">
        <f>AVERAGE(C108:C110)</f>
        <v>144.22333333333333</v>
      </c>
      <c r="D111" s="70">
        <f>(2*$A$108^3)/($C$111*10^9)</f>
        <v>3.2162373261469477</v>
      </c>
      <c r="E111" s="70">
        <f>AVERAGE($E$108:$E$110)</f>
        <v>32814028817</v>
      </c>
      <c r="F111" s="71">
        <f>AVERAGE($F$108:$F$110)</f>
        <v>109524727661.66667</v>
      </c>
      <c r="Y111" s="148"/>
      <c r="Z111" s="148"/>
      <c r="AA111" s="148"/>
    </row>
    <row r="112" spans="1:27" ht="15.75" customHeight="1" x14ac:dyDescent="0.25">
      <c r="A112" s="14"/>
      <c r="B112" s="77">
        <v>256</v>
      </c>
      <c r="C112" s="88">
        <v>132.81299999999999</v>
      </c>
      <c r="D112" s="10"/>
      <c r="E112" s="10">
        <v>30676244184</v>
      </c>
      <c r="F112" s="13">
        <v>75047444566</v>
      </c>
      <c r="Y112" s="101"/>
      <c r="Z112" s="146"/>
      <c r="AA112" s="146"/>
    </row>
    <row r="113" spans="1:29" ht="15.75" customHeight="1" x14ac:dyDescent="0.25">
      <c r="A113" s="14"/>
      <c r="B113" s="10"/>
      <c r="C113" s="88">
        <v>131.91800000000001</v>
      </c>
      <c r="D113" s="10"/>
      <c r="E113" s="10">
        <v>30678883665</v>
      </c>
      <c r="F113" s="13">
        <v>76233461214</v>
      </c>
      <c r="Y113" s="147"/>
      <c r="Z113" s="102"/>
      <c r="AA113" s="102"/>
    </row>
    <row r="114" spans="1:29" ht="15.75" customHeight="1" x14ac:dyDescent="0.25">
      <c r="A114" s="14"/>
      <c r="B114" s="10"/>
      <c r="C114" s="88">
        <v>131.00200000000001</v>
      </c>
      <c r="D114" s="10"/>
      <c r="E114" s="10">
        <v>30678121683</v>
      </c>
      <c r="F114" s="13">
        <v>76112374736</v>
      </c>
      <c r="Y114" s="147"/>
      <c r="Z114" s="102"/>
      <c r="AA114" s="102"/>
    </row>
    <row r="115" spans="1:29" ht="15.75" customHeight="1" x14ac:dyDescent="0.25">
      <c r="A115" s="69" t="s">
        <v>8</v>
      </c>
      <c r="B115" s="70"/>
      <c r="C115" s="89">
        <f>AVERAGE(C112:C114)</f>
        <v>131.911</v>
      </c>
      <c r="D115" s="70">
        <f>(2*$A$108^3)/($C$115*10^9)</f>
        <v>3.5164350809864229</v>
      </c>
      <c r="E115" s="70">
        <f>AVERAGE($E$112:$E$114)</f>
        <v>30677749844</v>
      </c>
      <c r="F115" s="71">
        <f>AVERAGE($F$112:$F$114)</f>
        <v>75797760172</v>
      </c>
      <c r="Y115" s="102"/>
      <c r="Z115" s="102"/>
      <c r="AA115" s="102"/>
    </row>
    <row r="116" spans="1:29" ht="15.75" customHeight="1" x14ac:dyDescent="0.25">
      <c r="A116" s="14"/>
      <c r="B116" s="77">
        <v>512</v>
      </c>
      <c r="C116" s="88">
        <v>129.91499999999999</v>
      </c>
      <c r="D116" s="10"/>
      <c r="E116" s="10">
        <v>29669238137</v>
      </c>
      <c r="F116" s="13">
        <v>66034525963</v>
      </c>
      <c r="Y116" s="147"/>
      <c r="Z116" s="102"/>
      <c r="AA116" s="102"/>
    </row>
    <row r="117" spans="1:29" ht="15.75" customHeight="1" x14ac:dyDescent="0.25">
      <c r="A117" s="14"/>
      <c r="B117" s="10"/>
      <c r="C117" s="88">
        <v>129.93799999999999</v>
      </c>
      <c r="D117" s="10"/>
      <c r="E117" s="10">
        <v>29670402252</v>
      </c>
      <c r="F117" s="13">
        <v>65792554265</v>
      </c>
      <c r="Y117" s="147"/>
      <c r="Z117" s="102"/>
      <c r="AA117" s="102"/>
    </row>
    <row r="118" spans="1:29" ht="15.75" customHeight="1" x14ac:dyDescent="0.25">
      <c r="A118" s="14"/>
      <c r="B118" s="10"/>
      <c r="C118" s="88">
        <v>131.428</v>
      </c>
      <c r="D118" s="10"/>
      <c r="E118" s="10">
        <v>29702141548</v>
      </c>
      <c r="F118" s="13">
        <v>66122274684</v>
      </c>
      <c r="Y118" s="102"/>
      <c r="Z118" s="102"/>
      <c r="AA118" s="102"/>
    </row>
    <row r="119" spans="1:29" ht="15.75" customHeight="1" x14ac:dyDescent="0.25">
      <c r="A119" s="69" t="s">
        <v>8</v>
      </c>
      <c r="B119" s="70"/>
      <c r="C119" s="89">
        <f>AVERAGE(C116:C118)</f>
        <v>130.42699999999999</v>
      </c>
      <c r="D119" s="70">
        <f>(2*$A$108^3)/($C$119*10^9)</f>
        <v>3.5564451223136313</v>
      </c>
      <c r="E119" s="70">
        <f>AVERAGE($E$116:$E$118)</f>
        <v>29680593979</v>
      </c>
      <c r="F119" s="71">
        <f>AVERAGE($F$116:$F$118)</f>
        <v>65983118304</v>
      </c>
      <c r="S119" s="109"/>
      <c r="T119" s="110"/>
      <c r="U119" s="110"/>
      <c r="V119" s="110"/>
      <c r="W119" s="110"/>
      <c r="Y119" s="147"/>
      <c r="Z119" s="102"/>
      <c r="AA119" s="102"/>
    </row>
    <row r="120" spans="1:29" ht="15.75" customHeight="1" x14ac:dyDescent="0.25">
      <c r="A120" s="76">
        <v>8192</v>
      </c>
      <c r="B120" s="77">
        <v>128</v>
      </c>
      <c r="C120" s="88">
        <v>362.565</v>
      </c>
      <c r="D120" s="10"/>
      <c r="E120" s="10">
        <v>78108394428</v>
      </c>
      <c r="F120" s="13">
        <v>256834261009</v>
      </c>
      <c r="S120" s="101"/>
      <c r="T120" s="105"/>
      <c r="U120" s="105"/>
      <c r="V120" s="105"/>
      <c r="W120" s="105"/>
      <c r="Y120" s="102"/>
      <c r="Z120" s="102"/>
      <c r="AA120" s="102"/>
    </row>
    <row r="121" spans="1:29" ht="15.75" customHeight="1" x14ac:dyDescent="0.25">
      <c r="A121" s="14"/>
      <c r="B121" s="10"/>
      <c r="C121" s="88">
        <v>362.916</v>
      </c>
      <c r="D121" s="10"/>
      <c r="E121" s="10">
        <v>77802585986</v>
      </c>
      <c r="F121" s="13">
        <v>250518566345</v>
      </c>
      <c r="S121" s="105"/>
      <c r="T121" s="105"/>
      <c r="U121" s="105"/>
      <c r="V121" s="105"/>
      <c r="W121" s="105"/>
      <c r="Y121" s="102"/>
      <c r="Z121" s="102"/>
      <c r="AA121" s="102"/>
    </row>
    <row r="122" spans="1:29" ht="15.75" customHeight="1" x14ac:dyDescent="0.25">
      <c r="A122" s="14"/>
      <c r="B122" s="10"/>
      <c r="C122" s="88">
        <v>358.53399999999999</v>
      </c>
      <c r="D122" s="10"/>
      <c r="E122" s="10">
        <v>76984789931</v>
      </c>
      <c r="F122" s="13">
        <v>250311341258</v>
      </c>
      <c r="S122" s="105"/>
      <c r="T122" s="105"/>
      <c r="U122" s="105"/>
      <c r="V122" s="105"/>
      <c r="W122" s="105"/>
      <c r="Y122" s="109"/>
      <c r="Z122" s="109"/>
      <c r="AA122" s="109"/>
      <c r="AB122" s="12"/>
      <c r="AC122" s="12"/>
    </row>
    <row r="123" spans="1:29" ht="15.75" customHeight="1" x14ac:dyDescent="0.25">
      <c r="A123" s="69" t="s">
        <v>8</v>
      </c>
      <c r="B123" s="70"/>
      <c r="C123" s="89">
        <f>AVERAGE(C120:C122)</f>
        <v>361.33833333333331</v>
      </c>
      <c r="D123" s="70">
        <f>(2*$A$120^3)/($C$123*10^9)</f>
        <v>3.0428867527921661</v>
      </c>
      <c r="E123" s="70">
        <f>AVERAGE($E$120:$E$122)</f>
        <v>77631923448.333328</v>
      </c>
      <c r="F123" s="71">
        <f>AVERAGE($F$120:$F$122)</f>
        <v>252554722870.66666</v>
      </c>
      <c r="S123" s="105"/>
      <c r="T123" s="105"/>
      <c r="U123" s="105"/>
      <c r="V123" s="105"/>
      <c r="W123" s="105"/>
      <c r="Y123" s="102"/>
      <c r="Z123" s="105"/>
      <c r="AA123" s="105"/>
    </row>
    <row r="124" spans="1:29" ht="15.75" customHeight="1" x14ac:dyDescent="0.25">
      <c r="A124" s="14"/>
      <c r="B124" s="77">
        <v>256</v>
      </c>
      <c r="C124" s="88">
        <v>441.93299999999999</v>
      </c>
      <c r="D124" s="10"/>
      <c r="E124" s="10">
        <v>72628388886</v>
      </c>
      <c r="F124" s="13">
        <v>181647534902</v>
      </c>
      <c r="S124" s="105"/>
      <c r="T124" s="105"/>
      <c r="U124" s="105"/>
      <c r="V124" s="105"/>
      <c r="W124" s="105"/>
      <c r="Y124" s="105"/>
      <c r="Z124" s="105"/>
      <c r="AA124" s="105"/>
    </row>
    <row r="125" spans="1:29" ht="15.75" customHeight="1" x14ac:dyDescent="0.25">
      <c r="A125" s="14"/>
      <c r="B125" s="10"/>
      <c r="C125" s="88">
        <v>440.49</v>
      </c>
      <c r="D125" s="10"/>
      <c r="E125" s="10">
        <v>72669999251</v>
      </c>
      <c r="F125" s="13">
        <v>183055462096</v>
      </c>
      <c r="S125" s="105"/>
      <c r="T125" s="105"/>
      <c r="U125" s="105"/>
      <c r="V125" s="105"/>
      <c r="W125" s="105"/>
      <c r="Y125" s="102"/>
      <c r="Z125" s="105"/>
      <c r="AA125" s="102"/>
    </row>
    <row r="126" spans="1:29" ht="15.75" customHeight="1" x14ac:dyDescent="0.25">
      <c r="A126" s="14"/>
      <c r="B126" s="10"/>
      <c r="C126" s="88">
        <v>436.41</v>
      </c>
      <c r="D126" s="10"/>
      <c r="E126" s="10">
        <v>72662647238</v>
      </c>
      <c r="F126" s="13">
        <v>184254564118</v>
      </c>
      <c r="S126" s="105"/>
      <c r="T126" s="105"/>
      <c r="U126" s="106"/>
      <c r="V126" s="105"/>
      <c r="W126" s="105"/>
      <c r="Y126" s="105"/>
      <c r="Z126" s="105"/>
      <c r="AA126" s="102"/>
    </row>
    <row r="127" spans="1:29" ht="15.75" customHeight="1" x14ac:dyDescent="0.25">
      <c r="A127" s="69" t="s">
        <v>8</v>
      </c>
      <c r="B127" s="70"/>
      <c r="C127" s="89">
        <f>AVERAGE(C124:C126)</f>
        <v>439.61100000000005</v>
      </c>
      <c r="D127" s="91">
        <f>(2*$A$120^3)/($C$127*10^9)</f>
        <v>2.5011012640175059</v>
      </c>
      <c r="E127" s="70">
        <f>AVERAGE($E$124:$E$126)</f>
        <v>72653678458.333328</v>
      </c>
      <c r="F127" s="71">
        <f>AVERAGE($F$124:$F$126)</f>
        <v>182985853705.33334</v>
      </c>
      <c r="H127" s="10"/>
      <c r="S127" s="105"/>
      <c r="T127" s="105"/>
      <c r="U127" s="107"/>
      <c r="V127" s="105"/>
      <c r="W127" s="105"/>
      <c r="Y127" s="102"/>
      <c r="Z127" s="105"/>
      <c r="AA127" s="102"/>
    </row>
    <row r="128" spans="1:29" ht="15.75" customHeight="1" x14ac:dyDescent="0.25">
      <c r="A128" s="14"/>
      <c r="B128" s="77">
        <v>512</v>
      </c>
      <c r="C128" s="88">
        <v>374.67700000000002</v>
      </c>
      <c r="D128" s="10"/>
      <c r="E128" s="10">
        <v>70108915045</v>
      </c>
      <c r="F128" s="13">
        <v>155006696892</v>
      </c>
      <c r="H128" s="132"/>
      <c r="I128" s="161" t="s">
        <v>20</v>
      </c>
      <c r="J128" s="161"/>
      <c r="K128" s="162"/>
      <c r="S128" s="105"/>
      <c r="T128" s="105"/>
      <c r="U128" s="107"/>
      <c r="V128" s="105"/>
      <c r="W128" s="105"/>
      <c r="Y128" s="105"/>
      <c r="Z128" s="105"/>
      <c r="AA128" s="102"/>
    </row>
    <row r="129" spans="1:27" ht="15.75" customHeight="1" x14ac:dyDescent="0.25">
      <c r="A129" s="14"/>
      <c r="B129" s="10"/>
      <c r="C129" s="88">
        <v>372.34500000000003</v>
      </c>
      <c r="D129" s="10"/>
      <c r="E129" s="10">
        <v>70123813686</v>
      </c>
      <c r="F129" s="13">
        <v>155388156230</v>
      </c>
      <c r="H129" s="141" t="s">
        <v>9</v>
      </c>
      <c r="I129" s="128">
        <v>128</v>
      </c>
      <c r="J129" s="128">
        <v>256</v>
      </c>
      <c r="K129" s="129">
        <v>512</v>
      </c>
      <c r="S129" s="105"/>
      <c r="T129" s="105"/>
      <c r="U129" s="107"/>
      <c r="V129" s="105"/>
      <c r="W129" s="105"/>
      <c r="Y129" s="102"/>
      <c r="Z129" s="105"/>
      <c r="AA129" s="102"/>
    </row>
    <row r="130" spans="1:27" ht="15.75" customHeight="1" x14ac:dyDescent="0.25">
      <c r="A130" s="14"/>
      <c r="B130" s="10"/>
      <c r="C130" s="88">
        <v>369.84800000000001</v>
      </c>
      <c r="D130" s="10"/>
      <c r="E130" s="10">
        <v>70132236986</v>
      </c>
      <c r="F130" s="13">
        <v>155215963287</v>
      </c>
      <c r="H130" s="14">
        <v>4096</v>
      </c>
      <c r="I130" s="121">
        <f>AVERAGE($C$96:$C$98)</f>
        <v>42.335666666666668</v>
      </c>
      <c r="J130" s="121">
        <f>AVERAGE(C100:C102)</f>
        <v>39.718000000000004</v>
      </c>
      <c r="K130" s="18">
        <f>AVERAGE(C104:C106)</f>
        <v>39.818666666666665</v>
      </c>
      <c r="S130" s="105"/>
      <c r="T130" s="105"/>
      <c r="U130" s="107"/>
      <c r="V130" s="105"/>
      <c r="W130" s="105"/>
      <c r="Y130" s="105"/>
      <c r="Z130" s="105"/>
      <c r="AA130" s="102"/>
    </row>
    <row r="131" spans="1:27" ht="15.75" customHeight="1" x14ac:dyDescent="0.25">
      <c r="A131" s="69" t="s">
        <v>8</v>
      </c>
      <c r="B131" s="70"/>
      <c r="C131" s="89">
        <f>AVERAGE(C128:C130)</f>
        <v>372.29</v>
      </c>
      <c r="D131" s="70">
        <f>(2*$A$120^3)/($C$131*10^9)</f>
        <v>2.9533740572564398</v>
      </c>
      <c r="E131" s="70">
        <f>AVERAGE(E128:E130)</f>
        <v>70121655239</v>
      </c>
      <c r="F131" s="71">
        <f>AVERAGE($F$128:$F$130)</f>
        <v>155203605469.66666</v>
      </c>
      <c r="H131" s="14">
        <v>6144</v>
      </c>
      <c r="I131" s="121">
        <f>AVERAGE(C108:C110)</f>
        <v>144.22333333333333</v>
      </c>
      <c r="J131" s="121">
        <f>AVERAGE(C112:C114)</f>
        <v>131.911</v>
      </c>
      <c r="K131" s="18">
        <f>AVERAGE(C116:C118)</f>
        <v>130.42699999999999</v>
      </c>
      <c r="S131" s="105"/>
      <c r="T131" s="105"/>
      <c r="U131" s="107"/>
      <c r="V131" s="105"/>
      <c r="W131" s="105"/>
      <c r="Y131" s="102"/>
      <c r="Z131" s="105"/>
      <c r="AA131" s="102"/>
    </row>
    <row r="132" spans="1:27" ht="15.75" customHeight="1" x14ac:dyDescent="0.25">
      <c r="A132" s="76">
        <v>10240</v>
      </c>
      <c r="B132" s="77">
        <v>128</v>
      </c>
      <c r="C132" s="88">
        <v>657.68799999999999</v>
      </c>
      <c r="D132" s="10"/>
      <c r="E132" s="10">
        <v>152020765876</v>
      </c>
      <c r="F132" s="13">
        <v>504390522566</v>
      </c>
      <c r="H132" s="14">
        <v>8192</v>
      </c>
      <c r="I132" s="121">
        <f>AVERAGE(C120:C122)</f>
        <v>361.33833333333331</v>
      </c>
      <c r="J132" s="121">
        <f>AVERAGE(C124:C126)</f>
        <v>439.61100000000005</v>
      </c>
      <c r="K132" s="18">
        <f>AVERAGE(C128:C130)</f>
        <v>372.29</v>
      </c>
      <c r="S132" s="105"/>
      <c r="T132" s="105"/>
      <c r="U132" s="106"/>
      <c r="V132" s="105"/>
      <c r="W132" s="105"/>
      <c r="Y132" s="105"/>
      <c r="Z132" s="105"/>
      <c r="AA132" s="102"/>
    </row>
    <row r="133" spans="1:27" ht="15.75" customHeight="1" x14ac:dyDescent="0.25">
      <c r="A133" s="14"/>
      <c r="B133" s="10"/>
      <c r="C133" s="88">
        <v>655.36300000000006</v>
      </c>
      <c r="D133" s="10"/>
      <c r="E133" s="10">
        <v>151869632311</v>
      </c>
      <c r="F133" s="13">
        <v>497324285236</v>
      </c>
      <c r="H133" s="142">
        <v>10240</v>
      </c>
      <c r="I133" s="122">
        <f>AVERAGE(C132:C134)</f>
        <v>656.1819999999999</v>
      </c>
      <c r="J133" s="122">
        <f>AVERAGE(C136:C138)</f>
        <v>609.07033333333322</v>
      </c>
      <c r="K133" s="115">
        <f>AVERAGE(C140:C142)</f>
        <v>607.33299999999997</v>
      </c>
      <c r="S133" s="105"/>
      <c r="T133" s="105"/>
      <c r="U133" s="107"/>
      <c r="V133" s="105"/>
      <c r="W133" s="105"/>
      <c r="Y133" s="105"/>
      <c r="Z133" s="105"/>
      <c r="AA133" s="102"/>
    </row>
    <row r="134" spans="1:27" ht="15.75" customHeight="1" x14ac:dyDescent="0.25">
      <c r="C134" s="92">
        <v>655.495</v>
      </c>
      <c r="E134">
        <v>151542652479</v>
      </c>
      <c r="F134" s="18">
        <v>497345891425</v>
      </c>
      <c r="H134" s="10"/>
      <c r="S134" s="105"/>
      <c r="T134" s="105"/>
      <c r="U134" s="107"/>
      <c r="V134" s="105"/>
      <c r="W134" s="105"/>
      <c r="Y134" s="105"/>
      <c r="Z134" s="105"/>
      <c r="AA134" s="102"/>
    </row>
    <row r="135" spans="1:27" ht="15.75" customHeight="1" x14ac:dyDescent="0.25">
      <c r="A135" s="69" t="s">
        <v>8</v>
      </c>
      <c r="B135" s="70"/>
      <c r="C135" s="89">
        <f>AVERAGE(C132:C134)</f>
        <v>656.1819999999999</v>
      </c>
      <c r="D135" s="70">
        <f>(2*$A$132^3)/($C$135*10^9)</f>
        <v>3.2726951486020655</v>
      </c>
      <c r="E135" s="70">
        <f>AVERAGE($E$132:$E$134)</f>
        <v>151811016888.66666</v>
      </c>
      <c r="F135" s="71">
        <f>AVERAGE($F$132:$F$134)</f>
        <v>499686899742.33331</v>
      </c>
      <c r="H135" s="10"/>
      <c r="S135" s="105"/>
      <c r="T135" s="105"/>
      <c r="U135" s="107"/>
      <c r="V135" s="105"/>
      <c r="W135" s="105"/>
      <c r="Y135" s="105"/>
      <c r="Z135" s="105"/>
      <c r="AA135" s="102"/>
    </row>
    <row r="136" spans="1:27" ht="15.75" customHeight="1" x14ac:dyDescent="0.25">
      <c r="A136" s="14"/>
      <c r="B136" s="77">
        <v>256</v>
      </c>
      <c r="C136" s="88">
        <v>604.53399999999999</v>
      </c>
      <c r="D136" s="10"/>
      <c r="E136" s="10">
        <v>141948430626</v>
      </c>
      <c r="F136" s="13">
        <v>358352907382</v>
      </c>
      <c r="S136" s="105"/>
      <c r="T136" s="105"/>
      <c r="U136" s="107"/>
      <c r="V136" s="105"/>
      <c r="W136" s="105"/>
      <c r="Y136" s="102"/>
      <c r="Z136" s="102"/>
      <c r="AA136" s="102"/>
    </row>
    <row r="137" spans="1:27" ht="15.75" customHeight="1" x14ac:dyDescent="0.25">
      <c r="A137" s="14"/>
      <c r="B137" s="10"/>
      <c r="C137" s="88">
        <v>612.39400000000001</v>
      </c>
      <c r="D137" s="10"/>
      <c r="E137" s="10">
        <v>141894306544</v>
      </c>
      <c r="F137" s="13">
        <v>357145843382</v>
      </c>
      <c r="H137" s="10"/>
      <c r="S137" s="105"/>
      <c r="T137" s="105"/>
      <c r="U137" s="107"/>
      <c r="V137" s="105"/>
      <c r="W137" s="105"/>
      <c r="Y137" s="102"/>
      <c r="Z137" s="102"/>
      <c r="AA137" s="102"/>
    </row>
    <row r="138" spans="1:27" ht="15.75" customHeight="1" x14ac:dyDescent="0.25">
      <c r="C138" s="92">
        <v>610.28300000000002</v>
      </c>
      <c r="E138">
        <v>141873746228</v>
      </c>
      <c r="F138" s="18">
        <v>357235664518</v>
      </c>
      <c r="H138" s="10"/>
      <c r="S138" s="105"/>
      <c r="T138" s="105"/>
      <c r="U138" s="106"/>
      <c r="V138" s="105"/>
      <c r="W138" s="105"/>
      <c r="Y138" s="102"/>
      <c r="Z138" s="102"/>
      <c r="AA138" s="102"/>
    </row>
    <row r="139" spans="1:27" ht="15.75" customHeight="1" x14ac:dyDescent="0.25">
      <c r="A139" s="69" t="s">
        <v>8</v>
      </c>
      <c r="B139" s="70"/>
      <c r="C139" s="89">
        <f>AVERAGE(C136:C138)</f>
        <v>609.07033333333322</v>
      </c>
      <c r="D139" s="70">
        <f>(2*$A$132^3)/($C$139*10^9)</f>
        <v>3.5258385287741816</v>
      </c>
      <c r="E139" s="70">
        <f>AVERAGE(E136:E138)</f>
        <v>141905494466</v>
      </c>
      <c r="F139" s="71">
        <f>AVERAGE(F136:F138)</f>
        <v>357578138427.33331</v>
      </c>
      <c r="S139" s="105"/>
      <c r="T139" s="105"/>
      <c r="U139" s="107"/>
      <c r="V139" s="105"/>
      <c r="W139" s="105"/>
      <c r="Y139" s="102"/>
      <c r="Z139" s="102"/>
      <c r="AA139" s="102"/>
    </row>
    <row r="140" spans="1:27" ht="15.75" customHeight="1" x14ac:dyDescent="0.25">
      <c r="A140" s="14"/>
      <c r="B140" s="77">
        <v>512</v>
      </c>
      <c r="C140" s="88">
        <v>604.13300000000004</v>
      </c>
      <c r="D140" s="10"/>
      <c r="E140" s="10">
        <v>136967279644</v>
      </c>
      <c r="F140" s="13">
        <v>306115366090</v>
      </c>
      <c r="S140" s="105"/>
      <c r="T140" s="105"/>
      <c r="U140" s="107"/>
      <c r="V140" s="105"/>
      <c r="W140" s="105"/>
      <c r="Y140" s="102"/>
      <c r="Z140" s="102"/>
      <c r="AA140" s="102"/>
    </row>
    <row r="141" spans="1:27" ht="15.75" customHeight="1" x14ac:dyDescent="0.25">
      <c r="A141" s="14"/>
      <c r="B141" s="10"/>
      <c r="C141" s="88">
        <v>608.91200000000003</v>
      </c>
      <c r="D141" s="10"/>
      <c r="E141" s="10">
        <v>136914620266</v>
      </c>
      <c r="F141" s="13">
        <v>301026188475</v>
      </c>
      <c r="S141" s="105"/>
      <c r="T141" s="105"/>
      <c r="U141" s="107"/>
      <c r="V141" s="105"/>
      <c r="W141" s="105"/>
      <c r="Y141" s="102"/>
      <c r="Z141" s="102"/>
      <c r="AA141" s="102"/>
    </row>
    <row r="142" spans="1:27" ht="15.75" customHeight="1" x14ac:dyDescent="0.25">
      <c r="C142" s="92">
        <v>608.95399999999995</v>
      </c>
      <c r="E142">
        <v>136926729149</v>
      </c>
      <c r="F142">
        <v>301048182341</v>
      </c>
      <c r="S142" s="105"/>
      <c r="T142" s="105"/>
      <c r="U142" s="107"/>
      <c r="V142" s="105"/>
      <c r="W142" s="105"/>
      <c r="Y142" s="109"/>
      <c r="Z142" s="109"/>
      <c r="AA142" s="109"/>
    </row>
    <row r="143" spans="1:27" ht="25.95" customHeight="1" x14ac:dyDescent="0.25">
      <c r="A143" s="72" t="s">
        <v>8</v>
      </c>
      <c r="B143" s="73"/>
      <c r="C143" s="90">
        <f>AVERAGE(C140:C142)</f>
        <v>607.33299999999997</v>
      </c>
      <c r="D143" s="73">
        <f>(2*$A$132^3)/($C$143*10^9)</f>
        <v>3.5359245224613187</v>
      </c>
      <c r="E143" s="73">
        <f>AVERAGE(E140:E142)</f>
        <v>136936209686.33333</v>
      </c>
      <c r="F143" s="74">
        <f>AVERAGE(F140:F142)</f>
        <v>302729912302</v>
      </c>
      <c r="S143" s="105"/>
      <c r="T143" s="105"/>
      <c r="U143" s="107"/>
      <c r="V143" s="105"/>
      <c r="W143" s="105"/>
      <c r="Y143" s="10"/>
      <c r="Z143" s="11"/>
      <c r="AA143" s="11"/>
    </row>
    <row r="144" spans="1:27" ht="15.75" customHeight="1" x14ac:dyDescent="0.25">
      <c r="S144" s="105"/>
      <c r="T144" s="105"/>
      <c r="U144" s="106"/>
      <c r="V144" s="105"/>
      <c r="W144" s="105"/>
      <c r="Y144" s="10"/>
      <c r="Z144" s="10"/>
      <c r="AA144" s="10"/>
    </row>
    <row r="145" spans="2:27" ht="15.75" customHeight="1" x14ac:dyDescent="0.25">
      <c r="S145" s="105"/>
      <c r="T145" s="105"/>
      <c r="U145" s="107"/>
      <c r="V145" s="105"/>
      <c r="W145" s="105"/>
      <c r="Y145" s="10"/>
      <c r="Z145" s="10"/>
      <c r="AA145" s="10"/>
    </row>
    <row r="146" spans="2:27" ht="15.75" customHeight="1" x14ac:dyDescent="0.25">
      <c r="S146" s="105"/>
      <c r="T146" s="105"/>
      <c r="U146" s="107"/>
      <c r="V146" s="105"/>
      <c r="W146" s="105"/>
      <c r="Y146" s="10"/>
      <c r="Z146" s="10"/>
      <c r="AA146" s="10"/>
    </row>
    <row r="147" spans="2:27" ht="15.75" customHeight="1" x14ac:dyDescent="0.25">
      <c r="S147" s="105"/>
      <c r="T147" s="105"/>
      <c r="U147" s="107"/>
      <c r="V147" s="105"/>
      <c r="W147" s="105"/>
      <c r="Y147" s="10"/>
      <c r="Z147" s="10"/>
      <c r="AA147" s="10"/>
    </row>
    <row r="148" spans="2:27" ht="15.75" customHeight="1" x14ac:dyDescent="0.25">
      <c r="H148" s="132"/>
      <c r="I148" s="155" t="s">
        <v>21</v>
      </c>
      <c r="J148" s="161"/>
      <c r="K148" s="162"/>
      <c r="S148" s="105"/>
      <c r="T148" s="105"/>
      <c r="U148" s="107"/>
      <c r="V148" s="105"/>
      <c r="W148" s="105"/>
      <c r="Y148" s="10"/>
      <c r="Z148" s="10"/>
      <c r="AA148" s="10"/>
    </row>
    <row r="149" spans="2:27" ht="15.75" customHeight="1" x14ac:dyDescent="0.25">
      <c r="H149" s="160" t="s">
        <v>9</v>
      </c>
      <c r="I149" s="123">
        <v>128</v>
      </c>
      <c r="J149" s="123">
        <v>256</v>
      </c>
      <c r="K149" s="163">
        <v>512</v>
      </c>
      <c r="S149" s="105"/>
      <c r="T149" s="105"/>
      <c r="U149" s="107"/>
      <c r="V149" s="105"/>
      <c r="W149" s="105"/>
      <c r="Y149" s="10"/>
      <c r="Z149" s="10"/>
      <c r="AA149" s="10"/>
    </row>
    <row r="150" spans="2:27" ht="15.75" customHeight="1" x14ac:dyDescent="0.25">
      <c r="H150" s="112">
        <v>4096</v>
      </c>
      <c r="I150" s="138">
        <f>AVERAGE($E$96:$E$98)</f>
        <v>9752939952.333334</v>
      </c>
      <c r="J150" s="138">
        <f>AVERAGE($E$100:$E$102)</f>
        <v>9088736490</v>
      </c>
      <c r="K150" s="13">
        <f>AVERAGE($E$104:$E$106)</f>
        <v>8770237901.333334</v>
      </c>
      <c r="S150" s="105"/>
      <c r="T150" s="105"/>
      <c r="U150" s="106"/>
      <c r="V150" s="105"/>
      <c r="W150" s="105"/>
      <c r="Y150" s="10"/>
      <c r="Z150" s="10"/>
      <c r="AA150" s="10"/>
    </row>
    <row r="151" spans="2:27" ht="15.75" customHeight="1" x14ac:dyDescent="0.25">
      <c r="H151" s="112">
        <v>6144</v>
      </c>
      <c r="I151" s="138">
        <f>AVERAGE($E$108:$E$110)</f>
        <v>32814028817</v>
      </c>
      <c r="J151" s="138">
        <f>AVERAGE($E$112:$E$114)</f>
        <v>30677749844</v>
      </c>
      <c r="K151" s="13">
        <f>AVERAGE($E$116:$E$118)</f>
        <v>29680593979</v>
      </c>
      <c r="S151" s="105"/>
      <c r="T151" s="105"/>
      <c r="U151" s="107"/>
      <c r="V151" s="105"/>
      <c r="W151" s="105"/>
      <c r="Y151" s="10"/>
      <c r="Z151" s="10"/>
      <c r="AA151" s="10"/>
    </row>
    <row r="152" spans="2:27" ht="15.75" customHeight="1" x14ac:dyDescent="0.25">
      <c r="H152" s="112">
        <v>8192</v>
      </c>
      <c r="I152" s="138">
        <f>AVERAGE($E$120:$E$122)</f>
        <v>77631923448.333328</v>
      </c>
      <c r="J152" s="138">
        <f>AVERAGE($E$124:$E$126)</f>
        <v>72653678458.333328</v>
      </c>
      <c r="K152" s="13">
        <f>AVERAGE(E128:E130)</f>
        <v>70121655239</v>
      </c>
      <c r="S152" s="105"/>
      <c r="T152" s="105"/>
      <c r="U152" s="107"/>
      <c r="V152" s="105"/>
      <c r="W152" s="105"/>
      <c r="Y152" s="10"/>
      <c r="Z152" s="10"/>
      <c r="AA152" s="10"/>
    </row>
    <row r="153" spans="2:27" ht="15.75" customHeight="1" x14ac:dyDescent="0.25">
      <c r="H153" s="154">
        <v>10240</v>
      </c>
      <c r="I153" s="15">
        <f>AVERAGE($E$132:$E$134)</f>
        <v>151811016888.66666</v>
      </c>
      <c r="J153" s="15">
        <f>AVERAGE(E136:E138)</f>
        <v>141905494466</v>
      </c>
      <c r="K153" s="157">
        <f>AVERAGE(E140:E142)</f>
        <v>136936209686.33333</v>
      </c>
      <c r="S153" s="105"/>
      <c r="T153" s="105"/>
      <c r="U153" s="107"/>
      <c r="V153" s="105"/>
      <c r="W153" s="105"/>
      <c r="Y153" s="10"/>
      <c r="Z153" s="10"/>
      <c r="AA153" s="10"/>
    </row>
    <row r="154" spans="2:27" ht="15.75" customHeight="1" x14ac:dyDescent="0.25">
      <c r="S154" s="105"/>
      <c r="T154" s="105"/>
      <c r="U154" s="107"/>
      <c r="V154" s="105"/>
      <c r="W154" s="105"/>
      <c r="Y154" s="10"/>
      <c r="Z154" s="10"/>
      <c r="AA154" s="10"/>
    </row>
    <row r="155" spans="2:27" ht="15.75" customHeight="1" x14ac:dyDescent="0.25">
      <c r="B155" s="10"/>
      <c r="S155" s="105"/>
      <c r="T155" s="105"/>
      <c r="U155" s="107"/>
      <c r="V155" s="105"/>
      <c r="W155" s="105"/>
    </row>
    <row r="156" spans="2:27" ht="15.75" customHeight="1" x14ac:dyDescent="0.25">
      <c r="B156" s="10"/>
      <c r="S156" s="105"/>
      <c r="T156" s="105"/>
      <c r="U156" s="106"/>
      <c r="V156" s="105"/>
      <c r="W156" s="105"/>
    </row>
    <row r="157" spans="2:27" ht="15.75" customHeight="1" x14ac:dyDescent="0.25">
      <c r="S157" s="105"/>
      <c r="T157" s="105"/>
      <c r="U157" s="107"/>
      <c r="V157" s="105"/>
      <c r="W157" s="105"/>
    </row>
    <row r="158" spans="2:27" ht="15.75" customHeight="1" x14ac:dyDescent="0.25">
      <c r="S158" s="105"/>
      <c r="T158" s="105"/>
      <c r="U158" s="107"/>
      <c r="V158" s="105"/>
      <c r="W158" s="105"/>
    </row>
    <row r="159" spans="2:27" ht="15.75" customHeight="1" x14ac:dyDescent="0.25">
      <c r="J159" s="1"/>
      <c r="K159" s="1"/>
      <c r="S159" s="105"/>
      <c r="T159" s="105"/>
      <c r="U159" s="107"/>
      <c r="V159" s="105"/>
      <c r="W159" s="105"/>
    </row>
    <row r="160" spans="2:27" ht="15.75" customHeight="1" x14ac:dyDescent="0.25">
      <c r="J160" s="1"/>
      <c r="K160" s="1"/>
      <c r="S160" s="105"/>
      <c r="T160" s="105"/>
      <c r="U160" s="107"/>
      <c r="V160" s="105"/>
      <c r="W160" s="105"/>
    </row>
    <row r="161" spans="1:23" ht="15.75" customHeight="1" x14ac:dyDescent="0.25">
      <c r="J161" s="1"/>
      <c r="K161" s="1"/>
      <c r="S161" s="105"/>
      <c r="T161" s="105"/>
      <c r="U161" s="107"/>
      <c r="V161" s="105"/>
      <c r="W161" s="105"/>
    </row>
    <row r="162" spans="1:23" ht="15.75" customHeight="1" x14ac:dyDescent="0.25">
      <c r="J162" s="1"/>
      <c r="K162" s="1"/>
      <c r="S162" s="105"/>
      <c r="T162" s="105"/>
      <c r="U162" s="106"/>
      <c r="V162" s="105"/>
      <c r="W162" s="105"/>
    </row>
    <row r="163" spans="1:23" ht="15.75" customHeight="1" x14ac:dyDescent="0.25">
      <c r="H163" s="132"/>
      <c r="I163" s="155">
        <v>128</v>
      </c>
      <c r="J163" s="155">
        <v>256</v>
      </c>
      <c r="K163" s="156">
        <v>512</v>
      </c>
      <c r="L163" s="10"/>
      <c r="M163" s="10"/>
      <c r="N163" s="10"/>
      <c r="S163" s="105"/>
      <c r="T163" s="105"/>
      <c r="U163" s="105"/>
      <c r="V163" s="105"/>
      <c r="W163" s="105"/>
    </row>
    <row r="164" spans="1:23" ht="15.75" customHeight="1" x14ac:dyDescent="0.25">
      <c r="H164" s="112">
        <v>4096</v>
      </c>
      <c r="I164" s="138">
        <f>AVERAGE($F$96:$F$98)</f>
        <v>30498716536</v>
      </c>
      <c r="J164" s="138">
        <f>AVERAGE($F$100:$F$102)</f>
        <v>22661734398.666668</v>
      </c>
      <c r="K164" s="13">
        <f>AVERAGE($F$104:$F$106)</f>
        <v>19342603814</v>
      </c>
      <c r="S164" s="105"/>
      <c r="T164" s="105"/>
      <c r="U164" s="105"/>
      <c r="V164" s="105"/>
      <c r="W164" s="105"/>
    </row>
    <row r="165" spans="1:23" ht="15.75" customHeight="1" x14ac:dyDescent="0.25">
      <c r="H165" s="112">
        <v>6144</v>
      </c>
      <c r="I165" s="138">
        <f>AVERAGE($F$108:$F$110)</f>
        <v>109524727661.66667</v>
      </c>
      <c r="J165" s="138">
        <f>AVERAGE($F$112:$F$114)</f>
        <v>75797760172</v>
      </c>
      <c r="K165" s="13">
        <f>AVERAGE($F$116:$F$118)</f>
        <v>65983118304</v>
      </c>
      <c r="S165" s="105"/>
      <c r="T165" s="105"/>
      <c r="U165" s="105"/>
      <c r="V165" s="105"/>
      <c r="W165" s="105"/>
    </row>
    <row r="166" spans="1:23" ht="15.75" customHeight="1" x14ac:dyDescent="0.25">
      <c r="H166" s="112">
        <v>8192</v>
      </c>
      <c r="I166" s="138">
        <f>AVERAGE($F$120:$F$122)</f>
        <v>252554722870.66666</v>
      </c>
      <c r="J166" s="138">
        <f>AVERAGE($F$124:$F$126)</f>
        <v>182985853705.33334</v>
      </c>
      <c r="K166" s="13">
        <f>AVERAGE($F$128:$F$130)</f>
        <v>155203605469.66666</v>
      </c>
      <c r="S166" s="105"/>
      <c r="T166" s="105"/>
      <c r="U166" s="105"/>
      <c r="V166" s="105"/>
      <c r="W166" s="105"/>
    </row>
    <row r="167" spans="1:23" ht="15.75" customHeight="1" x14ac:dyDescent="0.25">
      <c r="H167" s="154">
        <v>10240</v>
      </c>
      <c r="I167" s="15">
        <f>AVERAGE($F$132:$F$134)</f>
        <v>499686899742.33331</v>
      </c>
      <c r="J167" s="15">
        <f>AVERAGE(F136:F138)</f>
        <v>357578138427.33331</v>
      </c>
      <c r="K167" s="157">
        <f>AVERAGE(F140:F142)</f>
        <v>302729912302</v>
      </c>
      <c r="S167" s="105"/>
      <c r="T167" s="105"/>
      <c r="U167" s="105"/>
      <c r="V167" s="105"/>
      <c r="W167" s="105"/>
    </row>
    <row r="168" spans="1:23" ht="15.75" customHeight="1" x14ac:dyDescent="0.45">
      <c r="A168" s="10"/>
      <c r="B168" s="10"/>
      <c r="C168" s="10"/>
      <c r="D168" s="10"/>
      <c r="S168" s="105"/>
      <c r="T168" s="105"/>
      <c r="U168" s="108"/>
      <c r="V168" s="105"/>
      <c r="W168" s="105"/>
    </row>
    <row r="169" spans="1:23" ht="15.75" customHeight="1" x14ac:dyDescent="0.25">
      <c r="A169" s="10"/>
      <c r="J169" s="1"/>
      <c r="K169" s="1"/>
      <c r="S169" s="105"/>
      <c r="T169" s="105"/>
      <c r="U169" s="105"/>
      <c r="V169" s="105"/>
      <c r="W169" s="105"/>
    </row>
    <row r="170" spans="1:23" ht="15.75" customHeight="1" x14ac:dyDescent="0.25">
      <c r="A170" s="10"/>
      <c r="B170" s="10"/>
      <c r="C170" s="10"/>
      <c r="D170" s="10"/>
      <c r="J170" s="1"/>
      <c r="K170" s="1"/>
      <c r="S170" s="105"/>
      <c r="T170" s="105"/>
      <c r="U170" s="105"/>
      <c r="V170" s="105"/>
      <c r="W170" s="105"/>
    </row>
    <row r="171" spans="1:23" ht="15.75" customHeight="1" x14ac:dyDescent="0.25">
      <c r="A171" s="10"/>
      <c r="B171" s="10"/>
      <c r="C171" s="10"/>
      <c r="D171" s="10"/>
      <c r="J171" s="1"/>
      <c r="K171" s="1"/>
      <c r="S171" s="105"/>
      <c r="T171" s="105"/>
      <c r="U171" s="105"/>
      <c r="V171" s="105"/>
      <c r="W171" s="105"/>
    </row>
    <row r="172" spans="1:23" ht="15.75" customHeight="1" x14ac:dyDescent="0.25">
      <c r="A172" s="10"/>
      <c r="B172" s="10"/>
      <c r="C172" s="10"/>
      <c r="D172" s="138"/>
      <c r="J172" s="1"/>
      <c r="K172" s="1"/>
      <c r="S172" s="105"/>
      <c r="T172" s="105"/>
      <c r="U172" s="105"/>
      <c r="V172" s="105"/>
      <c r="W172" s="105"/>
    </row>
    <row r="173" spans="1:23" ht="15.75" customHeight="1" x14ac:dyDescent="0.25">
      <c r="S173" s="105"/>
      <c r="T173" s="105"/>
      <c r="U173" s="105"/>
      <c r="V173" s="105"/>
      <c r="W173" s="105"/>
    </row>
    <row r="174" spans="1:23" ht="15.75" customHeight="1" x14ac:dyDescent="0.45">
      <c r="S174" s="105"/>
      <c r="T174" s="105"/>
      <c r="U174" s="108"/>
      <c r="V174" s="105"/>
      <c r="W174" s="105"/>
    </row>
    <row r="175" spans="1:23" ht="15.75" customHeight="1" x14ac:dyDescent="0.25">
      <c r="J175" s="1"/>
      <c r="K175" s="1"/>
      <c r="S175" s="105"/>
      <c r="T175" s="105"/>
      <c r="U175" s="105"/>
      <c r="V175" s="105"/>
      <c r="W175" s="105"/>
    </row>
    <row r="176" spans="1:23" ht="15.75" customHeight="1" x14ac:dyDescent="0.25">
      <c r="J176" s="1"/>
      <c r="K176" s="1"/>
      <c r="S176" s="105"/>
      <c r="T176" s="105"/>
      <c r="U176" s="105"/>
      <c r="V176" s="105"/>
      <c r="W176" s="105"/>
    </row>
    <row r="177" spans="2:23" ht="15.75" customHeight="1" x14ac:dyDescent="0.25">
      <c r="S177" s="105"/>
      <c r="T177" s="105"/>
      <c r="U177" s="105"/>
      <c r="V177" s="105"/>
      <c r="W177" s="105"/>
    </row>
    <row r="178" spans="2:23" ht="15.75" customHeight="1" x14ac:dyDescent="0.25">
      <c r="S178" s="105"/>
      <c r="T178" s="105"/>
      <c r="U178" s="105"/>
      <c r="V178" s="105"/>
      <c r="W178" s="105"/>
    </row>
    <row r="179" spans="2:23" ht="15.75" customHeight="1" x14ac:dyDescent="0.25">
      <c r="S179" s="105"/>
      <c r="T179" s="105"/>
      <c r="U179" s="105"/>
      <c r="V179" s="105"/>
      <c r="W179" s="105"/>
    </row>
    <row r="180" spans="2:23" ht="15.75" customHeight="1" x14ac:dyDescent="0.45">
      <c r="S180" s="105"/>
      <c r="T180" s="105"/>
      <c r="U180" s="108"/>
      <c r="V180" s="105"/>
      <c r="W180" s="105"/>
    </row>
    <row r="181" spans="2:23" ht="15.75" customHeight="1" x14ac:dyDescent="0.25">
      <c r="J181" s="1"/>
      <c r="K181" s="1"/>
      <c r="S181" s="105"/>
      <c r="T181" s="105"/>
      <c r="U181" s="105"/>
      <c r="V181" s="105"/>
      <c r="W181" s="105"/>
    </row>
    <row r="182" spans="2:23" ht="15.75" customHeight="1" x14ac:dyDescent="0.25">
      <c r="B182" s="149" t="s">
        <v>9</v>
      </c>
      <c r="C182" s="150" t="s">
        <v>22</v>
      </c>
      <c r="D182" s="151" t="s">
        <v>23</v>
      </c>
      <c r="J182" s="1"/>
      <c r="K182" s="1"/>
      <c r="S182" s="105"/>
      <c r="T182" s="105"/>
      <c r="U182" s="105"/>
      <c r="V182" s="105"/>
      <c r="W182" s="105"/>
    </row>
    <row r="183" spans="2:23" ht="15.75" customHeight="1" x14ac:dyDescent="0.25">
      <c r="B183" s="130">
        <v>600</v>
      </c>
      <c r="C183" s="121">
        <f>AVERAGE($D$5:$D$9)</f>
        <v>244716126.80000001</v>
      </c>
      <c r="D183" s="18">
        <f>AVERAGE($E$5:$E$9)</f>
        <v>39377428</v>
      </c>
      <c r="S183" s="105"/>
      <c r="T183" s="105"/>
      <c r="U183" s="105"/>
      <c r="V183" s="105"/>
      <c r="W183" s="105"/>
    </row>
    <row r="184" spans="2:23" ht="15.75" customHeight="1" x14ac:dyDescent="0.25">
      <c r="B184" s="130">
        <v>1000</v>
      </c>
      <c r="C184" s="121">
        <f>AVERAGE($D$11:$D$15)</f>
        <v>1226981906.4000001</v>
      </c>
      <c r="D184" s="18">
        <f>AVERAGE($E$11:$E$15)</f>
        <v>262861841</v>
      </c>
      <c r="S184" s="105"/>
      <c r="T184" s="105"/>
      <c r="U184" s="105"/>
      <c r="V184" s="105"/>
      <c r="W184" s="105"/>
    </row>
    <row r="185" spans="2:23" ht="15.75" customHeight="1" x14ac:dyDescent="0.25">
      <c r="B185" s="130">
        <v>1400</v>
      </c>
      <c r="C185" s="121">
        <f>AVERAGE($D$17:$D$21)</f>
        <v>3443001579</v>
      </c>
      <c r="D185" s="18">
        <f>AVERAGE($E$17:$E$21)</f>
        <v>1107592279.8</v>
      </c>
      <c r="S185" s="105"/>
      <c r="T185" s="105"/>
      <c r="U185" s="105"/>
      <c r="V185" s="105"/>
      <c r="W185" s="105"/>
    </row>
    <row r="186" spans="2:23" ht="15.75" customHeight="1" x14ac:dyDescent="0.45">
      <c r="B186" s="130">
        <v>1800</v>
      </c>
      <c r="C186" s="121">
        <f>AVERAGE($D$23:$D$27)</f>
        <v>9080441040.3999996</v>
      </c>
      <c r="D186" s="18">
        <f>AVERAGE($E$23:$E$27)</f>
        <v>7664538644.8000002</v>
      </c>
      <c r="S186" s="105"/>
      <c r="T186" s="105"/>
      <c r="U186" s="108"/>
      <c r="V186" s="105"/>
      <c r="W186" s="105"/>
    </row>
    <row r="187" spans="2:23" ht="15.75" customHeight="1" x14ac:dyDescent="0.25">
      <c r="B187" s="130">
        <v>2200</v>
      </c>
      <c r="C187" s="121">
        <f>AVERAGE($D$29:$D$33)</f>
        <v>17644174856</v>
      </c>
      <c r="D187" s="18">
        <f>AVERAGE($E$29:$E$33)</f>
        <v>22999407345.799999</v>
      </c>
      <c r="K187" s="1"/>
    </row>
    <row r="188" spans="2:23" ht="15.75" customHeight="1" x14ac:dyDescent="0.25">
      <c r="B188" s="130">
        <v>2600</v>
      </c>
      <c r="C188" s="121">
        <f>AVERAGE($D$35:$D$39)</f>
        <v>30874568910.400002</v>
      </c>
      <c r="D188" s="18">
        <f>AVERAGE($E$35:$E$39)</f>
        <v>51490198686</v>
      </c>
      <c r="K188" s="1"/>
    </row>
    <row r="189" spans="2:23" ht="15.75" customHeight="1" x14ac:dyDescent="0.25">
      <c r="B189" s="131">
        <v>3000</v>
      </c>
      <c r="C189" s="122">
        <f>AVERAGE($D$41:$D$45)</f>
        <v>50292654827.400002</v>
      </c>
      <c r="D189" s="115">
        <f>AVERAGE($E$41:$E$45)</f>
        <v>96600550644.600006</v>
      </c>
      <c r="K189" s="10"/>
    </row>
    <row r="190" spans="2:23" ht="15.75" customHeight="1" x14ac:dyDescent="0.25">
      <c r="K190" s="1"/>
    </row>
    <row r="191" spans="2:23" ht="15.75" customHeight="1" x14ac:dyDescent="0.25">
      <c r="K191" s="1"/>
    </row>
    <row r="192" spans="2:23" ht="15.75" customHeight="1" x14ac:dyDescent="0.25">
      <c r="B192" s="152" t="s">
        <v>9</v>
      </c>
      <c r="C192" s="153" t="s">
        <v>24</v>
      </c>
      <c r="D192" s="151" t="s">
        <v>25</v>
      </c>
      <c r="K192" s="1"/>
    </row>
    <row r="193" spans="2:11" ht="15.75" customHeight="1" x14ac:dyDescent="0.25">
      <c r="B193" s="130">
        <v>600</v>
      </c>
      <c r="C193" s="121">
        <f>AVERAGE($J$5:$J$9)</f>
        <v>27233872.399999999</v>
      </c>
      <c r="D193" s="18">
        <f>AVERAGE($K$5:$K$9)</f>
        <v>56781936.399999999</v>
      </c>
      <c r="K193" s="1"/>
    </row>
    <row r="194" spans="2:11" ht="15.75" customHeight="1" x14ac:dyDescent="0.25">
      <c r="B194" s="130">
        <v>1000</v>
      </c>
      <c r="C194" s="121">
        <f>AVERAGE($J$11:$J$15)</f>
        <v>126342949.8</v>
      </c>
      <c r="D194" s="18">
        <f>AVERAGE($K$11:$K$15)</f>
        <v>255347458.59999999</v>
      </c>
      <c r="K194" s="1"/>
    </row>
    <row r="195" spans="2:11" ht="15.75" customHeight="1" x14ac:dyDescent="0.25">
      <c r="B195" s="130">
        <v>1400</v>
      </c>
      <c r="C195" s="121">
        <f>AVERAGE($J$17:$J$21)</f>
        <v>356662786.60000002</v>
      </c>
      <c r="D195" s="18">
        <f>AVERAGE($K$17:$K$21)</f>
        <v>688356671.79999995</v>
      </c>
      <c r="K195" s="10"/>
    </row>
    <row r="196" spans="2:11" ht="15.75" customHeight="1" x14ac:dyDescent="0.25">
      <c r="B196" s="130">
        <v>1800</v>
      </c>
      <c r="C196" s="121">
        <f>AVERAGE($J$23:$J$27)</f>
        <v>754029386.20000005</v>
      </c>
      <c r="D196" s="18">
        <f>AVERAGE($K$23:$K$27)</f>
        <v>1450399829</v>
      </c>
      <c r="K196" s="1"/>
    </row>
    <row r="197" spans="2:11" ht="15.75" customHeight="1" x14ac:dyDescent="0.25">
      <c r="B197" s="130">
        <v>2200</v>
      </c>
      <c r="C197" s="121">
        <f>AVERAGE($J$29:$J$33)</f>
        <v>2085280637</v>
      </c>
      <c r="D197" s="18">
        <f>AVERAGE($K$29:$K$33)</f>
        <v>2640847500</v>
      </c>
      <c r="K197" s="1"/>
    </row>
    <row r="198" spans="2:11" ht="15.75" customHeight="1" x14ac:dyDescent="0.25">
      <c r="B198" s="130">
        <v>2600</v>
      </c>
      <c r="C198" s="121">
        <f>AVERAGE($J$35:$J$39)</f>
        <v>4412105944</v>
      </c>
      <c r="D198" s="18">
        <f>AVERAGE($K$35:$K$39)</f>
        <v>4340034916.1999998</v>
      </c>
      <c r="K198" s="1"/>
    </row>
    <row r="199" spans="2:11" ht="15.75" customHeight="1" x14ac:dyDescent="0.25">
      <c r="B199" s="131">
        <v>3000</v>
      </c>
      <c r="C199" s="122">
        <f>AVERAGE($J$41:$J$45)</f>
        <v>6779339875</v>
      </c>
      <c r="D199" s="115">
        <f>AVERAGE($K$41:$K$45)</f>
        <v>6643123370.1999998</v>
      </c>
      <c r="K199" s="1"/>
    </row>
    <row r="200" spans="2:11" ht="15.75" customHeight="1" x14ac:dyDescent="0.25">
      <c r="K200" s="1"/>
    </row>
    <row r="201" spans="2:11" ht="15.75" customHeight="1" x14ac:dyDescent="0.25">
      <c r="K201" s="10"/>
    </row>
    <row r="203" spans="2:11" ht="15.75" customHeight="1" x14ac:dyDescent="0.25">
      <c r="B203" s="149" t="s">
        <v>9</v>
      </c>
      <c r="C203" s="150" t="s">
        <v>5</v>
      </c>
      <c r="D203" s="150" t="s">
        <v>12</v>
      </c>
      <c r="E203" s="159" t="s">
        <v>8</v>
      </c>
      <c r="G203" s="152" t="s">
        <v>9</v>
      </c>
      <c r="H203" s="153" t="s">
        <v>24</v>
      </c>
      <c r="I203" s="151" t="s">
        <v>25</v>
      </c>
    </row>
    <row r="204" spans="2:11" ht="15.75" customHeight="1" x14ac:dyDescent="0.25">
      <c r="B204" s="14">
        <v>4096</v>
      </c>
      <c r="C204" s="138">
        <f>E99</f>
        <v>9752939952.333334</v>
      </c>
      <c r="D204" s="138">
        <v>128</v>
      </c>
      <c r="E204" s="13"/>
      <c r="G204" s="14">
        <v>4096</v>
      </c>
      <c r="H204" s="121">
        <f>AVERAGE($O$5:$O$9)</f>
        <v>17731093867.400002</v>
      </c>
      <c r="I204" s="18">
        <f>AVERAGE($P$5:$P$9)</f>
        <v>17184944451.200001</v>
      </c>
    </row>
    <row r="205" spans="2:11" ht="15.75" customHeight="1" x14ac:dyDescent="0.25">
      <c r="B205" s="112"/>
      <c r="C205" s="138">
        <f>E103</f>
        <v>9088736490</v>
      </c>
      <c r="D205" s="121">
        <v>256</v>
      </c>
      <c r="E205" s="18"/>
      <c r="G205" s="14">
        <v>6144</v>
      </c>
      <c r="H205" s="121">
        <f>AVERAGE($O$11:$O$15)</f>
        <v>59636375159.199997</v>
      </c>
      <c r="I205" s="18">
        <f>AVERAGE($P$11:$P$15)</f>
        <v>59143507660</v>
      </c>
    </row>
    <row r="206" spans="2:11" ht="15.75" customHeight="1" x14ac:dyDescent="0.25">
      <c r="B206" s="112"/>
      <c r="C206" s="138">
        <f>E107</f>
        <v>8770237901.333334</v>
      </c>
      <c r="D206" s="121">
        <v>512</v>
      </c>
      <c r="E206" s="18">
        <f>AVERAGE($C$204:$C$206)</f>
        <v>9203971447.8888912</v>
      </c>
      <c r="G206" s="14">
        <v>8192</v>
      </c>
      <c r="H206" s="121">
        <f>AVERAGE($O$17:$O$21)</f>
        <v>142521758884.60001</v>
      </c>
      <c r="I206" s="18">
        <f>AVERAGE($P$17:$P$21)</f>
        <v>143622329861.39999</v>
      </c>
    </row>
    <row r="207" spans="2:11" ht="15.75" customHeight="1" x14ac:dyDescent="0.25">
      <c r="B207" s="112">
        <v>6144</v>
      </c>
      <c r="C207" s="138">
        <f>E111</f>
        <v>32814028817</v>
      </c>
      <c r="D207" s="121">
        <v>128</v>
      </c>
      <c r="E207" s="18"/>
      <c r="G207" s="142">
        <v>10240</v>
      </c>
      <c r="H207" s="122">
        <f>AVERAGE($O$23:$O$27)</f>
        <v>275892370817</v>
      </c>
      <c r="I207" s="115">
        <f>AVERAGE($P$23:$P$27)</f>
        <v>300583511405</v>
      </c>
    </row>
    <row r="208" spans="2:11" ht="15.75" customHeight="1" x14ac:dyDescent="0.25">
      <c r="B208" s="112"/>
      <c r="C208" s="138">
        <f>E115</f>
        <v>30677749844</v>
      </c>
      <c r="D208" s="121">
        <v>246</v>
      </c>
      <c r="E208" s="18"/>
    </row>
    <row r="209" spans="2:9" ht="15.75" customHeight="1" x14ac:dyDescent="0.25">
      <c r="B209" s="112"/>
      <c r="C209" s="138">
        <f>E119</f>
        <v>29680593979</v>
      </c>
      <c r="D209" s="121">
        <v>512</v>
      </c>
      <c r="E209" s="18">
        <f>AVERAGE($C$207:$C$209)</f>
        <v>31057457546.666668</v>
      </c>
    </row>
    <row r="210" spans="2:9" ht="15.75" customHeight="1" x14ac:dyDescent="0.25">
      <c r="B210" s="112">
        <v>8192</v>
      </c>
      <c r="C210" s="138">
        <f>E123</f>
        <v>77631923448.333328</v>
      </c>
      <c r="D210" s="138">
        <v>128</v>
      </c>
      <c r="E210" s="13"/>
      <c r="G210" s="149" t="s">
        <v>9</v>
      </c>
      <c r="H210" s="150" t="s">
        <v>26</v>
      </c>
      <c r="I210" s="159" t="s">
        <v>27</v>
      </c>
    </row>
    <row r="211" spans="2:9" ht="15.75" customHeight="1" x14ac:dyDescent="0.25">
      <c r="B211" s="112"/>
      <c r="C211" s="138">
        <f>E127</f>
        <v>72653678458.333328</v>
      </c>
      <c r="D211" s="138">
        <v>256</v>
      </c>
      <c r="E211" s="13"/>
      <c r="G211" s="14">
        <v>4096</v>
      </c>
      <c r="H211" s="121">
        <f>AVERAGE($C$204:$C$206)</f>
        <v>9203971447.8888912</v>
      </c>
      <c r="I211" s="18">
        <f>AVERAGE($D$220:$D$222)</f>
        <v>24167684916.222225</v>
      </c>
    </row>
    <row r="212" spans="2:9" ht="15.75" customHeight="1" x14ac:dyDescent="0.25">
      <c r="B212" s="112"/>
      <c r="C212" s="138">
        <f>E131</f>
        <v>70121655239</v>
      </c>
      <c r="D212" s="138">
        <v>512</v>
      </c>
      <c r="E212" s="13">
        <f>AVERAGE($C$210:$C$212)</f>
        <v>73469085715.222214</v>
      </c>
      <c r="G212" s="14">
        <v>6144</v>
      </c>
      <c r="H212" s="121">
        <f>AVERAGE($C$207:$C$209)</f>
        <v>31057457546.666668</v>
      </c>
      <c r="I212" s="18">
        <f>AVERAGE($D$223:$D$225)</f>
        <v>83768535379.222229</v>
      </c>
    </row>
    <row r="213" spans="2:9" ht="15.75" customHeight="1" x14ac:dyDescent="0.25">
      <c r="B213" s="112">
        <v>10240</v>
      </c>
      <c r="C213" s="138">
        <f>E135</f>
        <v>151811016888.66666</v>
      </c>
      <c r="D213" s="138">
        <v>128</v>
      </c>
      <c r="E213" s="13"/>
      <c r="G213" s="14">
        <v>8192</v>
      </c>
      <c r="H213" s="121">
        <f>AVERAGE($C$210:$C$212)</f>
        <v>73469085715.222214</v>
      </c>
      <c r="I213" s="18">
        <f>AVERAGE($D$226:$D$228)</f>
        <v>196914727348.55554</v>
      </c>
    </row>
    <row r="214" spans="2:9" ht="15.75" customHeight="1" x14ac:dyDescent="0.25">
      <c r="B214" s="112"/>
      <c r="C214" s="138">
        <f>E139</f>
        <v>141905494466</v>
      </c>
      <c r="D214" s="138">
        <v>256</v>
      </c>
      <c r="E214" s="13"/>
      <c r="G214" s="142">
        <v>10240</v>
      </c>
      <c r="H214" s="122">
        <f>AVERAGE($C$213:$C$215)</f>
        <v>143550907013.66666</v>
      </c>
      <c r="I214" s="115">
        <f>AVERAGE($D$229:$D$231)</f>
        <v>386664983490.55548</v>
      </c>
    </row>
    <row r="215" spans="2:9" ht="15.75" customHeight="1" x14ac:dyDescent="0.25">
      <c r="B215" s="154"/>
      <c r="C215" s="15">
        <f>E143</f>
        <v>136936209686.33333</v>
      </c>
      <c r="D215" s="15">
        <v>512</v>
      </c>
      <c r="E215" s="157">
        <f>AVERAGE($C$213:$C$215)</f>
        <v>143550907013.66666</v>
      </c>
    </row>
    <row r="216" spans="2:9" ht="15.75" customHeight="1" x14ac:dyDescent="0.25">
      <c r="B216" s="121"/>
      <c r="C216" s="121"/>
      <c r="D216" s="121"/>
      <c r="E216" s="121"/>
    </row>
    <row r="219" spans="2:9" ht="34.950000000000003" customHeight="1" x14ac:dyDescent="0.25">
      <c r="B219" s="158" t="s">
        <v>9</v>
      </c>
      <c r="C219" s="155" t="s">
        <v>12</v>
      </c>
      <c r="D219" s="155" t="s">
        <v>6</v>
      </c>
      <c r="E219" s="156" t="s">
        <v>8</v>
      </c>
    </row>
    <row r="220" spans="2:9" ht="15.75" customHeight="1" x14ac:dyDescent="0.25">
      <c r="B220" s="14">
        <v>4096</v>
      </c>
      <c r="C220" s="138">
        <v>128</v>
      </c>
      <c r="D220" s="138">
        <f>F99</f>
        <v>30498716536</v>
      </c>
      <c r="E220" s="18"/>
    </row>
    <row r="221" spans="2:9" ht="15.75" customHeight="1" x14ac:dyDescent="0.25">
      <c r="B221" s="14"/>
      <c r="C221" s="138">
        <v>256</v>
      </c>
      <c r="D221" s="138">
        <f>F103</f>
        <v>22661734398.666668</v>
      </c>
      <c r="E221" s="18"/>
    </row>
    <row r="222" spans="2:9" ht="15.75" customHeight="1" x14ac:dyDescent="0.25">
      <c r="B222" s="14"/>
      <c r="C222" s="138">
        <v>512</v>
      </c>
      <c r="D222" s="138">
        <f>F107</f>
        <v>19342603814</v>
      </c>
      <c r="E222" s="18">
        <f>AVERAGE($D$220:$D$222)</f>
        <v>24167684916.222225</v>
      </c>
    </row>
    <row r="223" spans="2:9" ht="15.75" customHeight="1" x14ac:dyDescent="0.25">
      <c r="B223" s="14">
        <v>6144</v>
      </c>
      <c r="C223" s="138">
        <v>128</v>
      </c>
      <c r="D223" s="138">
        <f>F111</f>
        <v>109524727661.66667</v>
      </c>
      <c r="E223" s="18"/>
    </row>
    <row r="224" spans="2:9" ht="15.75" customHeight="1" x14ac:dyDescent="0.25">
      <c r="B224" s="14"/>
      <c r="C224" s="138">
        <v>246</v>
      </c>
      <c r="D224" s="138">
        <f>F115</f>
        <v>75797760172</v>
      </c>
      <c r="E224" s="18"/>
    </row>
    <row r="225" spans="2:5" ht="15.75" customHeight="1" x14ac:dyDescent="0.25">
      <c r="B225" s="14"/>
      <c r="C225" s="138">
        <v>512</v>
      </c>
      <c r="D225" s="138">
        <f>F119</f>
        <v>65983118304</v>
      </c>
      <c r="E225" s="18">
        <f>AVERAGE($D$223:$D$225)</f>
        <v>83768535379.222229</v>
      </c>
    </row>
    <row r="226" spans="2:5" ht="15.75" customHeight="1" x14ac:dyDescent="0.25">
      <c r="B226" s="14">
        <v>8192</v>
      </c>
      <c r="C226" s="138">
        <v>128</v>
      </c>
      <c r="D226" s="121">
        <f>F123</f>
        <v>252554722870.66666</v>
      </c>
      <c r="E226" s="18"/>
    </row>
    <row r="227" spans="2:5" ht="15.75" customHeight="1" x14ac:dyDescent="0.25">
      <c r="B227" s="14"/>
      <c r="C227" s="138">
        <v>256</v>
      </c>
      <c r="D227" s="121">
        <f>F127</f>
        <v>182985853705.33334</v>
      </c>
      <c r="E227" s="18"/>
    </row>
    <row r="228" spans="2:5" ht="15.75" customHeight="1" x14ac:dyDescent="0.25">
      <c r="B228" s="14"/>
      <c r="C228" s="138">
        <v>512</v>
      </c>
      <c r="D228" s="121">
        <f>F131</f>
        <v>155203605469.66666</v>
      </c>
      <c r="E228" s="18">
        <f>AVERAGE($D$226:$D$228)</f>
        <v>196914727348.55554</v>
      </c>
    </row>
    <row r="229" spans="2:5" ht="15.75" customHeight="1" x14ac:dyDescent="0.25">
      <c r="B229" s="14">
        <v>10240</v>
      </c>
      <c r="C229" s="138">
        <v>128</v>
      </c>
      <c r="D229" s="138">
        <f>F135</f>
        <v>499686899742.33331</v>
      </c>
      <c r="E229" s="18"/>
    </row>
    <row r="230" spans="2:5" ht="15.75" customHeight="1" x14ac:dyDescent="0.25">
      <c r="B230" s="14"/>
      <c r="C230" s="138">
        <v>256</v>
      </c>
      <c r="D230" s="138">
        <f>F139</f>
        <v>357578138427.33331</v>
      </c>
      <c r="E230" s="18"/>
    </row>
    <row r="231" spans="2:5" ht="15.75" customHeight="1" x14ac:dyDescent="0.25">
      <c r="B231" s="142"/>
      <c r="C231" s="15">
        <v>512</v>
      </c>
      <c r="D231" s="15">
        <f>F143</f>
        <v>302729912302</v>
      </c>
      <c r="E231" s="115">
        <f>AVERAGE($D$229:$D$231)</f>
        <v>386664983490.55548</v>
      </c>
    </row>
    <row r="239" spans="2:5" ht="33" customHeight="1" x14ac:dyDescent="0.25"/>
    <row r="276" spans="5:5" ht="15.75" customHeight="1" x14ac:dyDescent="0.25">
      <c r="E276" s="10"/>
    </row>
    <row r="331" spans="1:3" ht="15.75" customHeight="1" x14ac:dyDescent="0.25">
      <c r="A331" s="10"/>
      <c r="B331" s="10"/>
    </row>
    <row r="332" spans="1:3" ht="15.75" customHeight="1" x14ac:dyDescent="0.25">
      <c r="A332" s="105"/>
      <c r="B332" s="146"/>
      <c r="C332" s="146"/>
    </row>
    <row r="333" spans="1:3" ht="15.75" customHeight="1" x14ac:dyDescent="0.25">
      <c r="A333" s="105"/>
      <c r="B333" s="105"/>
      <c r="C333" s="105"/>
    </row>
    <row r="334" spans="1:3" ht="15.75" customHeight="1" x14ac:dyDescent="0.25">
      <c r="A334" s="105"/>
      <c r="B334" s="105"/>
      <c r="C334" s="105"/>
    </row>
    <row r="335" spans="1:3" ht="15.75" customHeight="1" x14ac:dyDescent="0.25">
      <c r="A335" s="105"/>
      <c r="B335" s="105"/>
      <c r="C335" s="105"/>
    </row>
    <row r="336" spans="1:3" ht="15.75" customHeight="1" x14ac:dyDescent="0.25">
      <c r="A336" s="105"/>
      <c r="B336" s="105"/>
      <c r="C336" s="105"/>
    </row>
    <row r="337" spans="1:3" ht="15.75" customHeight="1" x14ac:dyDescent="0.25">
      <c r="A337" s="105"/>
      <c r="B337" s="105"/>
      <c r="C337" s="105"/>
    </row>
    <row r="338" spans="1:3" ht="15.75" customHeight="1" x14ac:dyDescent="0.25">
      <c r="A338" s="105"/>
      <c r="B338" s="105"/>
      <c r="C338" s="105"/>
    </row>
    <row r="339" spans="1:3" ht="15.75" customHeight="1" x14ac:dyDescent="0.25">
      <c r="A339" s="105"/>
      <c r="B339" s="105"/>
      <c r="C339" s="105"/>
    </row>
    <row r="340" spans="1:3" ht="15.75" customHeight="1" x14ac:dyDescent="0.25">
      <c r="A340" s="102"/>
      <c r="B340" s="102"/>
      <c r="C340" s="102"/>
    </row>
    <row r="341" spans="1:3" ht="15.75" customHeight="1" x14ac:dyDescent="0.25">
      <c r="A341" s="102"/>
      <c r="B341" s="102"/>
      <c r="C341" s="102"/>
    </row>
    <row r="342" spans="1:3" ht="15.75" customHeight="1" x14ac:dyDescent="0.25">
      <c r="A342" s="102"/>
      <c r="B342" s="102"/>
      <c r="C342" s="102"/>
    </row>
    <row r="343" spans="1:3" ht="15.75" customHeight="1" x14ac:dyDescent="0.25">
      <c r="A343" s="102"/>
      <c r="B343" s="102"/>
      <c r="C343" s="102"/>
    </row>
    <row r="344" spans="1:3" ht="15.75" customHeight="1" x14ac:dyDescent="0.25">
      <c r="A344" s="102"/>
      <c r="B344" s="102"/>
      <c r="C344" s="102"/>
    </row>
    <row r="345" spans="1:3" ht="15.75" customHeight="1" x14ac:dyDescent="0.25">
      <c r="A345" s="102"/>
      <c r="B345" s="102"/>
      <c r="C345" s="102"/>
    </row>
    <row r="346" spans="1:3" ht="15.75" customHeight="1" x14ac:dyDescent="0.25">
      <c r="A346" s="102"/>
      <c r="B346" s="102"/>
      <c r="C346" s="102"/>
    </row>
    <row r="347" spans="1:3" ht="15.75" customHeight="1" x14ac:dyDescent="0.25">
      <c r="A347" s="102"/>
      <c r="B347" s="102"/>
      <c r="C347" s="102"/>
    </row>
    <row r="348" spans="1:3" ht="15.75" customHeight="1" x14ac:dyDescent="0.25">
      <c r="A348" s="102"/>
      <c r="B348" s="102"/>
      <c r="C348" s="102"/>
    </row>
    <row r="349" spans="1:3" ht="15.75" customHeight="1" x14ac:dyDescent="0.25">
      <c r="A349" s="102"/>
      <c r="B349" s="102"/>
      <c r="C349" s="102"/>
    </row>
    <row r="350" spans="1:3" ht="15.75" customHeight="1" x14ac:dyDescent="0.25">
      <c r="A350" s="102"/>
      <c r="B350" s="102"/>
      <c r="C350" s="102"/>
    </row>
    <row r="351" spans="1:3" ht="15.75" customHeight="1" x14ac:dyDescent="0.25">
      <c r="A351" s="102"/>
      <c r="B351" s="102"/>
      <c r="C351" s="102"/>
    </row>
    <row r="352" spans="1:3" ht="15.75" customHeight="1" x14ac:dyDescent="0.25">
      <c r="A352" s="105"/>
      <c r="B352" s="146"/>
      <c r="C352" s="146"/>
    </row>
    <row r="353" spans="1:3" ht="15.75" customHeight="1" x14ac:dyDescent="0.25">
      <c r="A353" s="102"/>
      <c r="B353" s="105"/>
      <c r="C353" s="102"/>
    </row>
    <row r="354" spans="1:3" ht="15.75" customHeight="1" x14ac:dyDescent="0.25">
      <c r="A354" s="102"/>
      <c r="B354" s="105"/>
      <c r="C354" s="105"/>
    </row>
    <row r="355" spans="1:3" ht="15.75" customHeight="1" x14ac:dyDescent="0.25">
      <c r="A355" s="102"/>
      <c r="B355" s="105"/>
      <c r="C355" s="105"/>
    </row>
    <row r="356" spans="1:3" ht="15.75" customHeight="1" x14ac:dyDescent="0.25">
      <c r="A356" s="102"/>
      <c r="B356" s="105"/>
      <c r="C356" s="105"/>
    </row>
    <row r="357" spans="1:3" ht="15.75" customHeight="1" x14ac:dyDescent="0.25">
      <c r="A357" s="102"/>
      <c r="B357" s="102"/>
      <c r="C357" s="102"/>
    </row>
    <row r="358" spans="1:3" ht="15.75" customHeight="1" x14ac:dyDescent="0.25">
      <c r="A358" s="102"/>
      <c r="B358" s="102"/>
      <c r="C358" s="102"/>
    </row>
    <row r="359" spans="1:3" ht="15.75" customHeight="1" x14ac:dyDescent="0.25">
      <c r="A359" s="102"/>
      <c r="B359" s="102"/>
      <c r="C359" s="102"/>
    </row>
    <row r="360" spans="1:3" ht="15.75" customHeight="1" x14ac:dyDescent="0.25">
      <c r="A360" s="105"/>
      <c r="B360" s="105"/>
      <c r="C360" s="105"/>
    </row>
    <row r="361" spans="1:3" ht="15.75" customHeight="1" x14ac:dyDescent="0.25">
      <c r="A361" s="102"/>
      <c r="B361" s="105"/>
      <c r="C361" s="105"/>
    </row>
    <row r="362" spans="1:3" ht="15.75" customHeight="1" x14ac:dyDescent="0.25">
      <c r="A362" s="102"/>
      <c r="B362" s="105"/>
      <c r="C362" s="105"/>
    </row>
    <row r="363" spans="1:3" ht="15.75" customHeight="1" x14ac:dyDescent="0.25">
      <c r="A363" s="102"/>
      <c r="B363" s="105"/>
      <c r="C363" s="105"/>
    </row>
    <row r="364" spans="1:3" ht="15.75" customHeight="1" x14ac:dyDescent="0.25">
      <c r="A364" s="102"/>
      <c r="B364" s="105"/>
      <c r="C364" s="105"/>
    </row>
  </sheetData>
  <mergeCells count="11">
    <mergeCell ref="AC16:AF16"/>
    <mergeCell ref="A94:F94"/>
    <mergeCell ref="O53:Q53"/>
    <mergeCell ref="V89:W89"/>
    <mergeCell ref="A3:E3"/>
    <mergeCell ref="A48:C48"/>
    <mergeCell ref="E48:G48"/>
    <mergeCell ref="O70:Q70"/>
    <mergeCell ref="G3:P3"/>
    <mergeCell ref="U17:W17"/>
    <mergeCell ref="U28:W28"/>
  </mergeCells>
  <pageMargins left="0.7" right="0.7" top="0.75" bottom="0.75" header="0.3" footer="0.3"/>
  <pageSetup paperSize="9" orientation="portrait" r:id="rId1"/>
  <ignoredErrors>
    <ignoredError sqref="D1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Ferreira</cp:lastModifiedBy>
  <dcterms:created xsi:type="dcterms:W3CDTF">2023-03-02T18:17:23Z</dcterms:created>
  <dcterms:modified xsi:type="dcterms:W3CDTF">2023-03-07T19:39:49Z</dcterms:modified>
</cp:coreProperties>
</file>