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io/SynologyDrive/Final Thesis/Avatar/Avatar-DigitalHumanModeling/00 Toolkit/01 Body Surface Model/"/>
    </mc:Choice>
  </mc:AlternateContent>
  <xr:revisionPtr revIDLastSave="0" documentId="13_ncr:1_{7CA08DA8-928D-0D41-B797-7F3CA102F99B}" xr6:coauthVersionLast="47" xr6:coauthVersionMax="47" xr10:uidLastSave="{00000000-0000-0000-0000-000000000000}"/>
  <bookViews>
    <workbookView xWindow="1000" yWindow="500" windowWidth="27800" windowHeight="17500" xr2:uid="{7DE17577-9B4F-E341-A30D-789D072BA062}"/>
  </bookViews>
  <sheets>
    <sheet name="Anthropometric data" sheetId="1" r:id="rId1"/>
    <sheet name="Body Surface Model Dimensions" sheetId="3" r:id="rId2"/>
    <sheet name="Opensim Fake Marke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2" l="1"/>
  <c r="E12" i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T7" i="2"/>
  <c r="W7" i="2" s="1"/>
  <c r="S7" i="2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M7" i="2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J7" i="2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F8" i="2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I8" i="2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J8" i="2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L8" i="2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O8" i="2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P8" i="2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R8" i="2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U8" i="2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X8" i="2"/>
  <c r="AA8" i="2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B8" i="2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D8" i="2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E8" i="2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F8" i="2"/>
  <c r="X9" i="2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AF9" i="2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F21" i="2" s="1"/>
  <c r="AF22" i="2" s="1"/>
  <c r="AF23" i="2" s="1"/>
  <c r="AF24" i="2" s="1"/>
  <c r="AF25" i="2" s="1"/>
  <c r="AF26" i="2" s="1"/>
  <c r="AF27" i="2" s="1"/>
  <c r="E9" i="2"/>
  <c r="E10" i="2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8" i="2"/>
  <c r="D8" i="2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C9" i="2"/>
  <c r="C10" i="2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8" i="2"/>
  <c r="D7" i="2"/>
  <c r="T8" i="2" l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AC7" i="2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Z7" i="2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W8" i="2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V7" i="2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K7" i="2"/>
  <c r="N7" i="2" l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K8" i="2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Q7" i="2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</calcChain>
</file>

<file path=xl/sharedStrings.xml><?xml version="1.0" encoding="utf-8"?>
<sst xmlns="http://schemas.openxmlformats.org/spreadsheetml/2006/main" count="75" uniqueCount="74">
  <si>
    <t>Stature</t>
  </si>
  <si>
    <t>Shoulder height</t>
  </si>
  <si>
    <t>Elbow height, standing</t>
  </si>
  <si>
    <t>Hip height</t>
  </si>
  <si>
    <t>Fist height, standing</t>
  </si>
  <si>
    <t>Standing, length/depth</t>
    <phoneticPr fontId="1" type="noConversion"/>
  </si>
  <si>
    <t>Standing, width/circumference</t>
  </si>
  <si>
    <t>Sitting, length/width/depth</t>
  </si>
  <si>
    <t>Popliteal height, sitting</t>
  </si>
  <si>
    <t>Hip Breadth</t>
    <phoneticPr fontId="1" type="noConversion"/>
  </si>
  <si>
    <t>Shoulder Breadth</t>
    <phoneticPr fontId="1" type="noConversion"/>
  </si>
  <si>
    <t>1D Anthropometric Data Input</t>
    <phoneticPr fontId="1" type="noConversion"/>
  </si>
  <si>
    <t>DataRate</t>
  </si>
  <si>
    <t>CameraRate</t>
  </si>
  <si>
    <t>NumFrames</t>
  </si>
  <si>
    <t>NumMarkers</t>
  </si>
  <si>
    <t>Units</t>
  </si>
  <si>
    <t>OrigDataRate</t>
  </si>
  <si>
    <t>OrigDataStartFrame</t>
  </si>
  <si>
    <t>OrigNumFrames</t>
  </si>
  <si>
    <t>mm</t>
  </si>
  <si>
    <t>Frame#</t>
  </si>
  <si>
    <t>Time</t>
  </si>
  <si>
    <t>X1</t>
  </si>
  <si>
    <t>Y1</t>
  </si>
  <si>
    <t>Z1</t>
  </si>
  <si>
    <t>X2</t>
  </si>
  <si>
    <t>Y2</t>
  </si>
  <si>
    <t>Z2</t>
  </si>
  <si>
    <t>X3</t>
  </si>
  <si>
    <t>Y3</t>
  </si>
  <si>
    <t>Z3</t>
  </si>
  <si>
    <t>Vertex</t>
  </si>
  <si>
    <t>Acromion-R</t>
  </si>
  <si>
    <t>Acromion-L</t>
    <phoneticPr fontId="1" type="noConversion"/>
  </si>
  <si>
    <t>Elbow</t>
  </si>
  <si>
    <t>X4</t>
  </si>
  <si>
    <t>Y4</t>
  </si>
  <si>
    <t>Z4</t>
  </si>
  <si>
    <t>X5</t>
  </si>
  <si>
    <t>Y5</t>
  </si>
  <si>
    <t>Z5</t>
  </si>
  <si>
    <t>X6</t>
  </si>
  <si>
    <t>Y6</t>
  </si>
  <si>
    <t>Z6</t>
  </si>
  <si>
    <t>X7</t>
  </si>
  <si>
    <t>Y7</t>
  </si>
  <si>
    <t>Z7</t>
  </si>
  <si>
    <t>X8</t>
  </si>
  <si>
    <t>Y8</t>
  </si>
  <si>
    <t>Z8</t>
  </si>
  <si>
    <t>X9</t>
  </si>
  <si>
    <t>Y9</t>
  </si>
  <si>
    <t>Z9</t>
  </si>
  <si>
    <t>X10</t>
  </si>
  <si>
    <t>Y10</t>
  </si>
  <si>
    <t>Z10</t>
  </si>
  <si>
    <t>Trochanter-R</t>
  </si>
  <si>
    <t>Trochanter-L</t>
    <phoneticPr fontId="1" type="noConversion"/>
  </si>
  <si>
    <t>Knee</t>
    <phoneticPr fontId="1" type="noConversion"/>
  </si>
  <si>
    <t>Ground</t>
    <phoneticPr fontId="1" type="noConversion"/>
  </si>
  <si>
    <t>FootGround</t>
  </si>
  <si>
    <t>Shoulder-elbow length (Optional)</t>
    <phoneticPr fontId="1" type="noConversion"/>
  </si>
  <si>
    <t>Elbow-finger tip length (Optional)</t>
    <phoneticPr fontId="1" type="noConversion"/>
  </si>
  <si>
    <t>Buttock-popliteal depth</t>
  </si>
  <si>
    <t>Buttock-knee depth, sitting</t>
  </si>
  <si>
    <t>Knee-height (calculated)</t>
    <phoneticPr fontId="1" type="noConversion"/>
  </si>
  <si>
    <t>Fist</t>
    <phoneticPr fontId="1" type="noConversion"/>
  </si>
  <si>
    <t>Mass</t>
    <phoneticPr fontId="1" type="noConversion"/>
  </si>
  <si>
    <t>Body Mass</t>
    <phoneticPr fontId="1" type="noConversion"/>
  </si>
  <si>
    <t>Units: mm, Kg</t>
    <phoneticPr fontId="1" type="noConversion"/>
  </si>
  <si>
    <t>Eye height</t>
    <phoneticPr fontId="1" type="noConversion"/>
  </si>
  <si>
    <t>PathFileType</t>
  </si>
  <si>
    <t>(X/Y/Z)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</si>
</sst>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Source Sans Pro"/>
    </font>
    <font>
      <b/>
      <sz val="16"/>
      <color theme="1"/>
      <name val="等线"/>
      <family val="4"/>
      <charset val="134"/>
      <scheme val="minor"/>
    </font>
    <font>
      <b/>
      <sz val="16"/>
      <color rgb="FF000000"/>
      <name val="Source Sans Pro"/>
    </font>
    <font>
      <b/>
      <sz val="24"/>
      <color theme="1"/>
      <name val="等线"/>
      <family val="4"/>
      <charset val="134"/>
      <scheme val="minor"/>
    </font>
    <font>
      <i/>
      <sz val="16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211663</xdr:rowOff>
    </xdr:from>
    <xdr:to>
      <xdr:col>6</xdr:col>
      <xdr:colOff>1439333</xdr:colOff>
      <xdr:row>41</xdr:row>
      <xdr:rowOff>77288</xdr:rowOff>
    </xdr:to>
    <xdr:pic>
      <xdr:nvPicPr>
        <xdr:cNvPr id="55" name="图片 54">
          <a:extLst>
            <a:ext uri="{FF2B5EF4-FFF2-40B4-BE49-F238E27FC236}">
              <a16:creationId xmlns:a16="http://schemas.microsoft.com/office/drawing/2014/main" id="{81470A51-DC70-7C40-86CD-04EAEBFE60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1663"/>
          <a:ext cx="8365066" cy="8535492"/>
        </a:xfrm>
        <a:prstGeom prst="rect">
          <a:avLst/>
        </a:prstGeom>
      </xdr:spPr>
    </xdr:pic>
    <xdr:clientData/>
  </xdr:twoCellAnchor>
  <xdr:twoCellAnchor>
    <xdr:from>
      <xdr:col>5</xdr:col>
      <xdr:colOff>254000</xdr:colOff>
      <xdr:row>16</xdr:row>
      <xdr:rowOff>118533</xdr:rowOff>
    </xdr:from>
    <xdr:to>
      <xdr:col>5</xdr:col>
      <xdr:colOff>304800</xdr:colOff>
      <xdr:row>38</xdr:row>
      <xdr:rowOff>186266</xdr:rowOff>
    </xdr:to>
    <xdr:cxnSp macro="">
      <xdr:nvCxnSpPr>
        <xdr:cNvPr id="7" name="直线箭头连接符 6">
          <a:extLst>
            <a:ext uri="{FF2B5EF4-FFF2-40B4-BE49-F238E27FC236}">
              <a16:creationId xmlns:a16="http://schemas.microsoft.com/office/drawing/2014/main" id="{ABEAB938-6000-8E4D-A27C-A7DF0F2D1A92}"/>
            </a:ext>
          </a:extLst>
        </xdr:cNvPr>
        <xdr:cNvCxnSpPr/>
      </xdr:nvCxnSpPr>
      <xdr:spPr>
        <a:xfrm>
          <a:off x="5588000" y="3708400"/>
          <a:ext cx="50800" cy="4538133"/>
        </a:xfrm>
        <a:prstGeom prst="straightConnector1">
          <a:avLst/>
        </a:prstGeom>
        <a:ln w="25400">
          <a:solidFill>
            <a:srgbClr val="C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1151467</xdr:colOff>
      <xdr:row>23</xdr:row>
      <xdr:rowOff>1</xdr:rowOff>
    </xdr:from>
    <xdr:to>
      <xdr:col>5</xdr:col>
      <xdr:colOff>1151467</xdr:colOff>
      <xdr:row>38</xdr:row>
      <xdr:rowOff>186266</xdr:rowOff>
    </xdr:to>
    <xdr:cxnSp macro="">
      <xdr:nvCxnSpPr>
        <xdr:cNvPr id="9" name="直线箭头连接符 8">
          <a:extLst>
            <a:ext uri="{FF2B5EF4-FFF2-40B4-BE49-F238E27FC236}">
              <a16:creationId xmlns:a16="http://schemas.microsoft.com/office/drawing/2014/main" id="{FBA8797B-BB29-E341-B41C-9B958D6CA7B3}"/>
            </a:ext>
          </a:extLst>
        </xdr:cNvPr>
        <xdr:cNvCxnSpPr/>
      </xdr:nvCxnSpPr>
      <xdr:spPr>
        <a:xfrm>
          <a:off x="6485467" y="5012268"/>
          <a:ext cx="0" cy="3234265"/>
        </a:xfrm>
        <a:prstGeom prst="straightConnector1">
          <a:avLst/>
        </a:prstGeom>
        <a:ln w="25400">
          <a:solidFill>
            <a:srgbClr val="C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165100</xdr:colOff>
      <xdr:row>9</xdr:row>
      <xdr:rowOff>152400</xdr:rowOff>
    </xdr:from>
    <xdr:to>
      <xdr:col>3</xdr:col>
      <xdr:colOff>218537</xdr:colOff>
      <xdr:row>38</xdr:row>
      <xdr:rowOff>177800</xdr:rowOff>
    </xdr:to>
    <xdr:cxnSp macro="">
      <xdr:nvCxnSpPr>
        <xdr:cNvPr id="11" name="直线箭头连接符 10">
          <a:extLst>
            <a:ext uri="{FF2B5EF4-FFF2-40B4-BE49-F238E27FC236}">
              <a16:creationId xmlns:a16="http://schemas.microsoft.com/office/drawing/2014/main" id="{81850E42-29EE-2045-A085-DBD889A66F92}"/>
            </a:ext>
          </a:extLst>
        </xdr:cNvPr>
        <xdr:cNvCxnSpPr/>
      </xdr:nvCxnSpPr>
      <xdr:spPr>
        <a:xfrm flipH="1" flipV="1">
          <a:off x="3378200" y="2298700"/>
          <a:ext cx="53437" cy="5918200"/>
        </a:xfrm>
        <a:prstGeom prst="straightConnector1">
          <a:avLst/>
        </a:prstGeom>
        <a:ln w="25400">
          <a:solidFill>
            <a:srgbClr val="C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148590</xdr:colOff>
      <xdr:row>19</xdr:row>
      <xdr:rowOff>50800</xdr:rowOff>
    </xdr:from>
    <xdr:to>
      <xdr:col>4</xdr:col>
      <xdr:colOff>152400</xdr:colOff>
      <xdr:row>38</xdr:row>
      <xdr:rowOff>190500</xdr:rowOff>
    </xdr:to>
    <xdr:cxnSp macro="">
      <xdr:nvCxnSpPr>
        <xdr:cNvPr id="15" name="直线箭头连接符 14">
          <a:extLst>
            <a:ext uri="{FF2B5EF4-FFF2-40B4-BE49-F238E27FC236}">
              <a16:creationId xmlns:a16="http://schemas.microsoft.com/office/drawing/2014/main" id="{F267AFD0-8051-6847-8241-ED213E24852B}"/>
            </a:ext>
          </a:extLst>
        </xdr:cNvPr>
        <xdr:cNvCxnSpPr/>
      </xdr:nvCxnSpPr>
      <xdr:spPr>
        <a:xfrm flipV="1">
          <a:off x="4652857" y="4250267"/>
          <a:ext cx="3810" cy="4000500"/>
        </a:xfrm>
        <a:prstGeom prst="straightConnector1">
          <a:avLst/>
        </a:prstGeom>
        <a:ln w="25400">
          <a:solidFill>
            <a:srgbClr val="C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609987</xdr:colOff>
      <xdr:row>3</xdr:row>
      <xdr:rowOff>186267</xdr:rowOff>
    </xdr:from>
    <xdr:to>
      <xdr:col>3</xdr:col>
      <xdr:colOff>626534</xdr:colOff>
      <xdr:row>38</xdr:row>
      <xdr:rowOff>170682</xdr:rowOff>
    </xdr:to>
    <xdr:cxnSp macro="">
      <xdr:nvCxnSpPr>
        <xdr:cNvPr id="18" name="直线箭头连接符 17">
          <a:extLst>
            <a:ext uri="{FF2B5EF4-FFF2-40B4-BE49-F238E27FC236}">
              <a16:creationId xmlns:a16="http://schemas.microsoft.com/office/drawing/2014/main" id="{A9C0EB2C-6860-C54C-8A2F-248D50BB29FA}"/>
            </a:ext>
          </a:extLst>
        </xdr:cNvPr>
        <xdr:cNvCxnSpPr/>
      </xdr:nvCxnSpPr>
      <xdr:spPr>
        <a:xfrm flipV="1">
          <a:off x="3827320" y="999067"/>
          <a:ext cx="16547" cy="7231882"/>
        </a:xfrm>
        <a:prstGeom prst="straightConnector1">
          <a:avLst/>
        </a:prstGeom>
        <a:ln w="25400">
          <a:solidFill>
            <a:srgbClr val="C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455859</xdr:colOff>
      <xdr:row>29</xdr:row>
      <xdr:rowOff>0</xdr:rowOff>
    </xdr:from>
    <xdr:to>
      <xdr:col>4</xdr:col>
      <xdr:colOff>474172</xdr:colOff>
      <xdr:row>38</xdr:row>
      <xdr:rowOff>198583</xdr:rowOff>
    </xdr:to>
    <xdr:cxnSp macro="">
      <xdr:nvCxnSpPr>
        <xdr:cNvPr id="22" name="直线箭头连接符 21">
          <a:extLst>
            <a:ext uri="{FF2B5EF4-FFF2-40B4-BE49-F238E27FC236}">
              <a16:creationId xmlns:a16="http://schemas.microsoft.com/office/drawing/2014/main" id="{25E9525D-E824-2F46-803B-ED11A9C29F7F}"/>
            </a:ext>
          </a:extLst>
        </xdr:cNvPr>
        <xdr:cNvCxnSpPr/>
      </xdr:nvCxnSpPr>
      <xdr:spPr>
        <a:xfrm flipH="1" flipV="1">
          <a:off x="4958586" y="6147955"/>
          <a:ext cx="18313" cy="2016992"/>
        </a:xfrm>
        <a:prstGeom prst="straightConnector1">
          <a:avLst/>
        </a:prstGeom>
        <a:ln w="25400">
          <a:solidFill>
            <a:srgbClr val="C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899776</xdr:colOff>
      <xdr:row>4</xdr:row>
      <xdr:rowOff>180687</xdr:rowOff>
    </xdr:from>
    <xdr:to>
      <xdr:col>3</xdr:col>
      <xdr:colOff>433917</xdr:colOff>
      <xdr:row>6</xdr:row>
      <xdr:rowOff>12701</xdr:rowOff>
    </xdr:to>
    <xdr:sp macro="" textlink="'Anthropometric data'!B5">
      <xdr:nvSpPr>
        <xdr:cNvPr id="24" name="文本框 23">
          <a:extLst>
            <a:ext uri="{FF2B5EF4-FFF2-40B4-BE49-F238E27FC236}">
              <a16:creationId xmlns:a16="http://schemas.microsoft.com/office/drawing/2014/main" id="{5821EB18-D02A-2245-82B6-1371194FAD8B}"/>
            </a:ext>
          </a:extLst>
        </xdr:cNvPr>
        <xdr:cNvSpPr txBox="1"/>
      </xdr:nvSpPr>
      <xdr:spPr>
        <a:xfrm>
          <a:off x="3134976" y="1264420"/>
          <a:ext cx="516274" cy="3061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9B3EEEA-1F71-FC49-8C12-4CCE49FF4D7F}" type="TxLink">
            <a:rPr lang="en-US" altLang="en-US" sz="1200" b="0" i="0" u="none" strike="noStrike">
              <a:solidFill>
                <a:srgbClr val="000000"/>
              </a:solidFill>
              <a:latin typeface="等线"/>
              <a:ea typeface="等线"/>
            </a:rPr>
            <a:pPr/>
            <a:t>1817</a:t>
          </a:fld>
          <a:endParaRPr lang="zh-CN" altLang="en-US" sz="1100"/>
        </a:p>
      </xdr:txBody>
    </xdr:sp>
    <xdr:clientData/>
  </xdr:twoCellAnchor>
  <xdr:twoCellAnchor>
    <xdr:from>
      <xdr:col>5</xdr:col>
      <xdr:colOff>350291</xdr:colOff>
      <xdr:row>18</xdr:row>
      <xdr:rowOff>21513</xdr:rowOff>
    </xdr:from>
    <xdr:to>
      <xdr:col>5</xdr:col>
      <xdr:colOff>866564</xdr:colOff>
      <xdr:row>19</xdr:row>
      <xdr:rowOff>117687</xdr:rowOff>
    </xdr:to>
    <xdr:sp macro="" textlink="'Anthropometric data'!B7">
      <xdr:nvSpPr>
        <xdr:cNvPr id="25" name="文本框 24">
          <a:extLst>
            <a:ext uri="{FF2B5EF4-FFF2-40B4-BE49-F238E27FC236}">
              <a16:creationId xmlns:a16="http://schemas.microsoft.com/office/drawing/2014/main" id="{4E9A387F-25A2-5B43-9681-6C9CE7D4F8FA}"/>
            </a:ext>
          </a:extLst>
        </xdr:cNvPr>
        <xdr:cNvSpPr txBox="1"/>
      </xdr:nvSpPr>
      <xdr:spPr>
        <a:xfrm>
          <a:off x="5684291" y="4017780"/>
          <a:ext cx="516273" cy="299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0AD7995-701B-BF4F-9B8D-58AB760BFD3F}" type="TxLink">
            <a:rPr lang="en-US" altLang="en-US" sz="1200" b="0" i="0" u="none" strike="noStrike">
              <a:solidFill>
                <a:srgbClr val="000000"/>
              </a:solidFill>
              <a:latin typeface="等线"/>
              <a:ea typeface="等线"/>
            </a:rPr>
            <a:pPr/>
            <a:t>1134</a:t>
          </a:fld>
          <a:endParaRPr lang="en-US" altLang="en-US" sz="1200" b="0" i="0" u="none" strike="noStrike">
            <a:solidFill>
              <a:srgbClr val="000000"/>
            </a:solidFill>
            <a:latin typeface="等线"/>
            <a:ea typeface="等线"/>
          </a:endParaRPr>
        </a:p>
      </xdr:txBody>
    </xdr:sp>
    <xdr:clientData/>
  </xdr:twoCellAnchor>
  <xdr:twoCellAnchor>
    <xdr:from>
      <xdr:col>5</xdr:col>
      <xdr:colOff>1224051</xdr:colOff>
      <xdr:row>28</xdr:row>
      <xdr:rowOff>194233</xdr:rowOff>
    </xdr:from>
    <xdr:to>
      <xdr:col>6</xdr:col>
      <xdr:colOff>141818</xdr:colOff>
      <xdr:row>30</xdr:row>
      <xdr:rowOff>87207</xdr:rowOff>
    </xdr:to>
    <xdr:sp macro="" textlink="'Anthropometric data'!B9">
      <xdr:nvSpPr>
        <xdr:cNvPr id="26" name="文本框 25">
          <a:extLst>
            <a:ext uri="{FF2B5EF4-FFF2-40B4-BE49-F238E27FC236}">
              <a16:creationId xmlns:a16="http://schemas.microsoft.com/office/drawing/2014/main" id="{3A87A933-03F0-C141-98EA-A3C524F27513}"/>
            </a:ext>
          </a:extLst>
        </xdr:cNvPr>
        <xdr:cNvSpPr txBox="1"/>
      </xdr:nvSpPr>
      <xdr:spPr>
        <a:xfrm>
          <a:off x="6558051" y="6222500"/>
          <a:ext cx="509500" cy="299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1BC6ABB-1D17-7E49-912B-BDC7869D6635}" type="TxLink">
            <a:rPr lang="en-US" altLang="en-US" sz="1200" b="0" i="0" u="none" strike="noStrike">
              <a:solidFill>
                <a:srgbClr val="000000"/>
              </a:solidFill>
              <a:latin typeface="等线"/>
              <a:ea typeface="等线"/>
            </a:rPr>
            <a:pPr/>
            <a:t>817</a:t>
          </a:fld>
          <a:endParaRPr lang="en-US" altLang="en-US" sz="1200" b="0" i="0" u="none" strike="noStrike">
            <a:solidFill>
              <a:srgbClr val="000000"/>
            </a:solidFill>
            <a:latin typeface="等线"/>
            <a:ea typeface="等线"/>
          </a:endParaRPr>
        </a:p>
      </xdr:txBody>
    </xdr:sp>
    <xdr:clientData/>
  </xdr:twoCellAnchor>
  <xdr:twoCellAnchor>
    <xdr:from>
      <xdr:col>2</xdr:col>
      <xdr:colOff>611064</xdr:colOff>
      <xdr:row>21</xdr:row>
      <xdr:rowOff>41832</xdr:rowOff>
    </xdr:from>
    <xdr:to>
      <xdr:col>3</xdr:col>
      <xdr:colOff>138431</xdr:colOff>
      <xdr:row>22</xdr:row>
      <xdr:rowOff>138006</xdr:rowOff>
    </xdr:to>
    <xdr:sp macro="" textlink="'Anthropometric data'!B6">
      <xdr:nvSpPr>
        <xdr:cNvPr id="27" name="文本框 26">
          <a:extLst>
            <a:ext uri="{FF2B5EF4-FFF2-40B4-BE49-F238E27FC236}">
              <a16:creationId xmlns:a16="http://schemas.microsoft.com/office/drawing/2014/main" id="{1F4594F2-E741-5A43-896C-3821B46921B0}"/>
            </a:ext>
          </a:extLst>
        </xdr:cNvPr>
        <xdr:cNvSpPr txBox="1"/>
      </xdr:nvSpPr>
      <xdr:spPr>
        <a:xfrm>
          <a:off x="2846264" y="4647699"/>
          <a:ext cx="509500" cy="299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0F89557-4288-4D4F-A3A0-78FE7C91FD22}" type="TxLink">
            <a:rPr lang="en-US" altLang="en-US" sz="1200" b="0" i="0" u="none" strike="noStrike">
              <a:solidFill>
                <a:srgbClr val="000000"/>
              </a:solidFill>
              <a:latin typeface="等线"/>
              <a:ea typeface="等线"/>
            </a:rPr>
            <a:pPr/>
            <a:t>1494</a:t>
          </a:fld>
          <a:endParaRPr lang="en-US" altLang="en-US" sz="1200" b="0" i="0" u="none" strike="noStrike">
            <a:solidFill>
              <a:srgbClr val="000000"/>
            </a:solidFill>
            <a:latin typeface="等线"/>
            <a:ea typeface="等线"/>
          </a:endParaRPr>
        </a:p>
      </xdr:txBody>
    </xdr:sp>
    <xdr:clientData/>
  </xdr:twoCellAnchor>
  <xdr:twoCellAnchor>
    <xdr:from>
      <xdr:col>4</xdr:col>
      <xdr:colOff>204664</xdr:colOff>
      <xdr:row>26</xdr:row>
      <xdr:rowOff>41832</xdr:rowOff>
    </xdr:from>
    <xdr:to>
      <xdr:col>4</xdr:col>
      <xdr:colOff>714164</xdr:colOff>
      <xdr:row>27</xdr:row>
      <xdr:rowOff>138006</xdr:rowOff>
    </xdr:to>
    <xdr:sp macro="" textlink="'Anthropometric data'!B8">
      <xdr:nvSpPr>
        <xdr:cNvPr id="28" name="文本框 27">
          <a:extLst>
            <a:ext uri="{FF2B5EF4-FFF2-40B4-BE49-F238E27FC236}">
              <a16:creationId xmlns:a16="http://schemas.microsoft.com/office/drawing/2014/main" id="{8ECEE886-59E2-5143-9AF6-C58BC8EF0BB9}"/>
            </a:ext>
          </a:extLst>
        </xdr:cNvPr>
        <xdr:cNvSpPr txBox="1"/>
      </xdr:nvSpPr>
      <xdr:spPr>
        <a:xfrm>
          <a:off x="4708931" y="5663699"/>
          <a:ext cx="509500" cy="299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AAE0C53-5FE4-5A4C-902A-A79A12109D21}" type="TxLink">
            <a:rPr lang="en-US" altLang="en-US" sz="1200" b="0" i="0" u="none" strike="noStrike">
              <a:solidFill>
                <a:srgbClr val="000000"/>
              </a:solidFill>
              <a:latin typeface="等线"/>
              <a:ea typeface="等线"/>
            </a:rPr>
            <a:pPr/>
            <a:t>1022</a:t>
          </a:fld>
          <a:endParaRPr lang="en-US" altLang="en-US" sz="1200" b="0" i="0" u="none" strike="noStrike">
            <a:solidFill>
              <a:srgbClr val="000000"/>
            </a:solidFill>
            <a:latin typeface="等线"/>
            <a:ea typeface="等线"/>
          </a:endParaRPr>
        </a:p>
      </xdr:txBody>
    </xdr:sp>
    <xdr:clientData/>
  </xdr:twoCellAnchor>
  <xdr:twoCellAnchor>
    <xdr:from>
      <xdr:col>4</xdr:col>
      <xdr:colOff>492531</xdr:colOff>
      <xdr:row>32</xdr:row>
      <xdr:rowOff>177299</xdr:rowOff>
    </xdr:from>
    <xdr:to>
      <xdr:col>5</xdr:col>
      <xdr:colOff>172298</xdr:colOff>
      <xdr:row>34</xdr:row>
      <xdr:rowOff>70273</xdr:rowOff>
    </xdr:to>
    <xdr:sp macro="" textlink="'Anthropometric data'!E12">
      <xdr:nvSpPr>
        <xdr:cNvPr id="29" name="文本框 28">
          <a:extLst>
            <a:ext uri="{FF2B5EF4-FFF2-40B4-BE49-F238E27FC236}">
              <a16:creationId xmlns:a16="http://schemas.microsoft.com/office/drawing/2014/main" id="{6912C384-3C6B-7944-877E-C6940B2CA4AF}"/>
            </a:ext>
          </a:extLst>
        </xdr:cNvPr>
        <xdr:cNvSpPr txBox="1"/>
      </xdr:nvSpPr>
      <xdr:spPr>
        <a:xfrm>
          <a:off x="4996798" y="7018366"/>
          <a:ext cx="509500" cy="299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689153E-1494-3346-B9FE-FA0E0461556A}" type="TxLink">
            <a:rPr lang="en-US" altLang="en-US" sz="1200" b="0" i="0" u="none" strike="noStrike">
              <a:solidFill>
                <a:srgbClr val="000000"/>
              </a:solidFill>
              <a:latin typeface="等线"/>
              <a:ea typeface="等线"/>
            </a:rPr>
            <a:pPr/>
            <a:t>511.6901426</a:t>
          </a:fld>
          <a:endParaRPr lang="en-US" altLang="en-US" sz="1200" b="0" i="0" u="none" strike="noStrike">
            <a:solidFill>
              <a:srgbClr val="000000"/>
            </a:solidFill>
            <a:latin typeface="等线"/>
            <a:ea typeface="等线"/>
          </a:endParaRPr>
        </a:p>
      </xdr:txBody>
    </xdr:sp>
    <xdr:clientData/>
  </xdr:twoCellAnchor>
  <xdr:twoCellAnchor editAs="oneCell">
    <xdr:from>
      <xdr:col>6</xdr:col>
      <xdr:colOff>1468967</xdr:colOff>
      <xdr:row>1</xdr:row>
      <xdr:rowOff>245534</xdr:rowOff>
    </xdr:from>
    <xdr:to>
      <xdr:col>14</xdr:col>
      <xdr:colOff>558319</xdr:colOff>
      <xdr:row>41</xdr:row>
      <xdr:rowOff>88900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8488BA8D-E06C-5742-92CC-E2D5DF539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4700" y="516467"/>
          <a:ext cx="8013219" cy="8242300"/>
        </a:xfrm>
        <a:prstGeom prst="rect">
          <a:avLst/>
        </a:prstGeom>
      </xdr:spPr>
    </xdr:pic>
    <xdr:clientData/>
  </xdr:twoCellAnchor>
  <xdr:twoCellAnchor>
    <xdr:from>
      <xdr:col>8</xdr:col>
      <xdr:colOff>1557866</xdr:colOff>
      <xdr:row>9</xdr:row>
      <xdr:rowOff>84666</xdr:rowOff>
    </xdr:from>
    <xdr:to>
      <xdr:col>10</xdr:col>
      <xdr:colOff>558799</xdr:colOff>
      <xdr:row>9</xdr:row>
      <xdr:rowOff>88900</xdr:rowOff>
    </xdr:to>
    <xdr:cxnSp macro="">
      <xdr:nvCxnSpPr>
        <xdr:cNvPr id="31" name="直线箭头连接符 30">
          <a:extLst>
            <a:ext uri="{FF2B5EF4-FFF2-40B4-BE49-F238E27FC236}">
              <a16:creationId xmlns:a16="http://schemas.microsoft.com/office/drawing/2014/main" id="{3752EE9F-0469-004A-83DE-38527563CA32}"/>
            </a:ext>
          </a:extLst>
        </xdr:cNvPr>
        <xdr:cNvCxnSpPr/>
      </xdr:nvCxnSpPr>
      <xdr:spPr>
        <a:xfrm flipV="1">
          <a:off x="11667066" y="2252133"/>
          <a:ext cx="1422400" cy="4234"/>
        </a:xfrm>
        <a:prstGeom prst="straightConnector1">
          <a:avLst/>
        </a:prstGeom>
        <a:ln w="25400">
          <a:solidFill>
            <a:srgbClr val="C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20</xdr:row>
      <xdr:rowOff>118533</xdr:rowOff>
    </xdr:from>
    <xdr:to>
      <xdr:col>10</xdr:col>
      <xdr:colOff>524933</xdr:colOff>
      <xdr:row>20</xdr:row>
      <xdr:rowOff>156633</xdr:rowOff>
    </xdr:to>
    <xdr:cxnSp macro="">
      <xdr:nvCxnSpPr>
        <xdr:cNvPr id="33" name="直线箭头连接符 32">
          <a:extLst>
            <a:ext uri="{FF2B5EF4-FFF2-40B4-BE49-F238E27FC236}">
              <a16:creationId xmlns:a16="http://schemas.microsoft.com/office/drawing/2014/main" id="{3E7F3AE3-F55C-3D44-A2E5-25E07118B42C}"/>
            </a:ext>
          </a:extLst>
        </xdr:cNvPr>
        <xdr:cNvCxnSpPr/>
      </xdr:nvCxnSpPr>
      <xdr:spPr>
        <a:xfrm flipV="1">
          <a:off x="11717867" y="4521200"/>
          <a:ext cx="1337733" cy="38100"/>
        </a:xfrm>
        <a:prstGeom prst="straightConnector1">
          <a:avLst/>
        </a:prstGeom>
        <a:ln w="25400">
          <a:solidFill>
            <a:srgbClr val="C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419100</xdr:colOff>
      <xdr:row>7</xdr:row>
      <xdr:rowOff>76200</xdr:rowOff>
    </xdr:from>
    <xdr:to>
      <xdr:col>10</xdr:col>
      <xdr:colOff>105639</xdr:colOff>
      <xdr:row>8</xdr:row>
      <xdr:rowOff>172374</xdr:rowOff>
    </xdr:to>
    <xdr:sp macro="" textlink="'Anthropometric data'!H5">
      <xdr:nvSpPr>
        <xdr:cNvPr id="35" name="文本框 34">
          <a:extLst>
            <a:ext uri="{FF2B5EF4-FFF2-40B4-BE49-F238E27FC236}">
              <a16:creationId xmlns:a16="http://schemas.microsoft.com/office/drawing/2014/main" id="{80FC685C-7F15-4744-9F55-3ECB47B62BC3}"/>
            </a:ext>
          </a:extLst>
        </xdr:cNvPr>
        <xdr:cNvSpPr txBox="1"/>
      </xdr:nvSpPr>
      <xdr:spPr>
        <a:xfrm>
          <a:off x="12120033" y="1837267"/>
          <a:ext cx="516273" cy="299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E98B550-9946-3C4D-AF8F-D09383033A46}" type="TxLink">
            <a:rPr lang="en-US" altLang="en-US" sz="1200" b="0" i="0" u="none" strike="noStrike">
              <a:solidFill>
                <a:srgbClr val="000000"/>
              </a:solidFill>
              <a:latin typeface="等线"/>
              <a:ea typeface="等线"/>
            </a:rPr>
            <a:pPr/>
            <a:t>468</a:t>
          </a:fld>
          <a:endParaRPr lang="en-US" altLang="en-US" sz="1200" b="0" i="0" u="none" strike="noStrike">
            <a:solidFill>
              <a:srgbClr val="000000"/>
            </a:solidFill>
            <a:latin typeface="等线"/>
            <a:ea typeface="等线"/>
          </a:endParaRPr>
        </a:p>
      </xdr:txBody>
    </xdr:sp>
    <xdr:clientData/>
  </xdr:twoCellAnchor>
  <xdr:twoCellAnchor>
    <xdr:from>
      <xdr:col>9</xdr:col>
      <xdr:colOff>436033</xdr:colOff>
      <xdr:row>18</xdr:row>
      <xdr:rowOff>177800</xdr:rowOff>
    </xdr:from>
    <xdr:to>
      <xdr:col>10</xdr:col>
      <xdr:colOff>122572</xdr:colOff>
      <xdr:row>20</xdr:row>
      <xdr:rowOff>70774</xdr:rowOff>
    </xdr:to>
    <xdr:sp macro="" textlink="'Anthropometric data'!H6">
      <xdr:nvSpPr>
        <xdr:cNvPr id="36" name="文本框 35">
          <a:extLst>
            <a:ext uri="{FF2B5EF4-FFF2-40B4-BE49-F238E27FC236}">
              <a16:creationId xmlns:a16="http://schemas.microsoft.com/office/drawing/2014/main" id="{FF0D461E-4822-EE4B-978E-218EEDDA3539}"/>
            </a:ext>
          </a:extLst>
        </xdr:cNvPr>
        <xdr:cNvSpPr txBox="1"/>
      </xdr:nvSpPr>
      <xdr:spPr>
        <a:xfrm>
          <a:off x="12136966" y="4174067"/>
          <a:ext cx="516273" cy="299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4F487B3-E085-A041-A31F-D82B30EE8ACA}" type="TxLink">
            <a:rPr lang="en-US" altLang="en-US" sz="1200" b="0" i="0" u="none" strike="noStrike">
              <a:solidFill>
                <a:srgbClr val="000000"/>
              </a:solidFill>
              <a:latin typeface="等线"/>
              <a:ea typeface="等线"/>
            </a:rPr>
            <a:pPr/>
            <a:t>394</a:t>
          </a:fld>
          <a:endParaRPr lang="en-US" altLang="en-US" sz="1200" b="0" i="0" u="none" strike="noStrike">
            <a:solidFill>
              <a:srgbClr val="000000"/>
            </a:solidFill>
            <a:latin typeface="等线"/>
            <a:ea typeface="等线"/>
          </a:endParaRPr>
        </a:p>
      </xdr:txBody>
    </xdr:sp>
    <xdr:clientData/>
  </xdr:twoCellAnchor>
  <xdr:twoCellAnchor>
    <xdr:from>
      <xdr:col>4</xdr:col>
      <xdr:colOff>321733</xdr:colOff>
      <xdr:row>16</xdr:row>
      <xdr:rowOff>135466</xdr:rowOff>
    </xdr:from>
    <xdr:to>
      <xdr:col>5</xdr:col>
      <xdr:colOff>355600</xdr:colOff>
      <xdr:row>16</xdr:row>
      <xdr:rowOff>135466</xdr:rowOff>
    </xdr:to>
    <xdr:cxnSp macro="">
      <xdr:nvCxnSpPr>
        <xdr:cNvPr id="46" name="直线连接符 45">
          <a:extLst>
            <a:ext uri="{FF2B5EF4-FFF2-40B4-BE49-F238E27FC236}">
              <a16:creationId xmlns:a16="http://schemas.microsoft.com/office/drawing/2014/main" id="{E03E01B3-13BA-2A4C-8811-078775F3140A}"/>
            </a:ext>
          </a:extLst>
        </xdr:cNvPr>
        <xdr:cNvCxnSpPr/>
      </xdr:nvCxnSpPr>
      <xdr:spPr>
        <a:xfrm>
          <a:off x="4826000" y="3725333"/>
          <a:ext cx="863600" cy="0"/>
        </a:xfrm>
        <a:prstGeom prst="line">
          <a:avLst/>
        </a:prstGeom>
        <a:ln w="19050">
          <a:solidFill>
            <a:srgbClr val="C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270933</xdr:colOff>
      <xdr:row>22</xdr:row>
      <xdr:rowOff>169332</xdr:rowOff>
    </xdr:from>
    <xdr:to>
      <xdr:col>5</xdr:col>
      <xdr:colOff>1185333</xdr:colOff>
      <xdr:row>22</xdr:row>
      <xdr:rowOff>169333</xdr:rowOff>
    </xdr:to>
    <xdr:cxnSp macro="">
      <xdr:nvCxnSpPr>
        <xdr:cNvPr id="50" name="直线连接符 49">
          <a:extLst>
            <a:ext uri="{FF2B5EF4-FFF2-40B4-BE49-F238E27FC236}">
              <a16:creationId xmlns:a16="http://schemas.microsoft.com/office/drawing/2014/main" id="{3B8A4FB0-A888-124E-A284-A846A17934BD}"/>
            </a:ext>
          </a:extLst>
        </xdr:cNvPr>
        <xdr:cNvCxnSpPr/>
      </xdr:nvCxnSpPr>
      <xdr:spPr>
        <a:xfrm>
          <a:off x="4775200" y="4978399"/>
          <a:ext cx="1744133" cy="1"/>
        </a:xfrm>
        <a:prstGeom prst="line">
          <a:avLst/>
        </a:prstGeom>
        <a:ln w="19050">
          <a:solidFill>
            <a:srgbClr val="C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1032934</xdr:colOff>
      <xdr:row>29</xdr:row>
      <xdr:rowOff>16932</xdr:rowOff>
    </xdr:from>
    <xdr:to>
      <xdr:col>4</xdr:col>
      <xdr:colOff>677333</xdr:colOff>
      <xdr:row>29</xdr:row>
      <xdr:rowOff>16933</xdr:rowOff>
    </xdr:to>
    <xdr:cxnSp macro="">
      <xdr:nvCxnSpPr>
        <xdr:cNvPr id="53" name="直线连接符 52">
          <a:extLst>
            <a:ext uri="{FF2B5EF4-FFF2-40B4-BE49-F238E27FC236}">
              <a16:creationId xmlns:a16="http://schemas.microsoft.com/office/drawing/2014/main" id="{BFAB4C47-3943-454C-99A6-FCE1EBE0A2D2}"/>
            </a:ext>
          </a:extLst>
        </xdr:cNvPr>
        <xdr:cNvCxnSpPr/>
      </xdr:nvCxnSpPr>
      <xdr:spPr>
        <a:xfrm>
          <a:off x="4250267" y="6248399"/>
          <a:ext cx="931333" cy="1"/>
        </a:xfrm>
        <a:prstGeom prst="line">
          <a:avLst/>
        </a:prstGeom>
        <a:ln w="19050">
          <a:solidFill>
            <a:srgbClr val="C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203201</xdr:colOff>
      <xdr:row>3</xdr:row>
      <xdr:rowOff>169332</xdr:rowOff>
    </xdr:from>
    <xdr:to>
      <xdr:col>3</xdr:col>
      <xdr:colOff>1066801</xdr:colOff>
      <xdr:row>3</xdr:row>
      <xdr:rowOff>169332</xdr:rowOff>
    </xdr:to>
    <xdr:cxnSp macro="">
      <xdr:nvCxnSpPr>
        <xdr:cNvPr id="56" name="直线连接符 55">
          <a:extLst>
            <a:ext uri="{FF2B5EF4-FFF2-40B4-BE49-F238E27FC236}">
              <a16:creationId xmlns:a16="http://schemas.microsoft.com/office/drawing/2014/main" id="{87F754B6-B063-C948-A6AB-8D6666C0D3BA}"/>
            </a:ext>
          </a:extLst>
        </xdr:cNvPr>
        <xdr:cNvCxnSpPr/>
      </xdr:nvCxnSpPr>
      <xdr:spPr>
        <a:xfrm>
          <a:off x="3420534" y="982132"/>
          <a:ext cx="863600" cy="0"/>
        </a:xfrm>
        <a:prstGeom prst="line">
          <a:avLst/>
        </a:prstGeom>
        <a:ln w="19050">
          <a:solidFill>
            <a:srgbClr val="C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982133</xdr:colOff>
      <xdr:row>5</xdr:row>
      <xdr:rowOff>84666</xdr:rowOff>
    </xdr:from>
    <xdr:to>
      <xdr:col>3</xdr:col>
      <xdr:colOff>982519</xdr:colOff>
      <xdr:row>38</xdr:row>
      <xdr:rowOff>170682</xdr:rowOff>
    </xdr:to>
    <xdr:cxnSp macro="">
      <xdr:nvCxnSpPr>
        <xdr:cNvPr id="57" name="直线箭头连接符 56">
          <a:extLst>
            <a:ext uri="{FF2B5EF4-FFF2-40B4-BE49-F238E27FC236}">
              <a16:creationId xmlns:a16="http://schemas.microsoft.com/office/drawing/2014/main" id="{D3CA3769-6A51-5D4E-871C-B57AC7515FE9}"/>
            </a:ext>
          </a:extLst>
        </xdr:cNvPr>
        <xdr:cNvCxnSpPr/>
      </xdr:nvCxnSpPr>
      <xdr:spPr>
        <a:xfrm flipH="1" flipV="1">
          <a:off x="4199466" y="1439333"/>
          <a:ext cx="386" cy="6791616"/>
        </a:xfrm>
        <a:prstGeom prst="straightConnector1">
          <a:avLst/>
        </a:prstGeom>
        <a:ln w="25400">
          <a:solidFill>
            <a:srgbClr val="C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914401</xdr:colOff>
      <xdr:row>5</xdr:row>
      <xdr:rowOff>33865</xdr:rowOff>
    </xdr:from>
    <xdr:to>
      <xdr:col>4</xdr:col>
      <xdr:colOff>491067</xdr:colOff>
      <xdr:row>5</xdr:row>
      <xdr:rowOff>33865</xdr:rowOff>
    </xdr:to>
    <xdr:cxnSp macro="">
      <xdr:nvCxnSpPr>
        <xdr:cNvPr id="60" name="直线连接符 59">
          <a:extLst>
            <a:ext uri="{FF2B5EF4-FFF2-40B4-BE49-F238E27FC236}">
              <a16:creationId xmlns:a16="http://schemas.microsoft.com/office/drawing/2014/main" id="{14EAF195-4FE1-7943-A648-DF128E1F0B79}"/>
            </a:ext>
          </a:extLst>
        </xdr:cNvPr>
        <xdr:cNvCxnSpPr/>
      </xdr:nvCxnSpPr>
      <xdr:spPr>
        <a:xfrm>
          <a:off x="4131734" y="1388532"/>
          <a:ext cx="863600" cy="0"/>
        </a:xfrm>
        <a:prstGeom prst="line">
          <a:avLst/>
        </a:prstGeom>
        <a:ln w="19050">
          <a:solidFill>
            <a:srgbClr val="C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171642</xdr:colOff>
      <xdr:row>5</xdr:row>
      <xdr:rowOff>96019</xdr:rowOff>
    </xdr:from>
    <xdr:to>
      <xdr:col>4</xdr:col>
      <xdr:colOff>687916</xdr:colOff>
      <xdr:row>6</xdr:row>
      <xdr:rowOff>198967</xdr:rowOff>
    </xdr:to>
    <xdr:sp macro="" textlink="'Anthropometric data'!B10">
      <xdr:nvSpPr>
        <xdr:cNvPr id="61" name="文本框 60">
          <a:extLst>
            <a:ext uri="{FF2B5EF4-FFF2-40B4-BE49-F238E27FC236}">
              <a16:creationId xmlns:a16="http://schemas.microsoft.com/office/drawing/2014/main" id="{D3D7D2EE-989F-A243-A3E0-2CB2DD1FDC3B}"/>
            </a:ext>
          </a:extLst>
        </xdr:cNvPr>
        <xdr:cNvSpPr txBox="1"/>
      </xdr:nvSpPr>
      <xdr:spPr>
        <a:xfrm>
          <a:off x="4675909" y="1450686"/>
          <a:ext cx="516274" cy="3061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5913FB6-D584-2D4C-AD81-D877D5775339}" type="TxLink">
            <a:rPr lang="en-US" altLang="en-US" sz="1200" b="0" i="0" u="none" strike="noStrike">
              <a:solidFill>
                <a:srgbClr val="000000"/>
              </a:solidFill>
              <a:latin typeface="等线"/>
              <a:ea typeface="等线"/>
            </a:rPr>
            <a:pPr/>
            <a:t>1705</a:t>
          </a:fld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EADD9-E603-054E-9DBA-8502008E82E4}">
  <dimension ref="A1:M18"/>
  <sheetViews>
    <sheetView tabSelected="1" workbookViewId="0">
      <selection activeCell="A2" sqref="A2:K2"/>
    </sheetView>
  </sheetViews>
  <sheetFormatPr baseColWidth="10" defaultRowHeight="16"/>
  <cols>
    <col min="1" max="1" width="30.33203125" customWidth="1"/>
    <col min="3" max="3" width="10.83203125" customWidth="1"/>
    <col min="4" max="4" width="35" customWidth="1"/>
    <col min="7" max="7" width="37.1640625" customWidth="1"/>
    <col min="13" max="13" width="12.83203125" customWidth="1"/>
  </cols>
  <sheetData>
    <row r="1" spans="1:13" ht="31">
      <c r="A1" s="5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3">
      <c r="A2" s="6" t="s">
        <v>70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3" ht="21">
      <c r="A3" s="2"/>
      <c r="D3" s="2"/>
      <c r="G3" s="3"/>
    </row>
    <row r="4" spans="1:13" ht="21">
      <c r="A4" s="2" t="s">
        <v>5</v>
      </c>
      <c r="D4" s="2" t="s">
        <v>7</v>
      </c>
      <c r="G4" s="3" t="s">
        <v>6</v>
      </c>
      <c r="J4" s="3" t="s">
        <v>68</v>
      </c>
      <c r="M4" s="3"/>
    </row>
    <row r="5" spans="1:13">
      <c r="A5" s="1" t="s">
        <v>0</v>
      </c>
      <c r="B5">
        <v>1817</v>
      </c>
      <c r="D5" s="1" t="s">
        <v>8</v>
      </c>
      <c r="E5">
        <v>491</v>
      </c>
      <c r="G5" s="1" t="s">
        <v>10</v>
      </c>
      <c r="H5">
        <v>468</v>
      </c>
      <c r="J5" t="s">
        <v>69</v>
      </c>
      <c r="K5">
        <v>75</v>
      </c>
      <c r="M5" s="1"/>
    </row>
    <row r="6" spans="1:13">
      <c r="A6" s="1" t="s">
        <v>1</v>
      </c>
      <c r="B6">
        <v>1494</v>
      </c>
      <c r="D6" s="1" t="s">
        <v>9</v>
      </c>
      <c r="E6">
        <v>394</v>
      </c>
      <c r="G6" s="1" t="s">
        <v>9</v>
      </c>
      <c r="H6">
        <v>394</v>
      </c>
      <c r="M6" s="1"/>
    </row>
    <row r="7" spans="1:13">
      <c r="A7" s="1" t="s">
        <v>2</v>
      </c>
      <c r="B7">
        <v>1134</v>
      </c>
      <c r="D7" s="1" t="s">
        <v>65</v>
      </c>
      <c r="E7">
        <v>645</v>
      </c>
      <c r="M7" s="1"/>
    </row>
    <row r="8" spans="1:13">
      <c r="A8" s="1" t="s">
        <v>3</v>
      </c>
      <c r="B8">
        <v>1022</v>
      </c>
      <c r="D8" s="1" t="s">
        <v>64</v>
      </c>
      <c r="E8">
        <v>515</v>
      </c>
    </row>
    <row r="9" spans="1:13">
      <c r="A9" s="1" t="s">
        <v>4</v>
      </c>
      <c r="B9">
        <v>817</v>
      </c>
      <c r="D9" s="1" t="s">
        <v>62</v>
      </c>
      <c r="G9" s="1"/>
    </row>
    <row r="10" spans="1:13">
      <c r="A10" s="1" t="s">
        <v>71</v>
      </c>
      <c r="B10">
        <v>1705</v>
      </c>
      <c r="D10" s="1" t="s">
        <v>63</v>
      </c>
      <c r="G10" s="1"/>
    </row>
    <row r="11" spans="1:13">
      <c r="A11" s="1"/>
      <c r="D11" s="1"/>
    </row>
    <row r="12" spans="1:13">
      <c r="A12" s="1"/>
      <c r="D12" s="1" t="s">
        <v>66</v>
      </c>
      <c r="E12">
        <f>(E7-E8)/PI()/2+E5</f>
        <v>511.69014260194638</v>
      </c>
    </row>
    <row r="13" spans="1:13">
      <c r="A13" s="1"/>
      <c r="D13" s="1"/>
      <c r="G13" s="1"/>
    </row>
    <row r="14" spans="1:13">
      <c r="A14" s="1"/>
      <c r="D14" s="1"/>
      <c r="G14" s="1"/>
    </row>
    <row r="15" spans="1:13">
      <c r="A15" s="1"/>
      <c r="D15" s="1"/>
    </row>
    <row r="16" spans="1:13" ht="21">
      <c r="A16" s="4"/>
      <c r="D16" s="1"/>
    </row>
    <row r="17" spans="1:4">
      <c r="D17" s="1"/>
    </row>
    <row r="18" spans="1:4">
      <c r="A18" s="1"/>
      <c r="D18" s="1"/>
    </row>
  </sheetData>
  <mergeCells count="2">
    <mergeCell ref="A1:K1"/>
    <mergeCell ref="A2:K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3BAE5-F84C-654E-98EA-562DE3C0E8B6}">
  <dimension ref="A1:A5"/>
  <sheetViews>
    <sheetView zoomScale="75" workbookViewId="0">
      <selection activeCell="H12" sqref="H12"/>
    </sheetView>
  </sheetViews>
  <sheetFormatPr baseColWidth="10" defaultRowHeight="16"/>
  <cols>
    <col min="1" max="1" width="18.5" customWidth="1"/>
    <col min="3" max="3" width="12.83203125" customWidth="1"/>
    <col min="4" max="4" width="16.83203125" customWidth="1"/>
    <col min="6" max="9" width="20.83203125" customWidth="1"/>
  </cols>
  <sheetData>
    <row r="1" spans="1:1" ht="21">
      <c r="A1" s="2"/>
    </row>
    <row r="2" spans="1:1" ht="21">
      <c r="A2" s="2"/>
    </row>
    <row r="3" spans="1:1" ht="21">
      <c r="A3" s="2"/>
    </row>
    <row r="4" spans="1:1" ht="21">
      <c r="A4" s="2"/>
    </row>
    <row r="5" spans="1:1" ht="21">
      <c r="A5" s="2"/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53736-F6AC-9E43-8846-2F15D76A6BFC}">
  <dimension ref="A1:AF27"/>
  <sheetViews>
    <sheetView workbookViewId="0">
      <selection activeCell="A27" sqref="A27"/>
    </sheetView>
  </sheetViews>
  <sheetFormatPr baseColWidth="10" defaultRowHeight="16"/>
  <cols>
    <col min="1" max="1" width="10.83203125" customWidth="1"/>
    <col min="3" max="3" width="10.83203125" customWidth="1"/>
  </cols>
  <sheetData>
    <row r="1" spans="1:32">
      <c r="A1" t="s">
        <v>72</v>
      </c>
      <c r="B1">
        <v>4</v>
      </c>
      <c r="C1" t="s">
        <v>73</v>
      </c>
    </row>
    <row r="2" spans="1:32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</row>
    <row r="3" spans="1:32">
      <c r="A3">
        <v>100</v>
      </c>
      <c r="B3">
        <v>100</v>
      </c>
      <c r="C3">
        <v>21</v>
      </c>
      <c r="D3">
        <v>10</v>
      </c>
      <c r="E3" t="s">
        <v>20</v>
      </c>
      <c r="F3">
        <v>100</v>
      </c>
      <c r="G3">
        <v>1</v>
      </c>
      <c r="H3">
        <v>21</v>
      </c>
    </row>
    <row r="4" spans="1:32">
      <c r="A4" t="s">
        <v>21</v>
      </c>
      <c r="B4" t="s">
        <v>22</v>
      </c>
      <c r="C4" t="s">
        <v>32</v>
      </c>
      <c r="F4" t="s">
        <v>33</v>
      </c>
      <c r="I4" t="s">
        <v>34</v>
      </c>
      <c r="L4" t="s">
        <v>35</v>
      </c>
      <c r="O4" t="s">
        <v>67</v>
      </c>
      <c r="R4" t="s">
        <v>57</v>
      </c>
      <c r="U4" t="s">
        <v>58</v>
      </c>
      <c r="X4" t="s">
        <v>59</v>
      </c>
      <c r="AA4" t="s">
        <v>61</v>
      </c>
      <c r="AD4" t="s">
        <v>60</v>
      </c>
    </row>
    <row r="5" spans="1:32">
      <c r="C5" t="s">
        <v>23</v>
      </c>
      <c r="D5" t="s">
        <v>24</v>
      </c>
      <c r="E5" t="s">
        <v>25</v>
      </c>
      <c r="F5" t="s">
        <v>26</v>
      </c>
      <c r="G5" t="s">
        <v>27</v>
      </c>
      <c r="H5" t="s">
        <v>28</v>
      </c>
      <c r="I5" t="s">
        <v>29</v>
      </c>
      <c r="J5" t="s">
        <v>30</v>
      </c>
      <c r="K5" t="s">
        <v>31</v>
      </c>
      <c r="L5" t="s">
        <v>36</v>
      </c>
      <c r="M5" t="s">
        <v>37</v>
      </c>
      <c r="N5" t="s">
        <v>38</v>
      </c>
      <c r="O5" t="s">
        <v>39</v>
      </c>
      <c r="P5" t="s">
        <v>40</v>
      </c>
      <c r="Q5" t="s">
        <v>41</v>
      </c>
      <c r="R5" t="s">
        <v>42</v>
      </c>
      <c r="S5" t="s">
        <v>43</v>
      </c>
      <c r="T5" t="s">
        <v>44</v>
      </c>
      <c r="U5" t="s">
        <v>45</v>
      </c>
      <c r="V5" t="s">
        <v>46</v>
      </c>
      <c r="W5" t="s">
        <v>47</v>
      </c>
      <c r="X5" t="s">
        <v>48</v>
      </c>
      <c r="Y5" t="s">
        <v>49</v>
      </c>
      <c r="Z5" t="s">
        <v>50</v>
      </c>
      <c r="AA5" t="s">
        <v>51</v>
      </c>
      <c r="AB5" t="s">
        <v>52</v>
      </c>
      <c r="AC5" t="s">
        <v>53</v>
      </c>
      <c r="AD5" t="s">
        <v>54</v>
      </c>
      <c r="AE5" t="s">
        <v>55</v>
      </c>
      <c r="AF5" t="s">
        <v>56</v>
      </c>
    </row>
    <row r="7" spans="1:32">
      <c r="A7">
        <v>1</v>
      </c>
      <c r="B7">
        <v>0</v>
      </c>
      <c r="C7">
        <v>0</v>
      </c>
      <c r="D7">
        <f>'Anthropometric data'!B5</f>
        <v>1817</v>
      </c>
      <c r="E7">
        <v>0</v>
      </c>
      <c r="F7">
        <v>0</v>
      </c>
      <c r="G7">
        <f>'Anthropometric data'!B6</f>
        <v>1494</v>
      </c>
      <c r="H7">
        <f>('Anthropometric data'!H5)/2</f>
        <v>234</v>
      </c>
      <c r="I7">
        <v>0</v>
      </c>
      <c r="J7">
        <f>'Anthropometric data'!B6</f>
        <v>1494</v>
      </c>
      <c r="K7">
        <f>H7*-1</f>
        <v>-234</v>
      </c>
      <c r="L7">
        <v>0</v>
      </c>
      <c r="M7">
        <f>'Anthropometric data'!B7</f>
        <v>1134</v>
      </c>
      <c r="N7">
        <f>K7</f>
        <v>-234</v>
      </c>
      <c r="O7">
        <v>0</v>
      </c>
      <c r="P7">
        <f>'Anthropometric data'!B9</f>
        <v>817</v>
      </c>
      <c r="Q7">
        <f>K7</f>
        <v>-234</v>
      </c>
      <c r="R7">
        <v>0</v>
      </c>
      <c r="S7">
        <f>'Anthropometric data'!B8</f>
        <v>1022</v>
      </c>
      <c r="T7">
        <f>('Anthropometric data'!H6)/2</f>
        <v>197</v>
      </c>
      <c r="U7">
        <v>0</v>
      </c>
      <c r="V7">
        <f>S7</f>
        <v>1022</v>
      </c>
      <c r="W7">
        <f>T7*-1</f>
        <v>-197</v>
      </c>
      <c r="X7">
        <v>0</v>
      </c>
      <c r="Y7">
        <f>'Anthropometric data'!E12</f>
        <v>511.69014260194638</v>
      </c>
      <c r="Z7">
        <f>W7</f>
        <v>-197</v>
      </c>
      <c r="AA7">
        <v>0</v>
      </c>
      <c r="AB7">
        <v>0</v>
      </c>
      <c r="AC7">
        <f>W7</f>
        <v>-197</v>
      </c>
      <c r="AD7">
        <v>0</v>
      </c>
      <c r="AE7">
        <v>0</v>
      </c>
      <c r="AF7">
        <v>0</v>
      </c>
    </row>
    <row r="8" spans="1:32">
      <c r="A8">
        <v>2</v>
      </c>
      <c r="B8">
        <v>0.01</v>
      </c>
      <c r="C8">
        <f>C7</f>
        <v>0</v>
      </c>
      <c r="D8">
        <f>D7</f>
        <v>1817</v>
      </c>
      <c r="E8">
        <f>E7</f>
        <v>0</v>
      </c>
      <c r="F8">
        <f t="shared" ref="F8:AF17" si="0">F7</f>
        <v>0</v>
      </c>
      <c r="G8">
        <f t="shared" si="0"/>
        <v>1494</v>
      </c>
      <c r="H8">
        <f t="shared" si="0"/>
        <v>234</v>
      </c>
      <c r="I8">
        <f t="shared" si="0"/>
        <v>0</v>
      </c>
      <c r="J8">
        <f t="shared" si="0"/>
        <v>1494</v>
      </c>
      <c r="K8">
        <f t="shared" si="0"/>
        <v>-234</v>
      </c>
      <c r="L8">
        <f t="shared" si="0"/>
        <v>0</v>
      </c>
      <c r="M8">
        <f t="shared" si="0"/>
        <v>1134</v>
      </c>
      <c r="N8">
        <f t="shared" si="0"/>
        <v>-234</v>
      </c>
      <c r="O8">
        <f t="shared" si="0"/>
        <v>0</v>
      </c>
      <c r="P8">
        <f t="shared" si="0"/>
        <v>817</v>
      </c>
      <c r="Q8">
        <f t="shared" si="0"/>
        <v>-234</v>
      </c>
      <c r="R8">
        <f t="shared" si="0"/>
        <v>0</v>
      </c>
      <c r="S8">
        <f t="shared" si="0"/>
        <v>1022</v>
      </c>
      <c r="T8">
        <f t="shared" si="0"/>
        <v>197</v>
      </c>
      <c r="U8">
        <f t="shared" si="0"/>
        <v>0</v>
      </c>
      <c r="V8">
        <f t="shared" si="0"/>
        <v>1022</v>
      </c>
      <c r="W8">
        <f t="shared" si="0"/>
        <v>-197</v>
      </c>
      <c r="X8">
        <f t="shared" si="0"/>
        <v>0</v>
      </c>
      <c r="Y8">
        <f t="shared" si="0"/>
        <v>511.69014260194638</v>
      </c>
      <c r="Z8">
        <f t="shared" si="0"/>
        <v>-197</v>
      </c>
      <c r="AA8">
        <f t="shared" si="0"/>
        <v>0</v>
      </c>
      <c r="AB8">
        <f t="shared" si="0"/>
        <v>0</v>
      </c>
      <c r="AC8">
        <f t="shared" si="0"/>
        <v>-197</v>
      </c>
      <c r="AD8">
        <f t="shared" si="0"/>
        <v>0</v>
      </c>
      <c r="AE8">
        <f t="shared" si="0"/>
        <v>0</v>
      </c>
      <c r="AF8">
        <f t="shared" si="0"/>
        <v>0</v>
      </c>
    </row>
    <row r="9" spans="1:32">
      <c r="A9">
        <v>3</v>
      </c>
      <c r="B9">
        <v>0.02</v>
      </c>
      <c r="C9">
        <f t="shared" ref="C9:C27" si="1">C8</f>
        <v>0</v>
      </c>
      <c r="D9">
        <f t="shared" ref="D9:D27" si="2">D8</f>
        <v>1817</v>
      </c>
      <c r="E9">
        <f t="shared" ref="E9:E27" si="3">E8</f>
        <v>0</v>
      </c>
      <c r="F9">
        <f t="shared" si="0"/>
        <v>0</v>
      </c>
      <c r="G9">
        <f t="shared" si="0"/>
        <v>1494</v>
      </c>
      <c r="H9">
        <f t="shared" si="0"/>
        <v>234</v>
      </c>
      <c r="I9">
        <f t="shared" si="0"/>
        <v>0</v>
      </c>
      <c r="J9">
        <f t="shared" si="0"/>
        <v>1494</v>
      </c>
      <c r="K9">
        <f t="shared" si="0"/>
        <v>-234</v>
      </c>
      <c r="L9">
        <f t="shared" si="0"/>
        <v>0</v>
      </c>
      <c r="M9">
        <f t="shared" si="0"/>
        <v>1134</v>
      </c>
      <c r="N9">
        <f t="shared" si="0"/>
        <v>-234</v>
      </c>
      <c r="O9">
        <f t="shared" si="0"/>
        <v>0</v>
      </c>
      <c r="P9">
        <f t="shared" si="0"/>
        <v>817</v>
      </c>
      <c r="Q9">
        <f t="shared" si="0"/>
        <v>-234</v>
      </c>
      <c r="R9">
        <f t="shared" si="0"/>
        <v>0</v>
      </c>
      <c r="S9">
        <f t="shared" si="0"/>
        <v>1022</v>
      </c>
      <c r="T9">
        <f t="shared" si="0"/>
        <v>197</v>
      </c>
      <c r="U9">
        <f t="shared" si="0"/>
        <v>0</v>
      </c>
      <c r="V9">
        <f t="shared" si="0"/>
        <v>1022</v>
      </c>
      <c r="W9">
        <f t="shared" si="0"/>
        <v>-197</v>
      </c>
      <c r="X9">
        <f t="shared" si="0"/>
        <v>0</v>
      </c>
      <c r="Y9">
        <f t="shared" si="0"/>
        <v>511.69014260194638</v>
      </c>
      <c r="Z9">
        <f t="shared" si="0"/>
        <v>-197</v>
      </c>
      <c r="AA9">
        <f t="shared" si="0"/>
        <v>0</v>
      </c>
      <c r="AB9">
        <f t="shared" si="0"/>
        <v>0</v>
      </c>
      <c r="AC9">
        <f t="shared" si="0"/>
        <v>-197</v>
      </c>
      <c r="AD9">
        <f t="shared" si="0"/>
        <v>0</v>
      </c>
      <c r="AE9">
        <f t="shared" si="0"/>
        <v>0</v>
      </c>
      <c r="AF9">
        <f t="shared" si="0"/>
        <v>0</v>
      </c>
    </row>
    <row r="10" spans="1:32">
      <c r="A10">
        <v>4</v>
      </c>
      <c r="B10">
        <v>0.03</v>
      </c>
      <c r="C10">
        <f t="shared" si="1"/>
        <v>0</v>
      </c>
      <c r="D10">
        <f t="shared" si="2"/>
        <v>1817</v>
      </c>
      <c r="E10">
        <f t="shared" si="3"/>
        <v>0</v>
      </c>
      <c r="F10">
        <f t="shared" si="0"/>
        <v>0</v>
      </c>
      <c r="G10">
        <f t="shared" si="0"/>
        <v>1494</v>
      </c>
      <c r="H10">
        <f t="shared" si="0"/>
        <v>234</v>
      </c>
      <c r="I10">
        <f t="shared" si="0"/>
        <v>0</v>
      </c>
      <c r="J10">
        <f t="shared" si="0"/>
        <v>1494</v>
      </c>
      <c r="K10">
        <f t="shared" si="0"/>
        <v>-234</v>
      </c>
      <c r="L10">
        <f t="shared" si="0"/>
        <v>0</v>
      </c>
      <c r="M10">
        <f t="shared" si="0"/>
        <v>1134</v>
      </c>
      <c r="N10">
        <f t="shared" si="0"/>
        <v>-234</v>
      </c>
      <c r="O10">
        <f t="shared" si="0"/>
        <v>0</v>
      </c>
      <c r="P10">
        <f t="shared" si="0"/>
        <v>817</v>
      </c>
      <c r="Q10">
        <f t="shared" si="0"/>
        <v>-234</v>
      </c>
      <c r="R10">
        <f t="shared" si="0"/>
        <v>0</v>
      </c>
      <c r="S10">
        <f t="shared" si="0"/>
        <v>1022</v>
      </c>
      <c r="T10">
        <f t="shared" si="0"/>
        <v>197</v>
      </c>
      <c r="U10">
        <f t="shared" si="0"/>
        <v>0</v>
      </c>
      <c r="V10">
        <f t="shared" si="0"/>
        <v>1022</v>
      </c>
      <c r="W10">
        <f t="shared" si="0"/>
        <v>-197</v>
      </c>
      <c r="X10">
        <f t="shared" si="0"/>
        <v>0</v>
      </c>
      <c r="Y10">
        <f t="shared" si="0"/>
        <v>511.69014260194638</v>
      </c>
      <c r="Z10">
        <f t="shared" si="0"/>
        <v>-197</v>
      </c>
      <c r="AA10">
        <f t="shared" si="0"/>
        <v>0</v>
      </c>
      <c r="AB10">
        <f t="shared" si="0"/>
        <v>0</v>
      </c>
      <c r="AC10">
        <f t="shared" si="0"/>
        <v>-197</v>
      </c>
      <c r="AD10">
        <f t="shared" si="0"/>
        <v>0</v>
      </c>
      <c r="AE10">
        <f t="shared" si="0"/>
        <v>0</v>
      </c>
      <c r="AF10">
        <f t="shared" si="0"/>
        <v>0</v>
      </c>
    </row>
    <row r="11" spans="1:32">
      <c r="A11">
        <v>5</v>
      </c>
      <c r="B11">
        <v>0.04</v>
      </c>
      <c r="C11">
        <f t="shared" si="1"/>
        <v>0</v>
      </c>
      <c r="D11">
        <f t="shared" si="2"/>
        <v>1817</v>
      </c>
      <c r="E11">
        <f t="shared" si="3"/>
        <v>0</v>
      </c>
      <c r="F11">
        <f t="shared" si="0"/>
        <v>0</v>
      </c>
      <c r="G11">
        <f t="shared" si="0"/>
        <v>1494</v>
      </c>
      <c r="H11">
        <f t="shared" si="0"/>
        <v>234</v>
      </c>
      <c r="I11">
        <f t="shared" si="0"/>
        <v>0</v>
      </c>
      <c r="J11">
        <f t="shared" si="0"/>
        <v>1494</v>
      </c>
      <c r="K11">
        <f t="shared" si="0"/>
        <v>-234</v>
      </c>
      <c r="L11">
        <f t="shared" si="0"/>
        <v>0</v>
      </c>
      <c r="M11">
        <f t="shared" si="0"/>
        <v>1134</v>
      </c>
      <c r="N11">
        <f t="shared" si="0"/>
        <v>-234</v>
      </c>
      <c r="O11">
        <f t="shared" si="0"/>
        <v>0</v>
      </c>
      <c r="P11">
        <f t="shared" si="0"/>
        <v>817</v>
      </c>
      <c r="Q11">
        <f t="shared" si="0"/>
        <v>-234</v>
      </c>
      <c r="R11">
        <f t="shared" si="0"/>
        <v>0</v>
      </c>
      <c r="S11">
        <f t="shared" si="0"/>
        <v>1022</v>
      </c>
      <c r="T11">
        <f t="shared" si="0"/>
        <v>197</v>
      </c>
      <c r="U11">
        <f t="shared" si="0"/>
        <v>0</v>
      </c>
      <c r="V11">
        <f t="shared" si="0"/>
        <v>1022</v>
      </c>
      <c r="W11">
        <f t="shared" si="0"/>
        <v>-197</v>
      </c>
      <c r="X11">
        <f t="shared" si="0"/>
        <v>0</v>
      </c>
      <c r="Y11">
        <f t="shared" si="0"/>
        <v>511.69014260194638</v>
      </c>
      <c r="Z11">
        <f t="shared" si="0"/>
        <v>-197</v>
      </c>
      <c r="AA11">
        <f t="shared" si="0"/>
        <v>0</v>
      </c>
      <c r="AB11">
        <f t="shared" si="0"/>
        <v>0</v>
      </c>
      <c r="AC11">
        <f t="shared" si="0"/>
        <v>-197</v>
      </c>
      <c r="AD11">
        <f t="shared" si="0"/>
        <v>0</v>
      </c>
      <c r="AE11">
        <f t="shared" si="0"/>
        <v>0</v>
      </c>
      <c r="AF11">
        <f t="shared" si="0"/>
        <v>0</v>
      </c>
    </row>
    <row r="12" spans="1:32">
      <c r="A12">
        <v>6</v>
      </c>
      <c r="B12">
        <v>0.05</v>
      </c>
      <c r="C12">
        <f t="shared" si="1"/>
        <v>0</v>
      </c>
      <c r="D12">
        <f t="shared" si="2"/>
        <v>1817</v>
      </c>
      <c r="E12">
        <f t="shared" si="3"/>
        <v>0</v>
      </c>
      <c r="F12">
        <f t="shared" si="0"/>
        <v>0</v>
      </c>
      <c r="G12">
        <f t="shared" si="0"/>
        <v>1494</v>
      </c>
      <c r="H12">
        <f t="shared" si="0"/>
        <v>234</v>
      </c>
      <c r="I12">
        <f t="shared" si="0"/>
        <v>0</v>
      </c>
      <c r="J12">
        <f t="shared" si="0"/>
        <v>1494</v>
      </c>
      <c r="K12">
        <f t="shared" si="0"/>
        <v>-234</v>
      </c>
      <c r="L12">
        <f t="shared" si="0"/>
        <v>0</v>
      </c>
      <c r="M12">
        <f t="shared" si="0"/>
        <v>1134</v>
      </c>
      <c r="N12">
        <f t="shared" si="0"/>
        <v>-234</v>
      </c>
      <c r="O12">
        <f t="shared" si="0"/>
        <v>0</v>
      </c>
      <c r="P12">
        <f t="shared" si="0"/>
        <v>817</v>
      </c>
      <c r="Q12">
        <f t="shared" si="0"/>
        <v>-234</v>
      </c>
      <c r="R12">
        <f t="shared" si="0"/>
        <v>0</v>
      </c>
      <c r="S12">
        <f t="shared" si="0"/>
        <v>1022</v>
      </c>
      <c r="T12">
        <f t="shared" si="0"/>
        <v>197</v>
      </c>
      <c r="U12">
        <f t="shared" si="0"/>
        <v>0</v>
      </c>
      <c r="V12">
        <f t="shared" si="0"/>
        <v>1022</v>
      </c>
      <c r="W12">
        <f t="shared" si="0"/>
        <v>-197</v>
      </c>
      <c r="X12">
        <f t="shared" si="0"/>
        <v>0</v>
      </c>
      <c r="Y12">
        <f t="shared" si="0"/>
        <v>511.69014260194638</v>
      </c>
      <c r="Z12">
        <f t="shared" si="0"/>
        <v>-197</v>
      </c>
      <c r="AA12">
        <f t="shared" si="0"/>
        <v>0</v>
      </c>
      <c r="AB12">
        <f t="shared" si="0"/>
        <v>0</v>
      </c>
      <c r="AC12">
        <f t="shared" si="0"/>
        <v>-197</v>
      </c>
      <c r="AD12">
        <f t="shared" si="0"/>
        <v>0</v>
      </c>
      <c r="AE12">
        <f t="shared" si="0"/>
        <v>0</v>
      </c>
      <c r="AF12">
        <f t="shared" si="0"/>
        <v>0</v>
      </c>
    </row>
    <row r="13" spans="1:32">
      <c r="A13">
        <v>7</v>
      </c>
      <c r="B13">
        <v>0.06</v>
      </c>
      <c r="C13">
        <f t="shared" si="1"/>
        <v>0</v>
      </c>
      <c r="D13">
        <f t="shared" si="2"/>
        <v>1817</v>
      </c>
      <c r="E13">
        <f t="shared" si="3"/>
        <v>0</v>
      </c>
      <c r="F13">
        <f t="shared" si="0"/>
        <v>0</v>
      </c>
      <c r="G13">
        <f t="shared" si="0"/>
        <v>1494</v>
      </c>
      <c r="H13">
        <f t="shared" si="0"/>
        <v>234</v>
      </c>
      <c r="I13">
        <f t="shared" si="0"/>
        <v>0</v>
      </c>
      <c r="J13">
        <f t="shared" si="0"/>
        <v>1494</v>
      </c>
      <c r="K13">
        <f t="shared" si="0"/>
        <v>-234</v>
      </c>
      <c r="L13">
        <f t="shared" si="0"/>
        <v>0</v>
      </c>
      <c r="M13">
        <f t="shared" si="0"/>
        <v>1134</v>
      </c>
      <c r="N13">
        <f t="shared" si="0"/>
        <v>-234</v>
      </c>
      <c r="O13">
        <f t="shared" si="0"/>
        <v>0</v>
      </c>
      <c r="P13">
        <f t="shared" si="0"/>
        <v>817</v>
      </c>
      <c r="Q13">
        <f t="shared" si="0"/>
        <v>-234</v>
      </c>
      <c r="R13">
        <f t="shared" si="0"/>
        <v>0</v>
      </c>
      <c r="S13">
        <f t="shared" si="0"/>
        <v>1022</v>
      </c>
      <c r="T13">
        <f t="shared" si="0"/>
        <v>197</v>
      </c>
      <c r="U13">
        <f t="shared" si="0"/>
        <v>0</v>
      </c>
      <c r="V13">
        <f t="shared" si="0"/>
        <v>1022</v>
      </c>
      <c r="W13">
        <f t="shared" si="0"/>
        <v>-197</v>
      </c>
      <c r="X13">
        <f t="shared" si="0"/>
        <v>0</v>
      </c>
      <c r="Y13">
        <f t="shared" si="0"/>
        <v>511.69014260194638</v>
      </c>
      <c r="Z13">
        <f t="shared" si="0"/>
        <v>-197</v>
      </c>
      <c r="AA13">
        <f t="shared" si="0"/>
        <v>0</v>
      </c>
      <c r="AB13">
        <f t="shared" si="0"/>
        <v>0</v>
      </c>
      <c r="AC13">
        <f t="shared" si="0"/>
        <v>-197</v>
      </c>
      <c r="AD13">
        <f t="shared" si="0"/>
        <v>0</v>
      </c>
      <c r="AE13">
        <f t="shared" si="0"/>
        <v>0</v>
      </c>
      <c r="AF13">
        <f t="shared" si="0"/>
        <v>0</v>
      </c>
    </row>
    <row r="14" spans="1:32">
      <c r="A14">
        <v>8</v>
      </c>
      <c r="B14">
        <v>7.0000000000000007E-2</v>
      </c>
      <c r="C14">
        <f t="shared" si="1"/>
        <v>0</v>
      </c>
      <c r="D14">
        <f t="shared" si="2"/>
        <v>1817</v>
      </c>
      <c r="E14">
        <f t="shared" si="3"/>
        <v>0</v>
      </c>
      <c r="F14">
        <f t="shared" si="0"/>
        <v>0</v>
      </c>
      <c r="G14">
        <f t="shared" si="0"/>
        <v>1494</v>
      </c>
      <c r="H14">
        <f t="shared" si="0"/>
        <v>234</v>
      </c>
      <c r="I14">
        <f t="shared" si="0"/>
        <v>0</v>
      </c>
      <c r="J14">
        <f t="shared" si="0"/>
        <v>1494</v>
      </c>
      <c r="K14">
        <f t="shared" si="0"/>
        <v>-234</v>
      </c>
      <c r="L14">
        <f t="shared" si="0"/>
        <v>0</v>
      </c>
      <c r="M14">
        <f t="shared" si="0"/>
        <v>1134</v>
      </c>
      <c r="N14">
        <f t="shared" si="0"/>
        <v>-234</v>
      </c>
      <c r="O14">
        <f t="shared" si="0"/>
        <v>0</v>
      </c>
      <c r="P14">
        <f t="shared" si="0"/>
        <v>817</v>
      </c>
      <c r="Q14">
        <f t="shared" si="0"/>
        <v>-234</v>
      </c>
      <c r="R14">
        <f t="shared" si="0"/>
        <v>0</v>
      </c>
      <c r="S14">
        <f t="shared" si="0"/>
        <v>1022</v>
      </c>
      <c r="T14">
        <f t="shared" si="0"/>
        <v>197</v>
      </c>
      <c r="U14">
        <f t="shared" si="0"/>
        <v>0</v>
      </c>
      <c r="V14">
        <f t="shared" si="0"/>
        <v>1022</v>
      </c>
      <c r="W14">
        <f t="shared" si="0"/>
        <v>-197</v>
      </c>
      <c r="X14">
        <f t="shared" si="0"/>
        <v>0</v>
      </c>
      <c r="Y14">
        <f t="shared" si="0"/>
        <v>511.69014260194638</v>
      </c>
      <c r="Z14">
        <f t="shared" si="0"/>
        <v>-197</v>
      </c>
      <c r="AA14">
        <f t="shared" si="0"/>
        <v>0</v>
      </c>
      <c r="AB14">
        <f t="shared" si="0"/>
        <v>0</v>
      </c>
      <c r="AC14">
        <f t="shared" si="0"/>
        <v>-197</v>
      </c>
      <c r="AD14">
        <f t="shared" si="0"/>
        <v>0</v>
      </c>
      <c r="AE14">
        <f t="shared" si="0"/>
        <v>0</v>
      </c>
      <c r="AF14">
        <f t="shared" si="0"/>
        <v>0</v>
      </c>
    </row>
    <row r="15" spans="1:32">
      <c r="A15">
        <v>9</v>
      </c>
      <c r="B15">
        <v>0.08</v>
      </c>
      <c r="C15">
        <f t="shared" si="1"/>
        <v>0</v>
      </c>
      <c r="D15">
        <f t="shared" si="2"/>
        <v>1817</v>
      </c>
      <c r="E15">
        <f t="shared" si="3"/>
        <v>0</v>
      </c>
      <c r="F15">
        <f t="shared" si="0"/>
        <v>0</v>
      </c>
      <c r="G15">
        <f t="shared" si="0"/>
        <v>1494</v>
      </c>
      <c r="H15">
        <f t="shared" si="0"/>
        <v>234</v>
      </c>
      <c r="I15">
        <f t="shared" si="0"/>
        <v>0</v>
      </c>
      <c r="J15">
        <f t="shared" si="0"/>
        <v>1494</v>
      </c>
      <c r="K15">
        <f t="shared" si="0"/>
        <v>-234</v>
      </c>
      <c r="L15">
        <f t="shared" si="0"/>
        <v>0</v>
      </c>
      <c r="M15">
        <f t="shared" si="0"/>
        <v>1134</v>
      </c>
      <c r="N15">
        <f t="shared" si="0"/>
        <v>-234</v>
      </c>
      <c r="O15">
        <f t="shared" si="0"/>
        <v>0</v>
      </c>
      <c r="P15">
        <f t="shared" si="0"/>
        <v>817</v>
      </c>
      <c r="Q15">
        <f t="shared" si="0"/>
        <v>-234</v>
      </c>
      <c r="R15">
        <f t="shared" si="0"/>
        <v>0</v>
      </c>
      <c r="S15">
        <f t="shared" si="0"/>
        <v>1022</v>
      </c>
      <c r="T15">
        <f t="shared" si="0"/>
        <v>197</v>
      </c>
      <c r="U15">
        <f t="shared" si="0"/>
        <v>0</v>
      </c>
      <c r="V15">
        <f t="shared" si="0"/>
        <v>1022</v>
      </c>
      <c r="W15">
        <f t="shared" si="0"/>
        <v>-197</v>
      </c>
      <c r="X15">
        <f t="shared" si="0"/>
        <v>0</v>
      </c>
      <c r="Y15">
        <f t="shared" si="0"/>
        <v>511.69014260194638</v>
      </c>
      <c r="Z15">
        <f t="shared" si="0"/>
        <v>-197</v>
      </c>
      <c r="AA15">
        <f t="shared" si="0"/>
        <v>0</v>
      </c>
      <c r="AB15">
        <f t="shared" si="0"/>
        <v>0</v>
      </c>
      <c r="AC15">
        <f t="shared" si="0"/>
        <v>-197</v>
      </c>
      <c r="AD15">
        <f t="shared" si="0"/>
        <v>0</v>
      </c>
      <c r="AE15">
        <f t="shared" si="0"/>
        <v>0</v>
      </c>
      <c r="AF15">
        <f t="shared" si="0"/>
        <v>0</v>
      </c>
    </row>
    <row r="16" spans="1:32">
      <c r="A16">
        <v>10</v>
      </c>
      <c r="B16">
        <v>0.09</v>
      </c>
      <c r="C16">
        <f t="shared" si="1"/>
        <v>0</v>
      </c>
      <c r="D16">
        <f t="shared" si="2"/>
        <v>1817</v>
      </c>
      <c r="E16">
        <f t="shared" si="3"/>
        <v>0</v>
      </c>
      <c r="F16">
        <f t="shared" si="0"/>
        <v>0</v>
      </c>
      <c r="G16">
        <f t="shared" si="0"/>
        <v>1494</v>
      </c>
      <c r="H16">
        <f t="shared" si="0"/>
        <v>234</v>
      </c>
      <c r="I16">
        <f t="shared" si="0"/>
        <v>0</v>
      </c>
      <c r="J16">
        <f t="shared" si="0"/>
        <v>1494</v>
      </c>
      <c r="K16">
        <f t="shared" si="0"/>
        <v>-234</v>
      </c>
      <c r="L16">
        <f t="shared" si="0"/>
        <v>0</v>
      </c>
      <c r="M16">
        <f t="shared" si="0"/>
        <v>1134</v>
      </c>
      <c r="N16">
        <f t="shared" si="0"/>
        <v>-234</v>
      </c>
      <c r="O16">
        <f t="shared" si="0"/>
        <v>0</v>
      </c>
      <c r="P16">
        <f t="shared" si="0"/>
        <v>817</v>
      </c>
      <c r="Q16">
        <f t="shared" si="0"/>
        <v>-234</v>
      </c>
      <c r="R16">
        <f t="shared" si="0"/>
        <v>0</v>
      </c>
      <c r="S16">
        <f t="shared" si="0"/>
        <v>1022</v>
      </c>
      <c r="T16">
        <f t="shared" si="0"/>
        <v>197</v>
      </c>
      <c r="U16">
        <f t="shared" si="0"/>
        <v>0</v>
      </c>
      <c r="V16">
        <f t="shared" si="0"/>
        <v>1022</v>
      </c>
      <c r="W16">
        <f t="shared" si="0"/>
        <v>-197</v>
      </c>
      <c r="X16">
        <f t="shared" si="0"/>
        <v>0</v>
      </c>
      <c r="Y16">
        <f t="shared" si="0"/>
        <v>511.69014260194638</v>
      </c>
      <c r="Z16">
        <f t="shared" si="0"/>
        <v>-197</v>
      </c>
      <c r="AA16">
        <f t="shared" si="0"/>
        <v>0</v>
      </c>
      <c r="AB16">
        <f t="shared" si="0"/>
        <v>0</v>
      </c>
      <c r="AC16">
        <f t="shared" si="0"/>
        <v>-197</v>
      </c>
      <c r="AD16">
        <f t="shared" si="0"/>
        <v>0</v>
      </c>
      <c r="AE16">
        <f t="shared" si="0"/>
        <v>0</v>
      </c>
      <c r="AF16">
        <f t="shared" si="0"/>
        <v>0</v>
      </c>
    </row>
    <row r="17" spans="1:32">
      <c r="A17">
        <v>11</v>
      </c>
      <c r="B17">
        <v>0.1</v>
      </c>
      <c r="C17">
        <f t="shared" si="1"/>
        <v>0</v>
      </c>
      <c r="D17">
        <f t="shared" si="2"/>
        <v>1817</v>
      </c>
      <c r="E17">
        <f t="shared" si="3"/>
        <v>0</v>
      </c>
      <c r="F17">
        <f t="shared" si="0"/>
        <v>0</v>
      </c>
      <c r="G17">
        <f t="shared" si="0"/>
        <v>1494</v>
      </c>
      <c r="H17">
        <f t="shared" si="0"/>
        <v>234</v>
      </c>
      <c r="I17">
        <f t="shared" si="0"/>
        <v>0</v>
      </c>
      <c r="J17">
        <f t="shared" si="0"/>
        <v>1494</v>
      </c>
      <c r="K17">
        <f t="shared" si="0"/>
        <v>-234</v>
      </c>
      <c r="L17">
        <f t="shared" si="0"/>
        <v>0</v>
      </c>
      <c r="M17">
        <f t="shared" si="0"/>
        <v>1134</v>
      </c>
      <c r="N17">
        <f t="shared" si="0"/>
        <v>-234</v>
      </c>
      <c r="O17">
        <f t="shared" si="0"/>
        <v>0</v>
      </c>
      <c r="P17">
        <f t="shared" si="0"/>
        <v>817</v>
      </c>
      <c r="Q17">
        <f t="shared" si="0"/>
        <v>-234</v>
      </c>
      <c r="R17">
        <f t="shared" ref="R17:R27" si="4">R16</f>
        <v>0</v>
      </c>
      <c r="S17">
        <f t="shared" ref="S17:S27" si="5">S16</f>
        <v>1022</v>
      </c>
      <c r="T17">
        <f t="shared" ref="T17:T27" si="6">T16</f>
        <v>197</v>
      </c>
      <c r="U17">
        <f t="shared" ref="U17:U27" si="7">U16</f>
        <v>0</v>
      </c>
      <c r="V17">
        <f t="shared" ref="V17:V27" si="8">V16</f>
        <v>1022</v>
      </c>
      <c r="W17">
        <f t="shared" ref="W17:W27" si="9">W16</f>
        <v>-197</v>
      </c>
      <c r="X17">
        <f t="shared" ref="X17:X27" si="10">X16</f>
        <v>0</v>
      </c>
      <c r="Y17">
        <f t="shared" ref="Y17:Y27" si="11">Y16</f>
        <v>511.69014260194638</v>
      </c>
      <c r="Z17">
        <f t="shared" ref="Z17:Z27" si="12">Z16</f>
        <v>-197</v>
      </c>
      <c r="AA17">
        <f t="shared" ref="AA17:AA27" si="13">AA16</f>
        <v>0</v>
      </c>
      <c r="AB17">
        <f t="shared" ref="AB17:AB27" si="14">AB16</f>
        <v>0</v>
      </c>
      <c r="AC17">
        <f t="shared" ref="AC17:AC27" si="15">AC16</f>
        <v>-197</v>
      </c>
      <c r="AD17">
        <f t="shared" ref="AD17:AD27" si="16">AD16</f>
        <v>0</v>
      </c>
      <c r="AE17">
        <f t="shared" ref="AE17:AE27" si="17">AE16</f>
        <v>0</v>
      </c>
      <c r="AF17">
        <f t="shared" ref="AF17:AF27" si="18">AF16</f>
        <v>0</v>
      </c>
    </row>
    <row r="18" spans="1:32">
      <c r="A18">
        <v>12</v>
      </c>
      <c r="B18">
        <v>0.11</v>
      </c>
      <c r="C18">
        <f t="shared" si="1"/>
        <v>0</v>
      </c>
      <c r="D18">
        <f t="shared" si="2"/>
        <v>1817</v>
      </c>
      <c r="E18">
        <f t="shared" si="3"/>
        <v>0</v>
      </c>
      <c r="F18">
        <f t="shared" ref="F18:F27" si="19">F17</f>
        <v>0</v>
      </c>
      <c r="G18">
        <f t="shared" ref="G18:G27" si="20">G17</f>
        <v>1494</v>
      </c>
      <c r="H18">
        <f t="shared" ref="H18:H27" si="21">H17</f>
        <v>234</v>
      </c>
      <c r="I18">
        <f t="shared" ref="I18:I27" si="22">I17</f>
        <v>0</v>
      </c>
      <c r="J18">
        <f t="shared" ref="J18:J27" si="23">J17</f>
        <v>1494</v>
      </c>
      <c r="K18">
        <f t="shared" ref="K18:K27" si="24">K17</f>
        <v>-234</v>
      </c>
      <c r="L18">
        <f t="shared" ref="L18:L27" si="25">L17</f>
        <v>0</v>
      </c>
      <c r="M18">
        <f t="shared" ref="M18:M27" si="26">M17</f>
        <v>1134</v>
      </c>
      <c r="N18">
        <f t="shared" ref="N18:N27" si="27">N17</f>
        <v>-234</v>
      </c>
      <c r="O18">
        <f t="shared" ref="O18:O27" si="28">O17</f>
        <v>0</v>
      </c>
      <c r="P18">
        <f t="shared" ref="P18:P27" si="29">P17</f>
        <v>817</v>
      </c>
      <c r="Q18">
        <f t="shared" ref="Q18:Q27" si="30">Q17</f>
        <v>-234</v>
      </c>
      <c r="R18">
        <f t="shared" si="4"/>
        <v>0</v>
      </c>
      <c r="S18">
        <f t="shared" si="5"/>
        <v>1022</v>
      </c>
      <c r="T18">
        <f t="shared" si="6"/>
        <v>197</v>
      </c>
      <c r="U18">
        <f t="shared" si="7"/>
        <v>0</v>
      </c>
      <c r="V18">
        <f t="shared" si="8"/>
        <v>1022</v>
      </c>
      <c r="W18">
        <f t="shared" si="9"/>
        <v>-197</v>
      </c>
      <c r="X18">
        <f t="shared" si="10"/>
        <v>0</v>
      </c>
      <c r="Y18">
        <f t="shared" si="11"/>
        <v>511.69014260194638</v>
      </c>
      <c r="Z18">
        <f t="shared" si="12"/>
        <v>-197</v>
      </c>
      <c r="AA18">
        <f t="shared" si="13"/>
        <v>0</v>
      </c>
      <c r="AB18">
        <f t="shared" si="14"/>
        <v>0</v>
      </c>
      <c r="AC18">
        <f t="shared" si="15"/>
        <v>-197</v>
      </c>
      <c r="AD18">
        <f t="shared" si="16"/>
        <v>0</v>
      </c>
      <c r="AE18">
        <f t="shared" si="17"/>
        <v>0</v>
      </c>
      <c r="AF18">
        <f t="shared" si="18"/>
        <v>0</v>
      </c>
    </row>
    <row r="19" spans="1:32">
      <c r="A19">
        <v>13</v>
      </c>
      <c r="B19">
        <v>0.12</v>
      </c>
      <c r="C19">
        <f t="shared" si="1"/>
        <v>0</v>
      </c>
      <c r="D19">
        <f t="shared" si="2"/>
        <v>1817</v>
      </c>
      <c r="E19">
        <f t="shared" si="3"/>
        <v>0</v>
      </c>
      <c r="F19">
        <f t="shared" si="19"/>
        <v>0</v>
      </c>
      <c r="G19">
        <f t="shared" si="20"/>
        <v>1494</v>
      </c>
      <c r="H19">
        <f t="shared" si="21"/>
        <v>234</v>
      </c>
      <c r="I19">
        <f t="shared" si="22"/>
        <v>0</v>
      </c>
      <c r="J19">
        <f t="shared" si="23"/>
        <v>1494</v>
      </c>
      <c r="K19">
        <f t="shared" si="24"/>
        <v>-234</v>
      </c>
      <c r="L19">
        <f t="shared" si="25"/>
        <v>0</v>
      </c>
      <c r="M19">
        <f t="shared" si="26"/>
        <v>1134</v>
      </c>
      <c r="N19">
        <f t="shared" si="27"/>
        <v>-234</v>
      </c>
      <c r="O19">
        <f t="shared" si="28"/>
        <v>0</v>
      </c>
      <c r="P19">
        <f t="shared" si="29"/>
        <v>817</v>
      </c>
      <c r="Q19">
        <f t="shared" si="30"/>
        <v>-234</v>
      </c>
      <c r="R19">
        <f t="shared" si="4"/>
        <v>0</v>
      </c>
      <c r="S19">
        <f t="shared" si="5"/>
        <v>1022</v>
      </c>
      <c r="T19">
        <f t="shared" si="6"/>
        <v>197</v>
      </c>
      <c r="U19">
        <f t="shared" si="7"/>
        <v>0</v>
      </c>
      <c r="V19">
        <f t="shared" si="8"/>
        <v>1022</v>
      </c>
      <c r="W19">
        <f t="shared" si="9"/>
        <v>-197</v>
      </c>
      <c r="X19">
        <f t="shared" si="10"/>
        <v>0</v>
      </c>
      <c r="Y19">
        <f t="shared" si="11"/>
        <v>511.69014260194638</v>
      </c>
      <c r="Z19">
        <f t="shared" si="12"/>
        <v>-197</v>
      </c>
      <c r="AA19">
        <f t="shared" si="13"/>
        <v>0</v>
      </c>
      <c r="AB19">
        <f t="shared" si="14"/>
        <v>0</v>
      </c>
      <c r="AC19">
        <f t="shared" si="15"/>
        <v>-197</v>
      </c>
      <c r="AD19">
        <f t="shared" si="16"/>
        <v>0</v>
      </c>
      <c r="AE19">
        <f t="shared" si="17"/>
        <v>0</v>
      </c>
      <c r="AF19">
        <f t="shared" si="18"/>
        <v>0</v>
      </c>
    </row>
    <row r="20" spans="1:32">
      <c r="A20">
        <v>14</v>
      </c>
      <c r="B20">
        <v>0.13</v>
      </c>
      <c r="C20">
        <f t="shared" si="1"/>
        <v>0</v>
      </c>
      <c r="D20">
        <f t="shared" si="2"/>
        <v>1817</v>
      </c>
      <c r="E20">
        <f t="shared" si="3"/>
        <v>0</v>
      </c>
      <c r="F20">
        <f t="shared" si="19"/>
        <v>0</v>
      </c>
      <c r="G20">
        <f t="shared" si="20"/>
        <v>1494</v>
      </c>
      <c r="H20">
        <f t="shared" si="21"/>
        <v>234</v>
      </c>
      <c r="I20">
        <f t="shared" si="22"/>
        <v>0</v>
      </c>
      <c r="J20">
        <f t="shared" si="23"/>
        <v>1494</v>
      </c>
      <c r="K20">
        <f t="shared" si="24"/>
        <v>-234</v>
      </c>
      <c r="L20">
        <f t="shared" si="25"/>
        <v>0</v>
      </c>
      <c r="M20">
        <f t="shared" si="26"/>
        <v>1134</v>
      </c>
      <c r="N20">
        <f t="shared" si="27"/>
        <v>-234</v>
      </c>
      <c r="O20">
        <f t="shared" si="28"/>
        <v>0</v>
      </c>
      <c r="P20">
        <f t="shared" si="29"/>
        <v>817</v>
      </c>
      <c r="Q20">
        <f t="shared" si="30"/>
        <v>-234</v>
      </c>
      <c r="R20">
        <f t="shared" si="4"/>
        <v>0</v>
      </c>
      <c r="S20">
        <f t="shared" si="5"/>
        <v>1022</v>
      </c>
      <c r="T20">
        <f t="shared" si="6"/>
        <v>197</v>
      </c>
      <c r="U20">
        <f t="shared" si="7"/>
        <v>0</v>
      </c>
      <c r="V20">
        <f t="shared" si="8"/>
        <v>1022</v>
      </c>
      <c r="W20">
        <f t="shared" si="9"/>
        <v>-197</v>
      </c>
      <c r="X20">
        <f t="shared" si="10"/>
        <v>0</v>
      </c>
      <c r="Y20">
        <f t="shared" si="11"/>
        <v>511.69014260194638</v>
      </c>
      <c r="Z20">
        <f t="shared" si="12"/>
        <v>-197</v>
      </c>
      <c r="AA20">
        <f t="shared" si="13"/>
        <v>0</v>
      </c>
      <c r="AB20">
        <f t="shared" si="14"/>
        <v>0</v>
      </c>
      <c r="AC20">
        <f t="shared" si="15"/>
        <v>-197</v>
      </c>
      <c r="AD20">
        <f t="shared" si="16"/>
        <v>0</v>
      </c>
      <c r="AE20">
        <f t="shared" si="17"/>
        <v>0</v>
      </c>
      <c r="AF20">
        <f t="shared" si="18"/>
        <v>0</v>
      </c>
    </row>
    <row r="21" spans="1:32">
      <c r="A21">
        <v>15</v>
      </c>
      <c r="B21">
        <v>0.14000000000000001</v>
      </c>
      <c r="C21">
        <f t="shared" si="1"/>
        <v>0</v>
      </c>
      <c r="D21">
        <f t="shared" si="2"/>
        <v>1817</v>
      </c>
      <c r="E21">
        <f t="shared" si="3"/>
        <v>0</v>
      </c>
      <c r="F21">
        <f t="shared" si="19"/>
        <v>0</v>
      </c>
      <c r="G21">
        <f t="shared" si="20"/>
        <v>1494</v>
      </c>
      <c r="H21">
        <f t="shared" si="21"/>
        <v>234</v>
      </c>
      <c r="I21">
        <f t="shared" si="22"/>
        <v>0</v>
      </c>
      <c r="J21">
        <f t="shared" si="23"/>
        <v>1494</v>
      </c>
      <c r="K21">
        <f t="shared" si="24"/>
        <v>-234</v>
      </c>
      <c r="L21">
        <f t="shared" si="25"/>
        <v>0</v>
      </c>
      <c r="M21">
        <f t="shared" si="26"/>
        <v>1134</v>
      </c>
      <c r="N21">
        <f t="shared" si="27"/>
        <v>-234</v>
      </c>
      <c r="O21">
        <f t="shared" si="28"/>
        <v>0</v>
      </c>
      <c r="P21">
        <f t="shared" si="29"/>
        <v>817</v>
      </c>
      <c r="Q21">
        <f t="shared" si="30"/>
        <v>-234</v>
      </c>
      <c r="R21">
        <f t="shared" si="4"/>
        <v>0</v>
      </c>
      <c r="S21">
        <f t="shared" si="5"/>
        <v>1022</v>
      </c>
      <c r="T21">
        <f t="shared" si="6"/>
        <v>197</v>
      </c>
      <c r="U21">
        <f t="shared" si="7"/>
        <v>0</v>
      </c>
      <c r="V21">
        <f t="shared" si="8"/>
        <v>1022</v>
      </c>
      <c r="W21">
        <f t="shared" si="9"/>
        <v>-197</v>
      </c>
      <c r="X21">
        <f t="shared" si="10"/>
        <v>0</v>
      </c>
      <c r="Y21">
        <f t="shared" si="11"/>
        <v>511.69014260194638</v>
      </c>
      <c r="Z21">
        <f t="shared" si="12"/>
        <v>-197</v>
      </c>
      <c r="AA21">
        <f t="shared" si="13"/>
        <v>0</v>
      </c>
      <c r="AB21">
        <f t="shared" si="14"/>
        <v>0</v>
      </c>
      <c r="AC21">
        <f t="shared" si="15"/>
        <v>-197</v>
      </c>
      <c r="AD21">
        <f t="shared" si="16"/>
        <v>0</v>
      </c>
      <c r="AE21">
        <f t="shared" si="17"/>
        <v>0</v>
      </c>
      <c r="AF21">
        <f t="shared" si="18"/>
        <v>0</v>
      </c>
    </row>
    <row r="22" spans="1:32">
      <c r="A22">
        <v>16</v>
      </c>
      <c r="B22">
        <v>0.15</v>
      </c>
      <c r="C22">
        <f t="shared" si="1"/>
        <v>0</v>
      </c>
      <c r="D22">
        <f t="shared" si="2"/>
        <v>1817</v>
      </c>
      <c r="E22">
        <f t="shared" si="3"/>
        <v>0</v>
      </c>
      <c r="F22">
        <f t="shared" si="19"/>
        <v>0</v>
      </c>
      <c r="G22">
        <f t="shared" si="20"/>
        <v>1494</v>
      </c>
      <c r="H22">
        <f t="shared" si="21"/>
        <v>234</v>
      </c>
      <c r="I22">
        <f t="shared" si="22"/>
        <v>0</v>
      </c>
      <c r="J22">
        <f t="shared" si="23"/>
        <v>1494</v>
      </c>
      <c r="K22">
        <f t="shared" si="24"/>
        <v>-234</v>
      </c>
      <c r="L22">
        <f t="shared" si="25"/>
        <v>0</v>
      </c>
      <c r="M22">
        <f t="shared" si="26"/>
        <v>1134</v>
      </c>
      <c r="N22">
        <f t="shared" si="27"/>
        <v>-234</v>
      </c>
      <c r="O22">
        <f t="shared" si="28"/>
        <v>0</v>
      </c>
      <c r="P22">
        <f t="shared" si="29"/>
        <v>817</v>
      </c>
      <c r="Q22">
        <f t="shared" si="30"/>
        <v>-234</v>
      </c>
      <c r="R22">
        <f t="shared" si="4"/>
        <v>0</v>
      </c>
      <c r="S22">
        <f t="shared" si="5"/>
        <v>1022</v>
      </c>
      <c r="T22">
        <f t="shared" si="6"/>
        <v>197</v>
      </c>
      <c r="U22">
        <f t="shared" si="7"/>
        <v>0</v>
      </c>
      <c r="V22">
        <f t="shared" si="8"/>
        <v>1022</v>
      </c>
      <c r="W22">
        <f t="shared" si="9"/>
        <v>-197</v>
      </c>
      <c r="X22">
        <f t="shared" si="10"/>
        <v>0</v>
      </c>
      <c r="Y22">
        <f t="shared" si="11"/>
        <v>511.69014260194638</v>
      </c>
      <c r="Z22">
        <f t="shared" si="12"/>
        <v>-197</v>
      </c>
      <c r="AA22">
        <f t="shared" si="13"/>
        <v>0</v>
      </c>
      <c r="AB22">
        <f t="shared" si="14"/>
        <v>0</v>
      </c>
      <c r="AC22">
        <f t="shared" si="15"/>
        <v>-197</v>
      </c>
      <c r="AD22">
        <f t="shared" si="16"/>
        <v>0</v>
      </c>
      <c r="AE22">
        <f t="shared" si="17"/>
        <v>0</v>
      </c>
      <c r="AF22">
        <f t="shared" si="18"/>
        <v>0</v>
      </c>
    </row>
    <row r="23" spans="1:32">
      <c r="A23">
        <v>17</v>
      </c>
      <c r="B23">
        <v>0.16</v>
      </c>
      <c r="C23">
        <f t="shared" si="1"/>
        <v>0</v>
      </c>
      <c r="D23">
        <f t="shared" si="2"/>
        <v>1817</v>
      </c>
      <c r="E23">
        <f t="shared" si="3"/>
        <v>0</v>
      </c>
      <c r="F23">
        <f t="shared" si="19"/>
        <v>0</v>
      </c>
      <c r="G23">
        <f t="shared" si="20"/>
        <v>1494</v>
      </c>
      <c r="H23">
        <f t="shared" si="21"/>
        <v>234</v>
      </c>
      <c r="I23">
        <f t="shared" si="22"/>
        <v>0</v>
      </c>
      <c r="J23">
        <f t="shared" si="23"/>
        <v>1494</v>
      </c>
      <c r="K23">
        <f t="shared" si="24"/>
        <v>-234</v>
      </c>
      <c r="L23">
        <f t="shared" si="25"/>
        <v>0</v>
      </c>
      <c r="M23">
        <f t="shared" si="26"/>
        <v>1134</v>
      </c>
      <c r="N23">
        <f t="shared" si="27"/>
        <v>-234</v>
      </c>
      <c r="O23">
        <f t="shared" si="28"/>
        <v>0</v>
      </c>
      <c r="P23">
        <f t="shared" si="29"/>
        <v>817</v>
      </c>
      <c r="Q23">
        <f t="shared" si="30"/>
        <v>-234</v>
      </c>
      <c r="R23">
        <f t="shared" si="4"/>
        <v>0</v>
      </c>
      <c r="S23">
        <f t="shared" si="5"/>
        <v>1022</v>
      </c>
      <c r="T23">
        <f t="shared" si="6"/>
        <v>197</v>
      </c>
      <c r="U23">
        <f t="shared" si="7"/>
        <v>0</v>
      </c>
      <c r="V23">
        <f t="shared" si="8"/>
        <v>1022</v>
      </c>
      <c r="W23">
        <f t="shared" si="9"/>
        <v>-197</v>
      </c>
      <c r="X23">
        <f t="shared" si="10"/>
        <v>0</v>
      </c>
      <c r="Y23">
        <f t="shared" si="11"/>
        <v>511.69014260194638</v>
      </c>
      <c r="Z23">
        <f t="shared" si="12"/>
        <v>-197</v>
      </c>
      <c r="AA23">
        <f t="shared" si="13"/>
        <v>0</v>
      </c>
      <c r="AB23">
        <f t="shared" si="14"/>
        <v>0</v>
      </c>
      <c r="AC23">
        <f t="shared" si="15"/>
        <v>-197</v>
      </c>
      <c r="AD23">
        <f t="shared" si="16"/>
        <v>0</v>
      </c>
      <c r="AE23">
        <f t="shared" si="17"/>
        <v>0</v>
      </c>
      <c r="AF23">
        <f t="shared" si="18"/>
        <v>0</v>
      </c>
    </row>
    <row r="24" spans="1:32">
      <c r="A24">
        <v>18</v>
      </c>
      <c r="B24">
        <v>0.17</v>
      </c>
      <c r="C24">
        <f t="shared" si="1"/>
        <v>0</v>
      </c>
      <c r="D24">
        <f t="shared" si="2"/>
        <v>1817</v>
      </c>
      <c r="E24">
        <f t="shared" si="3"/>
        <v>0</v>
      </c>
      <c r="F24">
        <f t="shared" si="19"/>
        <v>0</v>
      </c>
      <c r="G24">
        <f t="shared" si="20"/>
        <v>1494</v>
      </c>
      <c r="H24">
        <f t="shared" si="21"/>
        <v>234</v>
      </c>
      <c r="I24">
        <f t="shared" si="22"/>
        <v>0</v>
      </c>
      <c r="J24">
        <f t="shared" si="23"/>
        <v>1494</v>
      </c>
      <c r="K24">
        <f t="shared" si="24"/>
        <v>-234</v>
      </c>
      <c r="L24">
        <f t="shared" si="25"/>
        <v>0</v>
      </c>
      <c r="M24">
        <f t="shared" si="26"/>
        <v>1134</v>
      </c>
      <c r="N24">
        <f t="shared" si="27"/>
        <v>-234</v>
      </c>
      <c r="O24">
        <f t="shared" si="28"/>
        <v>0</v>
      </c>
      <c r="P24">
        <f t="shared" si="29"/>
        <v>817</v>
      </c>
      <c r="Q24">
        <f t="shared" si="30"/>
        <v>-234</v>
      </c>
      <c r="R24">
        <f t="shared" si="4"/>
        <v>0</v>
      </c>
      <c r="S24">
        <f t="shared" si="5"/>
        <v>1022</v>
      </c>
      <c r="T24">
        <f t="shared" si="6"/>
        <v>197</v>
      </c>
      <c r="U24">
        <f t="shared" si="7"/>
        <v>0</v>
      </c>
      <c r="V24">
        <f t="shared" si="8"/>
        <v>1022</v>
      </c>
      <c r="W24">
        <f t="shared" si="9"/>
        <v>-197</v>
      </c>
      <c r="X24">
        <f t="shared" si="10"/>
        <v>0</v>
      </c>
      <c r="Y24">
        <f t="shared" si="11"/>
        <v>511.69014260194638</v>
      </c>
      <c r="Z24">
        <f t="shared" si="12"/>
        <v>-197</v>
      </c>
      <c r="AA24">
        <f t="shared" si="13"/>
        <v>0</v>
      </c>
      <c r="AB24">
        <f t="shared" si="14"/>
        <v>0</v>
      </c>
      <c r="AC24">
        <f t="shared" si="15"/>
        <v>-197</v>
      </c>
      <c r="AD24">
        <f t="shared" si="16"/>
        <v>0</v>
      </c>
      <c r="AE24">
        <f t="shared" si="17"/>
        <v>0</v>
      </c>
      <c r="AF24">
        <f t="shared" si="18"/>
        <v>0</v>
      </c>
    </row>
    <row r="25" spans="1:32">
      <c r="A25">
        <v>19</v>
      </c>
      <c r="B25">
        <v>0.18</v>
      </c>
      <c r="C25">
        <f t="shared" si="1"/>
        <v>0</v>
      </c>
      <c r="D25">
        <f t="shared" si="2"/>
        <v>1817</v>
      </c>
      <c r="E25">
        <f t="shared" si="3"/>
        <v>0</v>
      </c>
      <c r="F25">
        <f t="shared" si="19"/>
        <v>0</v>
      </c>
      <c r="G25">
        <f t="shared" si="20"/>
        <v>1494</v>
      </c>
      <c r="H25">
        <f t="shared" si="21"/>
        <v>234</v>
      </c>
      <c r="I25">
        <f t="shared" si="22"/>
        <v>0</v>
      </c>
      <c r="J25">
        <f t="shared" si="23"/>
        <v>1494</v>
      </c>
      <c r="K25">
        <f t="shared" si="24"/>
        <v>-234</v>
      </c>
      <c r="L25">
        <f t="shared" si="25"/>
        <v>0</v>
      </c>
      <c r="M25">
        <f t="shared" si="26"/>
        <v>1134</v>
      </c>
      <c r="N25">
        <f t="shared" si="27"/>
        <v>-234</v>
      </c>
      <c r="O25">
        <f t="shared" si="28"/>
        <v>0</v>
      </c>
      <c r="P25">
        <f t="shared" si="29"/>
        <v>817</v>
      </c>
      <c r="Q25">
        <f t="shared" si="30"/>
        <v>-234</v>
      </c>
      <c r="R25">
        <f t="shared" si="4"/>
        <v>0</v>
      </c>
      <c r="S25">
        <f t="shared" si="5"/>
        <v>1022</v>
      </c>
      <c r="T25">
        <f t="shared" si="6"/>
        <v>197</v>
      </c>
      <c r="U25">
        <f t="shared" si="7"/>
        <v>0</v>
      </c>
      <c r="V25">
        <f t="shared" si="8"/>
        <v>1022</v>
      </c>
      <c r="W25">
        <f t="shared" si="9"/>
        <v>-197</v>
      </c>
      <c r="X25">
        <f t="shared" si="10"/>
        <v>0</v>
      </c>
      <c r="Y25">
        <f t="shared" si="11"/>
        <v>511.69014260194638</v>
      </c>
      <c r="Z25">
        <f t="shared" si="12"/>
        <v>-197</v>
      </c>
      <c r="AA25">
        <f t="shared" si="13"/>
        <v>0</v>
      </c>
      <c r="AB25">
        <f t="shared" si="14"/>
        <v>0</v>
      </c>
      <c r="AC25">
        <f t="shared" si="15"/>
        <v>-197</v>
      </c>
      <c r="AD25">
        <f t="shared" si="16"/>
        <v>0</v>
      </c>
      <c r="AE25">
        <f t="shared" si="17"/>
        <v>0</v>
      </c>
      <c r="AF25">
        <f t="shared" si="18"/>
        <v>0</v>
      </c>
    </row>
    <row r="26" spans="1:32">
      <c r="A26">
        <v>20</v>
      </c>
      <c r="B26">
        <v>0.19</v>
      </c>
      <c r="C26">
        <f t="shared" si="1"/>
        <v>0</v>
      </c>
      <c r="D26">
        <f t="shared" si="2"/>
        <v>1817</v>
      </c>
      <c r="E26">
        <f t="shared" si="3"/>
        <v>0</v>
      </c>
      <c r="F26">
        <f t="shared" si="19"/>
        <v>0</v>
      </c>
      <c r="G26">
        <f t="shared" si="20"/>
        <v>1494</v>
      </c>
      <c r="H26">
        <f t="shared" si="21"/>
        <v>234</v>
      </c>
      <c r="I26">
        <f t="shared" si="22"/>
        <v>0</v>
      </c>
      <c r="J26">
        <f t="shared" si="23"/>
        <v>1494</v>
      </c>
      <c r="K26">
        <f t="shared" si="24"/>
        <v>-234</v>
      </c>
      <c r="L26">
        <f t="shared" si="25"/>
        <v>0</v>
      </c>
      <c r="M26">
        <f t="shared" si="26"/>
        <v>1134</v>
      </c>
      <c r="N26">
        <f t="shared" si="27"/>
        <v>-234</v>
      </c>
      <c r="O26">
        <f t="shared" si="28"/>
        <v>0</v>
      </c>
      <c r="P26">
        <f t="shared" si="29"/>
        <v>817</v>
      </c>
      <c r="Q26">
        <f t="shared" si="30"/>
        <v>-234</v>
      </c>
      <c r="R26">
        <f t="shared" si="4"/>
        <v>0</v>
      </c>
      <c r="S26">
        <f t="shared" si="5"/>
        <v>1022</v>
      </c>
      <c r="T26">
        <f t="shared" si="6"/>
        <v>197</v>
      </c>
      <c r="U26">
        <f t="shared" si="7"/>
        <v>0</v>
      </c>
      <c r="V26">
        <f t="shared" si="8"/>
        <v>1022</v>
      </c>
      <c r="W26">
        <f t="shared" si="9"/>
        <v>-197</v>
      </c>
      <c r="X26">
        <f t="shared" si="10"/>
        <v>0</v>
      </c>
      <c r="Y26">
        <f t="shared" si="11"/>
        <v>511.69014260194638</v>
      </c>
      <c r="Z26">
        <f t="shared" si="12"/>
        <v>-197</v>
      </c>
      <c r="AA26">
        <f t="shared" si="13"/>
        <v>0</v>
      </c>
      <c r="AB26">
        <f t="shared" si="14"/>
        <v>0</v>
      </c>
      <c r="AC26">
        <f t="shared" si="15"/>
        <v>-197</v>
      </c>
      <c r="AD26">
        <f t="shared" si="16"/>
        <v>0</v>
      </c>
      <c r="AE26">
        <f t="shared" si="17"/>
        <v>0</v>
      </c>
      <c r="AF26">
        <f t="shared" si="18"/>
        <v>0</v>
      </c>
    </row>
    <row r="27" spans="1:32">
      <c r="A27">
        <v>21</v>
      </c>
      <c r="B27">
        <v>0.2</v>
      </c>
      <c r="C27">
        <f t="shared" si="1"/>
        <v>0</v>
      </c>
      <c r="D27">
        <f t="shared" si="2"/>
        <v>1817</v>
      </c>
      <c r="E27">
        <f t="shared" si="3"/>
        <v>0</v>
      </c>
      <c r="F27">
        <f t="shared" si="19"/>
        <v>0</v>
      </c>
      <c r="G27">
        <f t="shared" si="20"/>
        <v>1494</v>
      </c>
      <c r="H27">
        <f t="shared" si="21"/>
        <v>234</v>
      </c>
      <c r="I27">
        <f t="shared" si="22"/>
        <v>0</v>
      </c>
      <c r="J27">
        <f t="shared" si="23"/>
        <v>1494</v>
      </c>
      <c r="K27">
        <f t="shared" si="24"/>
        <v>-234</v>
      </c>
      <c r="L27">
        <f t="shared" si="25"/>
        <v>0</v>
      </c>
      <c r="M27">
        <f t="shared" si="26"/>
        <v>1134</v>
      </c>
      <c r="N27">
        <f t="shared" si="27"/>
        <v>-234</v>
      </c>
      <c r="O27">
        <f t="shared" si="28"/>
        <v>0</v>
      </c>
      <c r="P27">
        <f t="shared" si="29"/>
        <v>817</v>
      </c>
      <c r="Q27">
        <f t="shared" si="30"/>
        <v>-234</v>
      </c>
      <c r="R27">
        <f t="shared" si="4"/>
        <v>0</v>
      </c>
      <c r="S27">
        <f t="shared" si="5"/>
        <v>1022</v>
      </c>
      <c r="T27">
        <f t="shared" si="6"/>
        <v>197</v>
      </c>
      <c r="U27">
        <f t="shared" si="7"/>
        <v>0</v>
      </c>
      <c r="V27">
        <f t="shared" si="8"/>
        <v>1022</v>
      </c>
      <c r="W27">
        <f t="shared" si="9"/>
        <v>-197</v>
      </c>
      <c r="X27">
        <f t="shared" si="10"/>
        <v>0</v>
      </c>
      <c r="Y27">
        <f t="shared" si="11"/>
        <v>511.69014260194638</v>
      </c>
      <c r="Z27">
        <f t="shared" si="12"/>
        <v>-197</v>
      </c>
      <c r="AA27">
        <f t="shared" si="13"/>
        <v>0</v>
      </c>
      <c r="AB27">
        <f t="shared" si="14"/>
        <v>0</v>
      </c>
      <c r="AC27">
        <f t="shared" si="15"/>
        <v>-197</v>
      </c>
      <c r="AD27">
        <f t="shared" si="16"/>
        <v>0</v>
      </c>
      <c r="AE27">
        <f t="shared" si="17"/>
        <v>0</v>
      </c>
      <c r="AF27">
        <f t="shared" si="18"/>
        <v>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Anthropometric data</vt:lpstr>
      <vt:lpstr>Body Surface Model Dimensions</vt:lpstr>
      <vt:lpstr>Opensim Fake Marker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Zhu</dc:creator>
  <cp:lastModifiedBy>Tao Zhu</cp:lastModifiedBy>
  <dcterms:created xsi:type="dcterms:W3CDTF">2021-05-07T00:40:27Z</dcterms:created>
  <dcterms:modified xsi:type="dcterms:W3CDTF">2021-06-01T12:52:10Z</dcterms:modified>
</cp:coreProperties>
</file>