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onimolla/Desktop/"/>
    </mc:Choice>
  </mc:AlternateContent>
  <xr:revisionPtr revIDLastSave="0" documentId="13_ncr:1_{D2785A64-DE01-3144-9DC6-D5B54CDEF08F}" xr6:coauthVersionLast="47" xr6:coauthVersionMax="47" xr10:uidLastSave="{00000000-0000-0000-0000-000000000000}"/>
  <bookViews>
    <workbookView xWindow="0" yWindow="760" windowWidth="29400" windowHeight="16720" activeTab="2" xr2:uid="{00000000-000D-0000-FFFF-FFFF00000000}"/>
  </bookViews>
  <sheets>
    <sheet name="Asistencia" sheetId="1" r:id="rId1"/>
    <sheet name="Presupuesto" sheetId="2" r:id="rId2"/>
    <sheet name="Configuracion_Precio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E32" i="2" s="1"/>
  <c r="E31" i="2"/>
  <c r="E30" i="2"/>
  <c r="E29" i="2"/>
  <c r="D28" i="2"/>
  <c r="E28" i="2" s="1"/>
  <c r="D27" i="2"/>
  <c r="E27" i="2" s="1"/>
  <c r="D26" i="2"/>
  <c r="E26" i="2" s="1"/>
  <c r="D25" i="2"/>
  <c r="E25" i="2" s="1"/>
  <c r="E24" i="2"/>
  <c r="E23" i="2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C8" i="2"/>
  <c r="B8" i="2"/>
  <c r="D7" i="2"/>
  <c r="C7" i="2"/>
  <c r="D6" i="2"/>
  <c r="C6" i="2"/>
  <c r="D5" i="2"/>
  <c r="E5" i="2" s="1"/>
  <c r="D4" i="2"/>
  <c r="E4" i="2" s="1"/>
  <c r="D3" i="2"/>
  <c r="C3" i="2"/>
  <c r="B3" i="2"/>
  <c r="D2" i="2"/>
  <c r="E2" i="2" s="1"/>
  <c r="E3" i="2" l="1"/>
  <c r="E6" i="2"/>
  <c r="E7" i="2"/>
  <c r="E8" i="2"/>
</calcChain>
</file>

<file path=xl/sharedStrings.xml><?xml version="1.0" encoding="utf-8"?>
<sst xmlns="http://schemas.openxmlformats.org/spreadsheetml/2006/main" count="968" uniqueCount="414">
  <si>
    <t>Nombre</t>
  </si>
  <si>
    <t>Apellidos</t>
  </si>
  <si>
    <t>Instrumento</t>
  </si>
  <si>
    <t>Presentació Falla El Corral</t>
  </si>
  <si>
    <t>Presentació infantil Falla El Corral</t>
  </si>
  <si>
    <t>Mig any MiC Torrent</t>
  </si>
  <si>
    <t>Presentació infantil Comissió Local Fallera</t>
  </si>
  <si>
    <t>Presentació adulta Comissió Local Fallera</t>
  </si>
  <si>
    <t>Presentació Falla L’Amistat</t>
  </si>
  <si>
    <t>Barri de Sant Blai</t>
  </si>
  <si>
    <t>Mig any Benigànim (2 grups)</t>
  </si>
  <si>
    <t>Sopars de Gala Falles (2 grups)</t>
  </si>
  <si>
    <t>Crida de Falles (2 grups)</t>
  </si>
  <si>
    <t>Macrodespertà Junta Local Fallera</t>
  </si>
  <si>
    <t>Acompanyament Caminata Setmana de la Dona</t>
  </si>
  <si>
    <t>Roda de Falles Junta Local Fallera</t>
  </si>
  <si>
    <t>2a Trobada de MiC de la Ribera Alta - Castelló</t>
  </si>
  <si>
    <t>Despertà 50 aniversari Comissió Local Fallera</t>
  </si>
  <si>
    <t>Passacarrer 50 Aniversari Comissió Local Fallera</t>
  </si>
  <si>
    <t>Processó diocesana en Alzira - Junta Central Confraries Alberic</t>
  </si>
  <si>
    <t>Despertà de Diumenge de Rams</t>
  </si>
  <si>
    <t>DESFILADA DIUMENGE DE RAMS - ACTE OFICIAL</t>
  </si>
  <si>
    <t>Concert de Diumenge de Rams - Acte oficial</t>
  </si>
  <si>
    <t>Baixà dels Sants - Confraria Verge de la Soledat</t>
  </si>
  <si>
    <t>Processó Confraria Jesús Natzarè</t>
  </si>
  <si>
    <t>Processó Confraria Verge de la Soledat</t>
  </si>
  <si>
    <t>Processó Confraria del Sant Calze</t>
  </si>
  <si>
    <t>Processó del Sant Soterrar - ACTE OFICIAL</t>
  </si>
  <si>
    <t>Processó dels Combregars - ACTE OFICIAL</t>
  </si>
  <si>
    <t>Trobada Comarcal de Bandes - FSMCV LA RIBERA ALTA - ACTE OFICIAL</t>
  </si>
  <si>
    <t>Mig any de Moros i Cristians - Castelló</t>
  </si>
  <si>
    <t xml:space="preserve">José Antonio </t>
  </si>
  <si>
    <t>Muñoz Gea</t>
  </si>
  <si>
    <t>Flautín</t>
  </si>
  <si>
    <t>Paula</t>
  </si>
  <si>
    <t>Sotos</t>
  </si>
  <si>
    <t>Aitana</t>
  </si>
  <si>
    <t xml:space="preserve">Calvet Iborra </t>
  </si>
  <si>
    <t>Flauta</t>
  </si>
  <si>
    <t>Alba</t>
  </si>
  <si>
    <t>Martinez Colomina</t>
  </si>
  <si>
    <t>Ana</t>
  </si>
  <si>
    <t xml:space="preserve">Cuenca Peris </t>
  </si>
  <si>
    <t>Sanchis Miravalls</t>
  </si>
  <si>
    <t xml:space="preserve">Andrea </t>
  </si>
  <si>
    <t xml:space="preserve">Francés Martínez </t>
  </si>
  <si>
    <t>Carles</t>
  </si>
  <si>
    <t xml:space="preserve">Samblancat Velló </t>
  </si>
  <si>
    <t>Clara</t>
  </si>
  <si>
    <t>Benavent Aleixandre</t>
  </si>
  <si>
    <t>Elisa</t>
  </si>
  <si>
    <t>Benavent Mateu</t>
  </si>
  <si>
    <t>Fani</t>
  </si>
  <si>
    <t>Carboneres Tafaner</t>
  </si>
  <si>
    <t>Laia</t>
  </si>
  <si>
    <t>Muñoz Banavent</t>
  </si>
  <si>
    <t>Maria</t>
  </si>
  <si>
    <t>Hernandez</t>
  </si>
  <si>
    <t>Mariona</t>
  </si>
  <si>
    <t>Barraquet Escrihuela</t>
  </si>
  <si>
    <t>Marta</t>
  </si>
  <si>
    <t>Bernal Moreno</t>
  </si>
  <si>
    <t xml:space="preserve">Mireia </t>
  </si>
  <si>
    <t>Santacreu Cepero</t>
  </si>
  <si>
    <t>Vega</t>
  </si>
  <si>
    <t xml:space="preserve">Avendaño Doménech </t>
  </si>
  <si>
    <t>Vera</t>
  </si>
  <si>
    <t xml:space="preserve">García Benavent </t>
  </si>
  <si>
    <t>Vivi</t>
  </si>
  <si>
    <t xml:space="preserve">Martorell Llorens </t>
  </si>
  <si>
    <t>Àngels</t>
  </si>
  <si>
    <t>Miralles Sotos</t>
  </si>
  <si>
    <t>SG</t>
  </si>
  <si>
    <t>Oboe</t>
  </si>
  <si>
    <t>Camino</t>
  </si>
  <si>
    <t>Briz Martorell</t>
  </si>
  <si>
    <t xml:space="preserve">Carolina </t>
  </si>
  <si>
    <t xml:space="preserve">Llovet Villamayor </t>
  </si>
  <si>
    <t>Iris</t>
  </si>
  <si>
    <t>Richart Fuster</t>
  </si>
  <si>
    <t>Martinez Sirera</t>
  </si>
  <si>
    <t xml:space="preserve">Benavent Muñoz </t>
  </si>
  <si>
    <t>María</t>
  </si>
  <si>
    <t>Sofia</t>
  </si>
  <si>
    <t>Mudrak Lysyk</t>
  </si>
  <si>
    <t xml:space="preserve">Verónica </t>
  </si>
  <si>
    <t xml:space="preserve">Roses García </t>
  </si>
  <si>
    <t>Victoria</t>
  </si>
  <si>
    <t>Muñoz</t>
  </si>
  <si>
    <t>Carla</t>
  </si>
  <si>
    <t>Montalvá Bonet</t>
  </si>
  <si>
    <t>Fagot</t>
  </si>
  <si>
    <t>Llorenç</t>
  </si>
  <si>
    <t xml:space="preserve">Sarría </t>
  </si>
  <si>
    <t xml:space="preserve">Francisco </t>
  </si>
  <si>
    <t xml:space="preserve">Bisbal Domènech </t>
  </si>
  <si>
    <t>Rubén</t>
  </si>
  <si>
    <t>Tortosa Lara</t>
  </si>
  <si>
    <t xml:space="preserve">Juan Manuel </t>
  </si>
  <si>
    <t xml:space="preserve">Cardona Cholbi </t>
  </si>
  <si>
    <t>Requinto</t>
  </si>
  <si>
    <t>Francés Martínez</t>
  </si>
  <si>
    <t>Clarinete</t>
  </si>
  <si>
    <t>Alejandro</t>
  </si>
  <si>
    <t>Sanz Altaver</t>
  </si>
  <si>
    <t>Aloma</t>
  </si>
  <si>
    <t>Pedrón Alborch</t>
  </si>
  <si>
    <t>Villaplana</t>
  </si>
  <si>
    <t>Amparo</t>
  </si>
  <si>
    <t>Aparicio Escriba</t>
  </si>
  <si>
    <t xml:space="preserve">Ana María </t>
  </si>
  <si>
    <t>Martín Sánchez</t>
  </si>
  <si>
    <t>Rey Caldés</t>
  </si>
  <si>
    <t xml:space="preserve">López Cobo </t>
  </si>
  <si>
    <t>Anna</t>
  </si>
  <si>
    <t xml:space="preserve">Blau Villaralbo </t>
  </si>
  <si>
    <t xml:space="preserve">Anna Marina </t>
  </si>
  <si>
    <t>Martínez Vidal</t>
  </si>
  <si>
    <t>Arnau</t>
  </si>
  <si>
    <t>Gomez</t>
  </si>
  <si>
    <t xml:space="preserve">Blanca </t>
  </si>
  <si>
    <t>Moratal</t>
  </si>
  <si>
    <t xml:space="preserve">Carla </t>
  </si>
  <si>
    <t xml:space="preserve">Rivero Sanz </t>
  </si>
  <si>
    <t>Cecilia</t>
  </si>
  <si>
    <t>Vidal</t>
  </si>
  <si>
    <t>Conchín</t>
  </si>
  <si>
    <t>Doménech</t>
  </si>
  <si>
    <t>Elena</t>
  </si>
  <si>
    <t>Mompó Alonso</t>
  </si>
  <si>
    <t>Bisbal González</t>
  </si>
  <si>
    <t>Elsa</t>
  </si>
  <si>
    <t>Làzaro Navasquillo</t>
  </si>
  <si>
    <t>Gloria</t>
  </si>
  <si>
    <t>Alonso Puig</t>
  </si>
  <si>
    <t xml:space="preserve">Inés </t>
  </si>
  <si>
    <t xml:space="preserve">García Torres </t>
  </si>
  <si>
    <t>Jordi</t>
  </si>
  <si>
    <t>Iborra Piqueres</t>
  </si>
  <si>
    <t>Jose Manuel</t>
  </si>
  <si>
    <t>Rey Gonzalez</t>
  </si>
  <si>
    <t>Jose</t>
  </si>
  <si>
    <t>Martí Pérez</t>
  </si>
  <si>
    <t>Juanfran</t>
  </si>
  <si>
    <t xml:space="preserve">Rivero Amat </t>
  </si>
  <si>
    <t>Judit</t>
  </si>
  <si>
    <t>Mateu Alonso</t>
  </si>
  <si>
    <t>Julia</t>
  </si>
  <si>
    <t>Vives</t>
  </si>
  <si>
    <t>LARA</t>
  </si>
  <si>
    <t xml:space="preserve">PEIRO GIMENEZ </t>
  </si>
  <si>
    <t>Laura</t>
  </si>
  <si>
    <t>Ferrada Sanchis</t>
  </si>
  <si>
    <t xml:space="preserve">Ferri Colomina </t>
  </si>
  <si>
    <t>Luci</t>
  </si>
  <si>
    <t xml:space="preserve">Galdón Domenech </t>
  </si>
  <si>
    <t>Luzya</t>
  </si>
  <si>
    <t xml:space="preserve">Ruiz Garcia </t>
  </si>
  <si>
    <t>Mar</t>
  </si>
  <si>
    <t>Valero Velló</t>
  </si>
  <si>
    <t>Margarita</t>
  </si>
  <si>
    <t>Ferrer Vives</t>
  </si>
  <si>
    <t>Vives Estarlich</t>
  </si>
  <si>
    <t xml:space="preserve">María José </t>
  </si>
  <si>
    <t xml:space="preserve">Aleixandre Grimaltos </t>
  </si>
  <si>
    <t>Paola</t>
  </si>
  <si>
    <t>Puig Estruch</t>
  </si>
  <si>
    <t>Raquel</t>
  </si>
  <si>
    <t>Puig Torres</t>
  </si>
  <si>
    <t>Sergio</t>
  </si>
  <si>
    <t>Marti Monzonis</t>
  </si>
  <si>
    <t xml:space="preserve">Vicente </t>
  </si>
  <si>
    <t xml:space="preserve">Díez Valentín </t>
  </si>
  <si>
    <t>aitana</t>
  </si>
  <si>
    <t>puig mas</t>
  </si>
  <si>
    <t>marta</t>
  </si>
  <si>
    <t>puig estruch</t>
  </si>
  <si>
    <t xml:space="preserve">JOSE LUIS </t>
  </si>
  <si>
    <t xml:space="preserve">SANFELIX MARIN </t>
  </si>
  <si>
    <t>Clarinete bajo</t>
  </si>
  <si>
    <t>Maria Angeles</t>
  </si>
  <si>
    <t xml:space="preserve">Montes Galdón </t>
  </si>
  <si>
    <t xml:space="preserve">ROBERTO </t>
  </si>
  <si>
    <t xml:space="preserve">BISBAL DOMÉNECH </t>
  </si>
  <si>
    <t>ANDRES</t>
  </si>
  <si>
    <t>TORRIJO DOMINGO</t>
  </si>
  <si>
    <t>Saxofón alto</t>
  </si>
  <si>
    <t>Duato Blau</t>
  </si>
  <si>
    <t>Alberto</t>
  </si>
  <si>
    <t xml:space="preserve"> Benavent Aleixandre</t>
  </si>
  <si>
    <t>Alicia</t>
  </si>
  <si>
    <t>Sanchis Gil</t>
  </si>
  <si>
    <t xml:space="preserve">Cortés Pastor </t>
  </si>
  <si>
    <t>Aroa</t>
  </si>
  <si>
    <t xml:space="preserve">Ortiz Barbera </t>
  </si>
  <si>
    <t>Carme</t>
  </si>
  <si>
    <t>Rubio</t>
  </si>
  <si>
    <t>Daniela</t>
  </si>
  <si>
    <t>Joan</t>
  </si>
  <si>
    <t>Moratal Bàguena</t>
  </si>
  <si>
    <t>Torrijo</t>
  </si>
  <si>
    <t>Lluís</t>
  </si>
  <si>
    <t>Pelegrí Calvet</t>
  </si>
  <si>
    <t>MARTA</t>
  </si>
  <si>
    <t>Moreno Aliaga</t>
  </si>
  <si>
    <t xml:space="preserve">Maria </t>
  </si>
  <si>
    <t xml:space="preserve">Sanz Hernandez </t>
  </si>
  <si>
    <t>Mateu Blau</t>
  </si>
  <si>
    <t>Mompó</t>
  </si>
  <si>
    <t>Asensi Lucas</t>
  </si>
  <si>
    <t>Pau</t>
  </si>
  <si>
    <t>Quique</t>
  </si>
  <si>
    <t>Fuster Bruñó</t>
  </si>
  <si>
    <t xml:space="preserve">Raquel </t>
  </si>
  <si>
    <t xml:space="preserve">Lledó Vives </t>
  </si>
  <si>
    <t>Sara</t>
  </si>
  <si>
    <t>Virgi</t>
  </si>
  <si>
    <t>Bou Gómez</t>
  </si>
  <si>
    <t xml:space="preserve">Yolanda </t>
  </si>
  <si>
    <t xml:space="preserve">Cebriá Richart </t>
  </si>
  <si>
    <t>laura</t>
  </si>
  <si>
    <t>sanchez</t>
  </si>
  <si>
    <t>maria</t>
  </si>
  <si>
    <t>asensi</t>
  </si>
  <si>
    <t xml:space="preserve">ALBERTO </t>
  </si>
  <si>
    <t>BENAVENT ESCRIBA</t>
  </si>
  <si>
    <t>Saxofón tenor</t>
  </si>
  <si>
    <t>Abel</t>
  </si>
  <si>
    <t>Fuster Gonzalez</t>
  </si>
  <si>
    <t>Andreu</t>
  </si>
  <si>
    <t>Cortés sarria</t>
  </si>
  <si>
    <t>Martinez gimenez</t>
  </si>
  <si>
    <t>Paco</t>
  </si>
  <si>
    <t>Ferrer</t>
  </si>
  <si>
    <t>Rosa</t>
  </si>
  <si>
    <t>Alos Pillicer</t>
  </si>
  <si>
    <t xml:space="preserve">Ramón </t>
  </si>
  <si>
    <t xml:space="preserve">Martorell Furió </t>
  </si>
  <si>
    <t>Saxofón barítono</t>
  </si>
  <si>
    <t xml:space="preserve">Anna Maria </t>
  </si>
  <si>
    <t>Pla Aleo</t>
  </si>
  <si>
    <t>Trompa</t>
  </si>
  <si>
    <t xml:space="preserve">Carles </t>
  </si>
  <si>
    <t>Valero Miralles</t>
  </si>
  <si>
    <t>Dídac</t>
  </si>
  <si>
    <t>Andrés Cebriá</t>
  </si>
  <si>
    <t>Eduard</t>
  </si>
  <si>
    <t>Hurtado Montero</t>
  </si>
  <si>
    <t>Francisco Manuel</t>
  </si>
  <si>
    <t xml:space="preserve">Carañana Coll </t>
  </si>
  <si>
    <t>Fran</t>
  </si>
  <si>
    <t>Guillem</t>
  </si>
  <si>
    <t>Oliver</t>
  </si>
  <si>
    <t>Hugo</t>
  </si>
  <si>
    <t xml:space="preserve">Joan </t>
  </si>
  <si>
    <t xml:space="preserve">Benavent Diez </t>
  </si>
  <si>
    <t>Hurtado Sala</t>
  </si>
  <si>
    <t>Puig Mompo</t>
  </si>
  <si>
    <t>Leire</t>
  </si>
  <si>
    <t>Sala Combres</t>
  </si>
  <si>
    <t>Garcia Mariner</t>
  </si>
  <si>
    <t xml:space="preserve">Miquel </t>
  </si>
  <si>
    <t xml:space="preserve">Giner Torres </t>
  </si>
  <si>
    <t>Mireia</t>
  </si>
  <si>
    <t>Quiles</t>
  </si>
  <si>
    <t>Pepe</t>
  </si>
  <si>
    <t>Soler Gil</t>
  </si>
  <si>
    <t>Lledó Vives</t>
  </si>
  <si>
    <t>Salvador</t>
  </si>
  <si>
    <t>Mompó Calabuig</t>
  </si>
  <si>
    <t xml:space="preserve">Santiago </t>
  </si>
  <si>
    <t xml:space="preserve">Muñoz Gea </t>
  </si>
  <si>
    <t>Víctor</t>
  </si>
  <si>
    <t>Mateu Vives</t>
  </si>
  <si>
    <t xml:space="preserve">Álvaro </t>
  </si>
  <si>
    <t>Bisbal Sala</t>
  </si>
  <si>
    <t xml:space="preserve">Daniel José </t>
  </si>
  <si>
    <t xml:space="preserve">Juan Alarcón </t>
  </si>
  <si>
    <t>Fliscorno</t>
  </si>
  <si>
    <t>Aleix</t>
  </si>
  <si>
    <t>Trompeta</t>
  </si>
  <si>
    <t>Calvet Iborra</t>
  </si>
  <si>
    <t>Ibáñez Ferrando</t>
  </si>
  <si>
    <t xml:space="preserve">Más </t>
  </si>
  <si>
    <t>Ferrer Mestre</t>
  </si>
  <si>
    <t>Briz</t>
  </si>
  <si>
    <t>Andrea</t>
  </si>
  <si>
    <t xml:space="preserve">Sevilla Cortes </t>
  </si>
  <si>
    <t>Angela</t>
  </si>
  <si>
    <t>Mateu Campos</t>
  </si>
  <si>
    <t>Sanchis Martínez</t>
  </si>
  <si>
    <t>Fernando</t>
  </si>
  <si>
    <t>Escrivá-Arocas</t>
  </si>
  <si>
    <t xml:space="preserve">Ferran </t>
  </si>
  <si>
    <t xml:space="preserve">Cebria Iborra </t>
  </si>
  <si>
    <t>Ferran</t>
  </si>
  <si>
    <t>Cebria</t>
  </si>
  <si>
    <t xml:space="preserve">Gerard </t>
  </si>
  <si>
    <t>Duato Part</t>
  </si>
  <si>
    <t>Cebra</t>
  </si>
  <si>
    <t>Josep</t>
  </si>
  <si>
    <t>Cortes</t>
  </si>
  <si>
    <t>Maria Jesus</t>
  </si>
  <si>
    <t>Sanchis</t>
  </si>
  <si>
    <t>Miquel</t>
  </si>
  <si>
    <t>Mafé Benavent</t>
  </si>
  <si>
    <t xml:space="preserve">Colomina Sanchis </t>
  </si>
  <si>
    <t>Sergi</t>
  </si>
  <si>
    <t xml:space="preserve">González Benavent </t>
  </si>
  <si>
    <t>Toni</t>
  </si>
  <si>
    <t>Chust</t>
  </si>
  <si>
    <t>Vicent</t>
  </si>
  <si>
    <t>Díez Bruñó</t>
  </si>
  <si>
    <t>Riera llacer</t>
  </si>
  <si>
    <t xml:space="preserve">Víctor </t>
  </si>
  <si>
    <t xml:space="preserve">Hernández </t>
  </si>
  <si>
    <t>García Dauder</t>
  </si>
  <si>
    <t>Ainhoa</t>
  </si>
  <si>
    <t xml:space="preserve">Lenomar Díez </t>
  </si>
  <si>
    <t>Trombón</t>
  </si>
  <si>
    <t xml:space="preserve">Alejandro </t>
  </si>
  <si>
    <t xml:space="preserve">Briz Company </t>
  </si>
  <si>
    <t>Antonio</t>
  </si>
  <si>
    <t>Gómez Casanova</t>
  </si>
  <si>
    <t>Enric</t>
  </si>
  <si>
    <t>Rodríguez Llorens</t>
  </si>
  <si>
    <t xml:space="preserve">Miralles Ortega </t>
  </si>
  <si>
    <t>Irene</t>
  </si>
  <si>
    <t xml:space="preserve">Vives Bono </t>
  </si>
  <si>
    <t xml:space="preserve">Giménez Ortiz </t>
  </si>
  <si>
    <t>Jose Carlos</t>
  </si>
  <si>
    <t xml:space="preserve">Garcia </t>
  </si>
  <si>
    <t xml:space="preserve">Josep </t>
  </si>
  <si>
    <t xml:space="preserve">Samblancat Galbis </t>
  </si>
  <si>
    <t xml:space="preserve">Tudela Alabort </t>
  </si>
  <si>
    <t>Juan</t>
  </si>
  <si>
    <t>Revert Frances</t>
  </si>
  <si>
    <t>Samuel</t>
  </si>
  <si>
    <t>Fuster Richart</t>
  </si>
  <si>
    <t>Oliver Vicente</t>
  </si>
  <si>
    <t>Enrique</t>
  </si>
  <si>
    <t>Alonso Hernandez</t>
  </si>
  <si>
    <t>Bombardino</t>
  </si>
  <si>
    <t>Sanz Hernandez</t>
  </si>
  <si>
    <t>Más Alfonso</t>
  </si>
  <si>
    <t>Tuba</t>
  </si>
  <si>
    <t>FERNANDO</t>
  </si>
  <si>
    <t>CATALA CORBATO</t>
  </si>
  <si>
    <t xml:space="preserve">Bono </t>
  </si>
  <si>
    <t>Pascual</t>
  </si>
  <si>
    <t>Francés Ferrando</t>
  </si>
  <si>
    <t>Sergi I.</t>
  </si>
  <si>
    <t xml:space="preserve">Rodríguez Benavent </t>
  </si>
  <si>
    <t>Violonchelo</t>
  </si>
  <si>
    <t>Enri</t>
  </si>
  <si>
    <t xml:space="preserve">Benavent Gandía </t>
  </si>
  <si>
    <t>Maria jose</t>
  </si>
  <si>
    <t>Guillem climent</t>
  </si>
  <si>
    <t xml:space="preserve">Enrique </t>
  </si>
  <si>
    <t>Contrabajo</t>
  </si>
  <si>
    <t>Eric</t>
  </si>
  <si>
    <t>Pelegrí Ruiz</t>
  </si>
  <si>
    <t xml:space="preserve">M Angeles </t>
  </si>
  <si>
    <t>Palop Aleo</t>
  </si>
  <si>
    <t>Marcos</t>
  </si>
  <si>
    <t>Zaragoza Calabuig</t>
  </si>
  <si>
    <t>Cebrià Hernàndez</t>
  </si>
  <si>
    <t>Percusión</t>
  </si>
  <si>
    <t>Antoni</t>
  </si>
  <si>
    <t>Mollà Benavent</t>
  </si>
  <si>
    <t>Gandia</t>
  </si>
  <si>
    <t xml:space="preserve">David </t>
  </si>
  <si>
    <t>Puig Mas</t>
  </si>
  <si>
    <t>David</t>
  </si>
  <si>
    <t>Ortiz Maravilla</t>
  </si>
  <si>
    <t>Puig torres</t>
  </si>
  <si>
    <t xml:space="preserve">Francesc </t>
  </si>
  <si>
    <t>Rivero Sanz</t>
  </si>
  <si>
    <t>Cubo</t>
  </si>
  <si>
    <t>José María</t>
  </si>
  <si>
    <t>Martínez de la Casa Álvarez</t>
  </si>
  <si>
    <t>LAURA</t>
  </si>
  <si>
    <t>SANCHIS GIL</t>
  </si>
  <si>
    <t xml:space="preserve">Llorenç </t>
  </si>
  <si>
    <t xml:space="preserve">Hernández Caballero </t>
  </si>
  <si>
    <t>Loren</t>
  </si>
  <si>
    <t>Monzó Sales</t>
  </si>
  <si>
    <t>Lorenzo</t>
  </si>
  <si>
    <t>Ortiz Gil</t>
  </si>
  <si>
    <t xml:space="preserve">Cardona Velló </t>
  </si>
  <si>
    <t>Pablo</t>
  </si>
  <si>
    <t xml:space="preserve">Villalba Arcos </t>
  </si>
  <si>
    <t>Pere</t>
  </si>
  <si>
    <t>Bertomeu Selva</t>
  </si>
  <si>
    <t>Robert</t>
  </si>
  <si>
    <t>joan</t>
  </si>
  <si>
    <t>chafer</t>
  </si>
  <si>
    <t>Rafa</t>
  </si>
  <si>
    <t>Sales</t>
  </si>
  <si>
    <t>Acordeón</t>
  </si>
  <si>
    <t>ACTES</t>
  </si>
  <si>
    <t>COBRAT</t>
  </si>
  <si>
    <t>LLOGATS</t>
  </si>
  <si>
    <t>TRANSPORT</t>
  </si>
  <si>
    <t>Mig any Falles - Despertà</t>
  </si>
  <si>
    <t>Mig any de Falles - Passacarrer de vesprada</t>
  </si>
  <si>
    <t>Despertà Comissió Local Fallera</t>
  </si>
  <si>
    <t>A REPARTIR</t>
  </si>
  <si>
    <t>A</t>
  </si>
  <si>
    <t>B</t>
  </si>
  <si>
    <t>C</t>
  </si>
  <si>
    <t>D</t>
  </si>
  <si>
    <t>E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</si>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</sst>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4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Liberation Sans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7CAA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4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164" fontId="2" fillId="0" borderId="2" xfId="0" applyNumberFormat="1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imolla/Desktop/%20SUMA/Cobro/Plantilla%20Cobrar%20Actes%20Bona.xlsx" TargetMode="External"/><Relationship Id="rId1" Type="http://schemas.openxmlformats.org/officeDocument/2006/relationships/externalLinkPath" Target="%20SUMA/Cobro/Plantilla%20Cobrar%20Actes%20B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stencia"/>
      <sheetName val="Coches"/>
      <sheetName val="Presupuesto"/>
      <sheetName val="Configuracion Precios"/>
      <sheetName val="Configuracion Presupuesto"/>
      <sheetName val="Cobro"/>
      <sheetName val="ResumenCobro"/>
      <sheetName val="Dashboard"/>
      <sheetName val="Hoja5"/>
    </sheetNames>
    <sheetDataSet>
      <sheetData sheetId="0"/>
      <sheetData sheetId="1"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I21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7"/>
  <sheetViews>
    <sheetView workbookViewId="0">
      <selection activeCell="E1" sqref="E1:AI1"/>
    </sheetView>
  </sheetViews>
  <sheetFormatPr baseColWidth="10" defaultRowHeight="16"/>
  <cols>
    <col min="1" max="1" width="15.5" bestFit="1" customWidth="1"/>
    <col min="2" max="2" width="23.83203125" bestFit="1" customWidth="1"/>
    <col min="3" max="3" width="23.83203125" customWidth="1"/>
    <col min="4" max="4" width="15.33203125" bestFit="1" customWidth="1"/>
    <col min="5" max="6" width="15.33203125" customWidth="1"/>
    <col min="34" max="35" width="32.83203125" bestFit="1" customWidth="1"/>
  </cols>
  <sheetData>
    <row r="1" spans="1:35" ht="24">
      <c r="A1" t="s">
        <v>0</v>
      </c>
      <c r="B1" t="s">
        <v>1</v>
      </c>
      <c r="C1" t="s">
        <v>413</v>
      </c>
      <c r="D1" t="s">
        <v>2</v>
      </c>
      <c r="E1" s="3" t="s">
        <v>404</v>
      </c>
      <c r="F1" s="3" t="s">
        <v>405</v>
      </c>
      <c r="G1" s="3" t="s">
        <v>406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</row>
    <row r="2" spans="1:35">
      <c r="A2" t="s">
        <v>31</v>
      </c>
      <c r="B2" t="s">
        <v>32</v>
      </c>
      <c r="C2" s="8" t="s">
        <v>410</v>
      </c>
      <c r="D2" t="s">
        <v>33</v>
      </c>
      <c r="E2" s="8">
        <v>0</v>
      </c>
      <c r="F2" s="8">
        <v>0</v>
      </c>
      <c r="G2" s="8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34</v>
      </c>
      <c r="B3" t="s">
        <v>35</v>
      </c>
      <c r="C3" s="8" t="s">
        <v>411</v>
      </c>
      <c r="D3" t="s">
        <v>33</v>
      </c>
      <c r="E3" s="8">
        <v>1</v>
      </c>
      <c r="F3" s="8">
        <v>1</v>
      </c>
      <c r="G3" s="8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36</v>
      </c>
      <c r="B4" t="s">
        <v>37</v>
      </c>
      <c r="C4" s="8" t="s">
        <v>412</v>
      </c>
      <c r="D4" t="s">
        <v>38</v>
      </c>
      <c r="E4" s="8">
        <v>1</v>
      </c>
      <c r="F4" s="8">
        <v>1</v>
      </c>
      <c r="G4" s="8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1</v>
      </c>
      <c r="AI4">
        <v>1</v>
      </c>
    </row>
    <row r="5" spans="1:35">
      <c r="A5" t="s">
        <v>39</v>
      </c>
      <c r="B5" t="s">
        <v>40</v>
      </c>
      <c r="C5" s="8" t="s">
        <v>409</v>
      </c>
      <c r="D5" t="s">
        <v>38</v>
      </c>
      <c r="E5" s="8">
        <v>0</v>
      </c>
      <c r="F5" s="8">
        <v>0</v>
      </c>
      <c r="G5" s="8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41</v>
      </c>
      <c r="B6" t="s">
        <v>42</v>
      </c>
      <c r="C6" s="8" t="s">
        <v>410</v>
      </c>
      <c r="D6" t="s">
        <v>38</v>
      </c>
      <c r="E6" s="8">
        <v>1</v>
      </c>
      <c r="F6" s="8">
        <v>1</v>
      </c>
      <c r="G6" s="8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41</v>
      </c>
      <c r="B7" t="s">
        <v>43</v>
      </c>
      <c r="C7" s="8" t="s">
        <v>408</v>
      </c>
      <c r="D7" t="s">
        <v>38</v>
      </c>
      <c r="E7" s="8">
        <v>0</v>
      </c>
      <c r="F7" s="8">
        <v>0</v>
      </c>
      <c r="G7" s="8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0</v>
      </c>
      <c r="AI7">
        <v>0</v>
      </c>
    </row>
    <row r="8" spans="1:35">
      <c r="A8" t="s">
        <v>44</v>
      </c>
      <c r="B8" t="s">
        <v>45</v>
      </c>
      <c r="C8" s="8" t="s">
        <v>408</v>
      </c>
      <c r="D8" t="s">
        <v>38</v>
      </c>
      <c r="E8" s="8">
        <v>0</v>
      </c>
      <c r="F8" s="8">
        <v>0</v>
      </c>
      <c r="G8" s="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 t="s">
        <v>46</v>
      </c>
      <c r="B9" t="s">
        <v>47</v>
      </c>
      <c r="C9" s="8" t="s">
        <v>409</v>
      </c>
      <c r="D9" t="s">
        <v>38</v>
      </c>
      <c r="E9" s="8">
        <v>0</v>
      </c>
      <c r="F9" s="8">
        <v>0</v>
      </c>
      <c r="G9" s="8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>
      <c r="A10" t="s">
        <v>48</v>
      </c>
      <c r="B10" t="s">
        <v>49</v>
      </c>
      <c r="C10" s="8" t="s">
        <v>410</v>
      </c>
      <c r="D10" t="s">
        <v>38</v>
      </c>
      <c r="E10" s="8">
        <v>0</v>
      </c>
      <c r="F10" s="8">
        <v>1</v>
      </c>
      <c r="G10" s="8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 t="s">
        <v>50</v>
      </c>
      <c r="B11" t="s">
        <v>51</v>
      </c>
      <c r="C11" s="8" t="s">
        <v>411</v>
      </c>
      <c r="D11" t="s">
        <v>38</v>
      </c>
      <c r="E11" s="8">
        <v>1</v>
      </c>
      <c r="F11" s="8">
        <v>1</v>
      </c>
      <c r="G11" s="8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</row>
    <row r="12" spans="1:35">
      <c r="A12" t="s">
        <v>52</v>
      </c>
      <c r="B12" t="s">
        <v>53</v>
      </c>
      <c r="C12" s="8" t="s">
        <v>412</v>
      </c>
      <c r="D12" t="s">
        <v>38</v>
      </c>
      <c r="E12" s="8">
        <v>0</v>
      </c>
      <c r="F12" s="8">
        <v>0</v>
      </c>
      <c r="G12" s="8">
        <v>0</v>
      </c>
      <c r="H12">
        <v>1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</row>
    <row r="13" spans="1:35">
      <c r="A13" t="s">
        <v>54</v>
      </c>
      <c r="B13" t="s">
        <v>55</v>
      </c>
      <c r="C13" s="8" t="s">
        <v>409</v>
      </c>
      <c r="D13" t="s">
        <v>38</v>
      </c>
      <c r="E13" s="8">
        <v>0</v>
      </c>
      <c r="F13" s="8">
        <v>0</v>
      </c>
      <c r="G13" s="8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A14" t="s">
        <v>56</v>
      </c>
      <c r="B14" t="s">
        <v>57</v>
      </c>
      <c r="C14" s="8" t="s">
        <v>410</v>
      </c>
      <c r="D14" t="s">
        <v>38</v>
      </c>
      <c r="E14" s="8">
        <v>0</v>
      </c>
      <c r="F14" s="8">
        <v>1</v>
      </c>
      <c r="G14" s="8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</row>
    <row r="15" spans="1:35">
      <c r="A15" t="s">
        <v>58</v>
      </c>
      <c r="B15" t="s">
        <v>59</v>
      </c>
      <c r="C15" s="8" t="s">
        <v>408</v>
      </c>
      <c r="D15" t="s">
        <v>38</v>
      </c>
      <c r="E15" s="8">
        <v>0</v>
      </c>
      <c r="F15" s="8">
        <v>1</v>
      </c>
      <c r="G15" s="8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35">
      <c r="A16" t="s">
        <v>60</v>
      </c>
      <c r="B16" t="s">
        <v>61</v>
      </c>
      <c r="C16" s="8" t="s">
        <v>408</v>
      </c>
      <c r="D16" t="s">
        <v>38</v>
      </c>
      <c r="E16" s="8">
        <v>0</v>
      </c>
      <c r="F16" s="8">
        <v>0</v>
      </c>
      <c r="G16" s="8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1</v>
      </c>
    </row>
    <row r="17" spans="1:35">
      <c r="A17" t="s">
        <v>62</v>
      </c>
      <c r="B17" t="s">
        <v>63</v>
      </c>
      <c r="C17" s="8" t="s">
        <v>409</v>
      </c>
      <c r="D17" t="s">
        <v>38</v>
      </c>
      <c r="E17" s="8">
        <v>0</v>
      </c>
      <c r="F17" s="8">
        <v>0</v>
      </c>
      <c r="G17" s="8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</row>
    <row r="18" spans="1:35">
      <c r="A18" t="s">
        <v>64</v>
      </c>
      <c r="B18" t="s">
        <v>65</v>
      </c>
      <c r="C18" s="8" t="s">
        <v>410</v>
      </c>
      <c r="D18" t="s">
        <v>38</v>
      </c>
      <c r="E18" s="8">
        <v>0</v>
      </c>
      <c r="F18" s="8">
        <v>0</v>
      </c>
      <c r="G18" s="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</row>
    <row r="19" spans="1:35">
      <c r="A19" t="s">
        <v>66</v>
      </c>
      <c r="B19" t="s">
        <v>67</v>
      </c>
      <c r="C19" s="8" t="s">
        <v>411</v>
      </c>
      <c r="D19" t="s">
        <v>38</v>
      </c>
      <c r="E19" s="8">
        <v>0</v>
      </c>
      <c r="F19" s="8">
        <v>0</v>
      </c>
      <c r="G19" s="8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t="s">
        <v>68</v>
      </c>
      <c r="B20" t="s">
        <v>69</v>
      </c>
      <c r="C20" s="8" t="s">
        <v>412</v>
      </c>
      <c r="D20" t="s">
        <v>38</v>
      </c>
      <c r="E20" s="8">
        <v>1</v>
      </c>
      <c r="F20" s="8">
        <v>1</v>
      </c>
      <c r="G20" s="8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1</v>
      </c>
      <c r="AI20">
        <v>0</v>
      </c>
    </row>
    <row r="21" spans="1:35">
      <c r="A21" t="s">
        <v>70</v>
      </c>
      <c r="B21" t="s">
        <v>71</v>
      </c>
      <c r="C21" s="8" t="s">
        <v>409</v>
      </c>
      <c r="D21" t="s">
        <v>38</v>
      </c>
      <c r="E21" s="8">
        <v>0</v>
      </c>
      <c r="F21" s="8">
        <v>0</v>
      </c>
      <c r="G21" s="8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</row>
    <row r="22" spans="1:35">
      <c r="A22" t="s">
        <v>41</v>
      </c>
      <c r="B22" t="s">
        <v>72</v>
      </c>
      <c r="C22" s="8" t="s">
        <v>410</v>
      </c>
      <c r="D22" t="s">
        <v>73</v>
      </c>
      <c r="E22" s="8">
        <v>0</v>
      </c>
      <c r="F22" s="8">
        <v>0</v>
      </c>
      <c r="G22" s="8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 t="s">
        <v>74</v>
      </c>
      <c r="B23" t="s">
        <v>75</v>
      </c>
      <c r="C23" s="8" t="s">
        <v>408</v>
      </c>
      <c r="D23" t="s">
        <v>73</v>
      </c>
      <c r="E23" s="8">
        <v>0</v>
      </c>
      <c r="F23" s="8">
        <v>1</v>
      </c>
      <c r="G23" s="8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>
      <c r="A24" t="s">
        <v>76</v>
      </c>
      <c r="B24" t="s">
        <v>77</v>
      </c>
      <c r="C24" s="8" t="s">
        <v>408</v>
      </c>
      <c r="D24" t="s">
        <v>73</v>
      </c>
      <c r="E24" s="8">
        <v>0</v>
      </c>
      <c r="F24" s="8">
        <v>0</v>
      </c>
      <c r="G24" s="8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0</v>
      </c>
      <c r="AI24">
        <v>0</v>
      </c>
    </row>
    <row r="25" spans="1:35">
      <c r="A25" t="s">
        <v>78</v>
      </c>
      <c r="B25" t="s">
        <v>79</v>
      </c>
      <c r="C25" s="8" t="s">
        <v>409</v>
      </c>
      <c r="D25" t="s">
        <v>73</v>
      </c>
      <c r="E25" s="8">
        <v>0</v>
      </c>
      <c r="F25" s="8">
        <v>0</v>
      </c>
      <c r="G25" s="8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1</v>
      </c>
      <c r="AG25">
        <v>1</v>
      </c>
      <c r="AH25">
        <v>0</v>
      </c>
      <c r="AI25">
        <v>0</v>
      </c>
    </row>
    <row r="26" spans="1:35">
      <c r="A26" t="s">
        <v>56</v>
      </c>
      <c r="B26" t="s">
        <v>80</v>
      </c>
      <c r="C26" s="8" t="s">
        <v>410</v>
      </c>
      <c r="D26" t="s">
        <v>73</v>
      </c>
      <c r="E26" s="8">
        <v>1</v>
      </c>
      <c r="F26" s="8">
        <v>1</v>
      </c>
      <c r="G26" s="8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>
      <c r="A27" t="s">
        <v>60</v>
      </c>
      <c r="B27" t="s">
        <v>81</v>
      </c>
      <c r="C27" s="8" t="s">
        <v>411</v>
      </c>
      <c r="D27" t="s">
        <v>73</v>
      </c>
      <c r="E27" s="8">
        <v>0</v>
      </c>
      <c r="F27" s="8">
        <v>0</v>
      </c>
      <c r="G27" s="8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0</v>
      </c>
      <c r="T27">
        <v>1</v>
      </c>
      <c r="U27">
        <v>0</v>
      </c>
      <c r="V27">
        <v>1</v>
      </c>
      <c r="W27">
        <v>1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1</v>
      </c>
      <c r="AI27">
        <v>0</v>
      </c>
    </row>
    <row r="28" spans="1:35">
      <c r="A28" t="s">
        <v>82</v>
      </c>
      <c r="B28" t="s">
        <v>80</v>
      </c>
      <c r="C28" s="8" t="s">
        <v>412</v>
      </c>
      <c r="D28" t="s">
        <v>73</v>
      </c>
      <c r="E28" s="8">
        <v>1</v>
      </c>
      <c r="F28" s="8">
        <v>1</v>
      </c>
      <c r="G28" s="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>
      <c r="A29" t="s">
        <v>83</v>
      </c>
      <c r="B29" t="s">
        <v>84</v>
      </c>
      <c r="C29" s="8" t="s">
        <v>409</v>
      </c>
      <c r="D29" t="s">
        <v>73</v>
      </c>
      <c r="E29" s="8">
        <v>1</v>
      </c>
      <c r="F29" s="8">
        <v>1</v>
      </c>
      <c r="G29" s="8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</row>
    <row r="30" spans="1:35">
      <c r="A30" t="s">
        <v>85</v>
      </c>
      <c r="B30" t="s">
        <v>86</v>
      </c>
      <c r="C30" s="8" t="s">
        <v>410</v>
      </c>
      <c r="D30" t="s">
        <v>73</v>
      </c>
      <c r="E30" s="8">
        <v>0</v>
      </c>
      <c r="F30" s="8">
        <v>0</v>
      </c>
      <c r="G30" s="8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>
        <v>1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</row>
    <row r="31" spans="1:35">
      <c r="A31" t="s">
        <v>87</v>
      </c>
      <c r="B31" t="s">
        <v>88</v>
      </c>
      <c r="C31" s="8" t="s">
        <v>408</v>
      </c>
      <c r="D31" t="s">
        <v>73</v>
      </c>
      <c r="E31" s="8">
        <v>0</v>
      </c>
      <c r="F31" s="8">
        <v>1</v>
      </c>
      <c r="G31" s="8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 t="s">
        <v>89</v>
      </c>
      <c r="B32" t="s">
        <v>90</v>
      </c>
      <c r="C32" s="8" t="s">
        <v>408</v>
      </c>
      <c r="D32" t="s">
        <v>91</v>
      </c>
      <c r="E32" s="8">
        <v>0</v>
      </c>
      <c r="F32" s="8">
        <v>0</v>
      </c>
      <c r="G32" s="8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</row>
    <row r="33" spans="1:35">
      <c r="A33" t="s">
        <v>92</v>
      </c>
      <c r="B33" t="s">
        <v>93</v>
      </c>
      <c r="C33" s="8" t="s">
        <v>409</v>
      </c>
      <c r="D33" t="s">
        <v>91</v>
      </c>
      <c r="E33" s="8">
        <v>0</v>
      </c>
      <c r="F33" s="8">
        <v>0</v>
      </c>
      <c r="G33" s="8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0</v>
      </c>
      <c r="AI33">
        <v>0</v>
      </c>
    </row>
    <row r="34" spans="1:35">
      <c r="A34" t="s">
        <v>94</v>
      </c>
      <c r="B34" t="s">
        <v>95</v>
      </c>
      <c r="C34" s="8" t="s">
        <v>410</v>
      </c>
      <c r="D34" t="s">
        <v>91</v>
      </c>
      <c r="E34" s="8">
        <v>0</v>
      </c>
      <c r="F34" s="8">
        <v>0</v>
      </c>
      <c r="G34" s="8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t="s">
        <v>96</v>
      </c>
      <c r="B35" t="s">
        <v>97</v>
      </c>
      <c r="C35" s="8" t="s">
        <v>411</v>
      </c>
      <c r="D35" t="s">
        <v>91</v>
      </c>
      <c r="E35" s="8">
        <v>0</v>
      </c>
      <c r="F35" s="8">
        <v>0</v>
      </c>
      <c r="G35" s="8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 t="s">
        <v>98</v>
      </c>
      <c r="B36" t="s">
        <v>99</v>
      </c>
      <c r="C36" s="8" t="s">
        <v>412</v>
      </c>
      <c r="D36" t="s">
        <v>100</v>
      </c>
      <c r="E36" s="8">
        <v>0</v>
      </c>
      <c r="F36" s="8">
        <v>0</v>
      </c>
      <c r="G36" s="8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0</v>
      </c>
    </row>
    <row r="37" spans="1:35">
      <c r="A37" t="s">
        <v>39</v>
      </c>
      <c r="B37" t="s">
        <v>101</v>
      </c>
      <c r="C37" s="8" t="s">
        <v>409</v>
      </c>
      <c r="D37" t="s">
        <v>102</v>
      </c>
      <c r="E37" s="8">
        <v>0</v>
      </c>
      <c r="F37" s="8">
        <v>0</v>
      </c>
      <c r="G37" s="8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>
      <c r="A38" t="s">
        <v>103</v>
      </c>
      <c r="B38" t="s">
        <v>104</v>
      </c>
      <c r="C38" s="8" t="s">
        <v>410</v>
      </c>
      <c r="D38" t="s">
        <v>102</v>
      </c>
      <c r="E38" s="8">
        <v>0</v>
      </c>
      <c r="F38" s="8">
        <v>0</v>
      </c>
      <c r="G38" s="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0</v>
      </c>
    </row>
    <row r="39" spans="1:35">
      <c r="A39" t="s">
        <v>105</v>
      </c>
      <c r="B39" t="s">
        <v>106</v>
      </c>
      <c r="C39" s="8" t="s">
        <v>408</v>
      </c>
      <c r="D39" t="s">
        <v>102</v>
      </c>
      <c r="E39" s="8">
        <v>1</v>
      </c>
      <c r="F39" s="8">
        <v>1</v>
      </c>
      <c r="G39" s="8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A40" t="s">
        <v>105</v>
      </c>
      <c r="B40" t="s">
        <v>107</v>
      </c>
      <c r="C40" s="8" t="s">
        <v>408</v>
      </c>
      <c r="D40" t="s">
        <v>102</v>
      </c>
      <c r="E40" s="8">
        <v>1</v>
      </c>
      <c r="F40" s="8">
        <v>1</v>
      </c>
      <c r="G40" s="8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</row>
    <row r="41" spans="1:35">
      <c r="A41" t="s">
        <v>108</v>
      </c>
      <c r="B41" t="s">
        <v>109</v>
      </c>
      <c r="C41" s="8" t="s">
        <v>409</v>
      </c>
      <c r="D41" t="s">
        <v>102</v>
      </c>
      <c r="E41" s="8">
        <v>1</v>
      </c>
      <c r="F41" s="8">
        <v>1</v>
      </c>
      <c r="G41" s="8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</row>
    <row r="42" spans="1:35">
      <c r="A42" t="s">
        <v>110</v>
      </c>
      <c r="B42" t="s">
        <v>111</v>
      </c>
      <c r="C42" s="8" t="s">
        <v>410</v>
      </c>
      <c r="D42" t="s">
        <v>102</v>
      </c>
      <c r="E42" s="8">
        <v>0</v>
      </c>
      <c r="F42" s="8">
        <v>0</v>
      </c>
      <c r="G42" s="8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</row>
    <row r="43" spans="1:35">
      <c r="A43" t="s">
        <v>41</v>
      </c>
      <c r="B43" t="s">
        <v>112</v>
      </c>
      <c r="C43" s="8" t="s">
        <v>411</v>
      </c>
      <c r="D43" t="s">
        <v>102</v>
      </c>
      <c r="E43" s="8">
        <v>0</v>
      </c>
      <c r="F43" s="8">
        <v>0</v>
      </c>
      <c r="G43" s="8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>
      <c r="A44" t="s">
        <v>44</v>
      </c>
      <c r="B44" t="s">
        <v>113</v>
      </c>
      <c r="C44" s="8" t="s">
        <v>412</v>
      </c>
      <c r="D44" t="s">
        <v>102</v>
      </c>
      <c r="E44" s="8">
        <v>0</v>
      </c>
      <c r="F44" s="8">
        <v>0</v>
      </c>
      <c r="G44" s="8">
        <v>0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1</v>
      </c>
    </row>
    <row r="45" spans="1:35">
      <c r="A45" t="s">
        <v>114</v>
      </c>
      <c r="B45" t="s">
        <v>115</v>
      </c>
      <c r="C45" s="8" t="s">
        <v>409</v>
      </c>
      <c r="D45" t="s">
        <v>102</v>
      </c>
      <c r="E45" s="8">
        <v>0</v>
      </c>
      <c r="F45" s="8">
        <v>0</v>
      </c>
      <c r="G45" s="8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>
      <c r="A46" t="s">
        <v>116</v>
      </c>
      <c r="B46" t="s">
        <v>117</v>
      </c>
      <c r="C46" s="8" t="s">
        <v>410</v>
      </c>
      <c r="D46" t="s">
        <v>102</v>
      </c>
      <c r="E46" s="8">
        <v>0</v>
      </c>
      <c r="F46" s="8">
        <v>0</v>
      </c>
      <c r="G46" s="8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1</v>
      </c>
    </row>
    <row r="47" spans="1:35">
      <c r="A47" t="s">
        <v>118</v>
      </c>
      <c r="B47" t="s">
        <v>119</v>
      </c>
      <c r="C47" s="8" t="s">
        <v>408</v>
      </c>
      <c r="D47" t="s">
        <v>102</v>
      </c>
      <c r="E47" s="8">
        <v>1</v>
      </c>
      <c r="F47" s="8">
        <v>1</v>
      </c>
      <c r="G47" s="8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1</v>
      </c>
      <c r="AI47">
        <v>1</v>
      </c>
    </row>
    <row r="48" spans="1:35">
      <c r="A48" t="s">
        <v>120</v>
      </c>
      <c r="B48" t="s">
        <v>121</v>
      </c>
      <c r="C48" s="8" t="s">
        <v>408</v>
      </c>
      <c r="D48" t="s">
        <v>102</v>
      </c>
      <c r="E48" s="8">
        <v>1</v>
      </c>
      <c r="F48" s="8">
        <v>1</v>
      </c>
      <c r="G48" s="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0</v>
      </c>
      <c r="AI48">
        <v>0</v>
      </c>
    </row>
    <row r="49" spans="1:35">
      <c r="A49" t="s">
        <v>122</v>
      </c>
      <c r="B49" t="s">
        <v>123</v>
      </c>
      <c r="C49" s="8" t="s">
        <v>409</v>
      </c>
      <c r="D49" t="s">
        <v>102</v>
      </c>
      <c r="E49" s="8">
        <v>0</v>
      </c>
      <c r="F49" s="8">
        <v>0</v>
      </c>
      <c r="G49" s="8">
        <v>0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0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1</v>
      </c>
    </row>
    <row r="50" spans="1:35">
      <c r="A50" t="s">
        <v>124</v>
      </c>
      <c r="B50" t="s">
        <v>125</v>
      </c>
      <c r="C50" s="8" t="s">
        <v>410</v>
      </c>
      <c r="D50" t="s">
        <v>102</v>
      </c>
      <c r="E50" s="8">
        <v>0</v>
      </c>
      <c r="F50" s="8">
        <v>0</v>
      </c>
      <c r="G50" s="8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</row>
    <row r="51" spans="1:35">
      <c r="A51" t="s">
        <v>126</v>
      </c>
      <c r="B51" t="s">
        <v>127</v>
      </c>
      <c r="C51" s="8" t="s">
        <v>411</v>
      </c>
      <c r="D51" t="s">
        <v>102</v>
      </c>
      <c r="E51" s="8">
        <v>0</v>
      </c>
      <c r="F51" s="8">
        <v>1</v>
      </c>
      <c r="G51" s="8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</row>
    <row r="52" spans="1:35">
      <c r="A52" t="s">
        <v>128</v>
      </c>
      <c r="B52" t="s">
        <v>129</v>
      </c>
      <c r="C52" s="8" t="s">
        <v>412</v>
      </c>
      <c r="D52" t="s">
        <v>102</v>
      </c>
      <c r="E52" s="8">
        <v>0</v>
      </c>
      <c r="F52" s="8">
        <v>0</v>
      </c>
      <c r="G52" s="8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</row>
    <row r="53" spans="1:35">
      <c r="A53" t="s">
        <v>50</v>
      </c>
      <c r="B53" t="s">
        <v>130</v>
      </c>
      <c r="C53" s="8" t="s">
        <v>409</v>
      </c>
      <c r="D53" t="s">
        <v>102</v>
      </c>
      <c r="E53" s="8">
        <v>0</v>
      </c>
      <c r="F53" s="8">
        <v>0</v>
      </c>
      <c r="G53" s="8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>
      <c r="A54" t="s">
        <v>131</v>
      </c>
      <c r="B54" t="s">
        <v>132</v>
      </c>
      <c r="C54" s="8" t="s">
        <v>410</v>
      </c>
      <c r="D54" t="s">
        <v>102</v>
      </c>
      <c r="E54" s="8">
        <v>1</v>
      </c>
      <c r="F54" s="8">
        <v>1</v>
      </c>
      <c r="G54" s="8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1</v>
      </c>
    </row>
    <row r="55" spans="1:35">
      <c r="A55" t="s">
        <v>133</v>
      </c>
      <c r="B55" t="s">
        <v>134</v>
      </c>
      <c r="C55" s="8" t="s">
        <v>408</v>
      </c>
      <c r="D55" t="s">
        <v>102</v>
      </c>
      <c r="E55" s="8">
        <v>0</v>
      </c>
      <c r="F55" s="8">
        <v>0</v>
      </c>
      <c r="G55" s="8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1</v>
      </c>
    </row>
    <row r="56" spans="1:35">
      <c r="A56" t="s">
        <v>135</v>
      </c>
      <c r="B56" t="s">
        <v>136</v>
      </c>
      <c r="C56" s="8" t="s">
        <v>408</v>
      </c>
      <c r="D56" t="s">
        <v>102</v>
      </c>
      <c r="E56" s="8">
        <v>0</v>
      </c>
      <c r="F56" s="8">
        <v>0</v>
      </c>
      <c r="G56" s="8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 t="s">
        <v>137</v>
      </c>
      <c r="B57" t="s">
        <v>138</v>
      </c>
      <c r="C57" s="8" t="s">
        <v>409</v>
      </c>
      <c r="D57" t="s">
        <v>102</v>
      </c>
      <c r="E57" s="8">
        <v>0</v>
      </c>
      <c r="F57" s="8">
        <v>0</v>
      </c>
      <c r="G57" s="8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>
      <c r="A58" t="s">
        <v>139</v>
      </c>
      <c r="B58" t="s">
        <v>140</v>
      </c>
      <c r="C58" s="8" t="s">
        <v>410</v>
      </c>
      <c r="D58" t="s">
        <v>102</v>
      </c>
      <c r="E58" s="8">
        <v>0</v>
      </c>
      <c r="F58" s="8">
        <v>0</v>
      </c>
      <c r="G58" s="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>
      <c r="A59" t="s">
        <v>141</v>
      </c>
      <c r="B59" t="s">
        <v>142</v>
      </c>
      <c r="C59" s="8" t="s">
        <v>411</v>
      </c>
      <c r="D59" t="s">
        <v>102</v>
      </c>
      <c r="E59" s="8">
        <v>0</v>
      </c>
      <c r="F59" s="8">
        <v>0</v>
      </c>
      <c r="G59" s="8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>
      <c r="A60" t="s">
        <v>141</v>
      </c>
      <c r="B60" t="s">
        <v>104</v>
      </c>
      <c r="C60" s="8" t="s">
        <v>412</v>
      </c>
      <c r="D60" t="s">
        <v>102</v>
      </c>
      <c r="E60" s="8">
        <v>1</v>
      </c>
      <c r="F60" s="8">
        <v>1</v>
      </c>
      <c r="G60" s="8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A61" t="s">
        <v>143</v>
      </c>
      <c r="B61" t="s">
        <v>144</v>
      </c>
      <c r="C61" s="8" t="s">
        <v>409</v>
      </c>
      <c r="D61" t="s">
        <v>102</v>
      </c>
      <c r="E61" s="8">
        <v>0</v>
      </c>
      <c r="F61" s="8">
        <v>0</v>
      </c>
      <c r="G61" s="8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1</v>
      </c>
      <c r="Y61">
        <v>1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0</v>
      </c>
    </row>
    <row r="62" spans="1:35">
      <c r="A62" t="s">
        <v>145</v>
      </c>
      <c r="B62" t="s">
        <v>146</v>
      </c>
      <c r="C62" s="8" t="s">
        <v>410</v>
      </c>
      <c r="D62" t="s">
        <v>102</v>
      </c>
      <c r="E62" s="8">
        <v>0</v>
      </c>
      <c r="F62" s="8">
        <v>0</v>
      </c>
      <c r="G62" s="8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</row>
    <row r="63" spans="1:35">
      <c r="A63" t="s">
        <v>147</v>
      </c>
      <c r="B63" t="s">
        <v>148</v>
      </c>
      <c r="C63" s="8" t="s">
        <v>408</v>
      </c>
      <c r="D63" t="s">
        <v>102</v>
      </c>
      <c r="E63" s="8">
        <v>0</v>
      </c>
      <c r="F63" s="8">
        <v>0</v>
      </c>
      <c r="G63" s="8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>
      <c r="A64" t="s">
        <v>149</v>
      </c>
      <c r="B64" t="s">
        <v>150</v>
      </c>
      <c r="C64" s="8" t="s">
        <v>408</v>
      </c>
      <c r="D64" t="s">
        <v>102</v>
      </c>
      <c r="E64" s="8">
        <v>0</v>
      </c>
      <c r="F64" s="8">
        <v>0</v>
      </c>
      <c r="G64" s="8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</row>
    <row r="65" spans="1:35">
      <c r="A65" t="s">
        <v>151</v>
      </c>
      <c r="B65" t="s">
        <v>152</v>
      </c>
      <c r="C65" s="8" t="s">
        <v>409</v>
      </c>
      <c r="D65" t="s">
        <v>102</v>
      </c>
      <c r="E65" s="8">
        <v>0</v>
      </c>
      <c r="F65" s="8">
        <v>0</v>
      </c>
      <c r="G65" s="8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</row>
    <row r="66" spans="1:35">
      <c r="A66" t="s">
        <v>151</v>
      </c>
      <c r="B66" t="s">
        <v>153</v>
      </c>
      <c r="C66" s="8" t="s">
        <v>410</v>
      </c>
      <c r="D66" t="s">
        <v>102</v>
      </c>
      <c r="E66" s="8">
        <v>1</v>
      </c>
      <c r="F66" s="8">
        <v>1</v>
      </c>
      <c r="G66" s="8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>
      <c r="A67" t="s">
        <v>154</v>
      </c>
      <c r="B67" t="s">
        <v>155</v>
      </c>
      <c r="C67" s="8" t="s">
        <v>411</v>
      </c>
      <c r="D67" t="s">
        <v>102</v>
      </c>
      <c r="E67" s="8">
        <v>1</v>
      </c>
      <c r="F67" s="8">
        <v>1</v>
      </c>
      <c r="G67" s="8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A68" t="s">
        <v>156</v>
      </c>
      <c r="B68" t="s">
        <v>157</v>
      </c>
      <c r="C68" s="8" t="s">
        <v>412</v>
      </c>
      <c r="D68" t="s">
        <v>102</v>
      </c>
      <c r="E68" s="8">
        <v>1</v>
      </c>
      <c r="F68" s="8">
        <v>1</v>
      </c>
      <c r="G68" s="8">
        <v>0</v>
      </c>
      <c r="H68"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0</v>
      </c>
      <c r="P68">
        <v>1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</row>
    <row r="69" spans="1:35">
      <c r="A69" t="s">
        <v>158</v>
      </c>
      <c r="B69" t="s">
        <v>159</v>
      </c>
      <c r="C69" s="8" t="s">
        <v>409</v>
      </c>
      <c r="D69" t="s">
        <v>102</v>
      </c>
      <c r="E69" s="8">
        <v>0</v>
      </c>
      <c r="F69" s="8">
        <v>0</v>
      </c>
      <c r="G69" s="8">
        <v>0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1</v>
      </c>
      <c r="R69">
        <v>1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0</v>
      </c>
      <c r="AH69">
        <v>1</v>
      </c>
      <c r="AI69">
        <v>1</v>
      </c>
    </row>
    <row r="70" spans="1:35">
      <c r="A70" t="s">
        <v>160</v>
      </c>
      <c r="B70" t="s">
        <v>161</v>
      </c>
      <c r="C70" s="8" t="s">
        <v>410</v>
      </c>
      <c r="D70" t="s">
        <v>102</v>
      </c>
      <c r="E70" s="8">
        <v>0</v>
      </c>
      <c r="F70" s="8">
        <v>0</v>
      </c>
      <c r="G70" s="8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>
      <c r="A71" t="s">
        <v>60</v>
      </c>
      <c r="B71" t="s">
        <v>162</v>
      </c>
      <c r="C71" s="8" t="s">
        <v>408</v>
      </c>
      <c r="D71" t="s">
        <v>102</v>
      </c>
      <c r="E71" s="8">
        <v>1</v>
      </c>
      <c r="F71" s="8">
        <v>0</v>
      </c>
      <c r="G71" s="8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A72" t="s">
        <v>163</v>
      </c>
      <c r="B72" t="s">
        <v>164</v>
      </c>
      <c r="C72" s="8" t="s">
        <v>408</v>
      </c>
      <c r="D72" t="s">
        <v>102</v>
      </c>
      <c r="E72" s="8">
        <v>0</v>
      </c>
      <c r="F72" s="8">
        <v>0</v>
      </c>
      <c r="G72" s="8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>
      <c r="A73" t="s">
        <v>165</v>
      </c>
      <c r="B73" t="s">
        <v>166</v>
      </c>
      <c r="C73" s="8" t="s">
        <v>409</v>
      </c>
      <c r="D73" t="s">
        <v>102</v>
      </c>
      <c r="E73" s="8">
        <v>1</v>
      </c>
      <c r="F73" s="8">
        <v>1</v>
      </c>
      <c r="G73" s="8">
        <v>1</v>
      </c>
      <c r="H73">
        <v>1</v>
      </c>
      <c r="I73">
        <v>0</v>
      </c>
      <c r="J73">
        <v>1</v>
      </c>
      <c r="K73">
        <v>1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0</v>
      </c>
      <c r="V73">
        <v>1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0</v>
      </c>
      <c r="AI73">
        <v>0</v>
      </c>
    </row>
    <row r="74" spans="1:35">
      <c r="A74" t="s">
        <v>167</v>
      </c>
      <c r="B74" t="s">
        <v>168</v>
      </c>
      <c r="C74" s="8" t="s">
        <v>410</v>
      </c>
      <c r="D74" t="s">
        <v>102</v>
      </c>
      <c r="E74" s="8">
        <v>0</v>
      </c>
      <c r="F74" s="8">
        <v>0</v>
      </c>
      <c r="G74" s="8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0</v>
      </c>
    </row>
    <row r="75" spans="1:35">
      <c r="A75" t="s">
        <v>169</v>
      </c>
      <c r="B75" t="s">
        <v>170</v>
      </c>
      <c r="C75" s="8" t="s">
        <v>411</v>
      </c>
      <c r="D75" t="s">
        <v>102</v>
      </c>
      <c r="E75" s="8">
        <v>1</v>
      </c>
      <c r="F75" s="8">
        <v>1</v>
      </c>
      <c r="G75" s="8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0</v>
      </c>
    </row>
    <row r="76" spans="1:35">
      <c r="A76" t="s">
        <v>171</v>
      </c>
      <c r="B76" t="s">
        <v>172</v>
      </c>
      <c r="C76" s="8" t="s">
        <v>412</v>
      </c>
      <c r="D76" t="s">
        <v>102</v>
      </c>
      <c r="E76" s="8">
        <v>1</v>
      </c>
      <c r="F76" s="8">
        <v>0</v>
      </c>
      <c r="G76" s="8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1</v>
      </c>
      <c r="AC76">
        <v>1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1</v>
      </c>
    </row>
    <row r="77" spans="1:35">
      <c r="A77" t="s">
        <v>173</v>
      </c>
      <c r="B77" t="s">
        <v>174</v>
      </c>
      <c r="C77" s="8" t="s">
        <v>409</v>
      </c>
      <c r="D77" t="s">
        <v>102</v>
      </c>
      <c r="E77" s="8">
        <v>0</v>
      </c>
      <c r="F77" s="8">
        <v>0</v>
      </c>
      <c r="G77" s="8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</row>
    <row r="78" spans="1:35">
      <c r="A78" t="s">
        <v>175</v>
      </c>
      <c r="B78" t="s">
        <v>176</v>
      </c>
      <c r="C78" s="8" t="s">
        <v>410</v>
      </c>
      <c r="D78" t="s">
        <v>102</v>
      </c>
      <c r="E78" s="8">
        <v>0</v>
      </c>
      <c r="F78" s="8">
        <v>0</v>
      </c>
      <c r="G78" s="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1</v>
      </c>
      <c r="AG78">
        <v>1</v>
      </c>
      <c r="AH78">
        <v>0</v>
      </c>
      <c r="AI78">
        <v>0</v>
      </c>
    </row>
    <row r="79" spans="1:35">
      <c r="A79" t="s">
        <v>177</v>
      </c>
      <c r="B79" t="s">
        <v>178</v>
      </c>
      <c r="C79" s="8" t="s">
        <v>408</v>
      </c>
      <c r="D79" t="s">
        <v>179</v>
      </c>
      <c r="E79" s="8">
        <v>0</v>
      </c>
      <c r="F79" s="8">
        <v>0</v>
      </c>
      <c r="G79" s="8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1</v>
      </c>
      <c r="AI79">
        <v>1</v>
      </c>
    </row>
    <row r="80" spans="1:35">
      <c r="A80" t="s">
        <v>180</v>
      </c>
      <c r="B80" t="s">
        <v>181</v>
      </c>
      <c r="C80" s="8" t="s">
        <v>408</v>
      </c>
      <c r="D80" t="s">
        <v>179</v>
      </c>
      <c r="E80" s="8">
        <v>0</v>
      </c>
      <c r="F80" s="8">
        <v>0</v>
      </c>
      <c r="G80" s="8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A81" t="s">
        <v>182</v>
      </c>
      <c r="B81" t="s">
        <v>183</v>
      </c>
      <c r="C81" s="8" t="s">
        <v>409</v>
      </c>
      <c r="D81" t="s">
        <v>179</v>
      </c>
      <c r="E81" s="8">
        <v>0</v>
      </c>
      <c r="F81" s="8">
        <v>0</v>
      </c>
      <c r="G81" s="8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A82" t="s">
        <v>184</v>
      </c>
      <c r="B82" t="s">
        <v>185</v>
      </c>
      <c r="C82" s="8" t="s">
        <v>410</v>
      </c>
      <c r="D82" t="s">
        <v>186</v>
      </c>
      <c r="E82" s="8">
        <v>0</v>
      </c>
      <c r="F82" s="8">
        <v>0</v>
      </c>
      <c r="G82" s="8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0</v>
      </c>
    </row>
    <row r="83" spans="1:35">
      <c r="A83" t="s">
        <v>36</v>
      </c>
      <c r="B83" t="s">
        <v>187</v>
      </c>
      <c r="C83" s="8" t="s">
        <v>411</v>
      </c>
      <c r="D83" t="s">
        <v>186</v>
      </c>
      <c r="E83" s="8">
        <v>0</v>
      </c>
      <c r="F83" s="8">
        <v>0</v>
      </c>
      <c r="G83" s="8">
        <v>0</v>
      </c>
      <c r="H83">
        <v>1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</row>
    <row r="84" spans="1:35">
      <c r="A84" t="s">
        <v>188</v>
      </c>
      <c r="B84" t="s">
        <v>189</v>
      </c>
      <c r="C84" s="8" t="s">
        <v>412</v>
      </c>
      <c r="D84" t="s">
        <v>186</v>
      </c>
      <c r="E84" s="8">
        <v>0</v>
      </c>
      <c r="F84" s="8">
        <v>1</v>
      </c>
      <c r="G84" s="8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 t="s">
        <v>190</v>
      </c>
      <c r="B85" t="s">
        <v>191</v>
      </c>
      <c r="C85" s="8" t="s">
        <v>409</v>
      </c>
      <c r="D85" t="s">
        <v>186</v>
      </c>
      <c r="E85" s="8">
        <v>0</v>
      </c>
      <c r="F85" s="8">
        <v>1</v>
      </c>
      <c r="G85" s="8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0</v>
      </c>
    </row>
    <row r="86" spans="1:35">
      <c r="A86" t="s">
        <v>41</v>
      </c>
      <c r="B86" t="s">
        <v>129</v>
      </c>
      <c r="C86" s="8" t="s">
        <v>410</v>
      </c>
      <c r="D86" t="s">
        <v>186</v>
      </c>
      <c r="E86" s="8">
        <v>1</v>
      </c>
      <c r="F86" s="8">
        <v>1</v>
      </c>
      <c r="G86" s="8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1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0</v>
      </c>
    </row>
    <row r="87" spans="1:35">
      <c r="A87" t="s">
        <v>44</v>
      </c>
      <c r="B87" t="s">
        <v>192</v>
      </c>
      <c r="C87" s="8" t="s">
        <v>408</v>
      </c>
      <c r="D87" t="s">
        <v>186</v>
      </c>
      <c r="E87" s="8">
        <v>0</v>
      </c>
      <c r="F87" s="8">
        <v>0</v>
      </c>
      <c r="G87" s="8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1</v>
      </c>
      <c r="AG87">
        <v>0</v>
      </c>
      <c r="AH87">
        <v>1</v>
      </c>
      <c r="AI87">
        <v>1</v>
      </c>
    </row>
    <row r="88" spans="1:35">
      <c r="A88" t="s">
        <v>193</v>
      </c>
      <c r="B88" t="s">
        <v>194</v>
      </c>
      <c r="C88" s="8" t="s">
        <v>408</v>
      </c>
      <c r="D88" t="s">
        <v>186</v>
      </c>
      <c r="E88" s="8">
        <v>0</v>
      </c>
      <c r="F88" s="8">
        <v>0</v>
      </c>
      <c r="G88" s="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1</v>
      </c>
      <c r="AI88">
        <v>0</v>
      </c>
    </row>
    <row r="89" spans="1:35">
      <c r="A89" t="s">
        <v>89</v>
      </c>
      <c r="B89" t="s">
        <v>106</v>
      </c>
      <c r="C89" s="8" t="s">
        <v>409</v>
      </c>
      <c r="D89" t="s">
        <v>186</v>
      </c>
      <c r="E89" s="8">
        <v>0</v>
      </c>
      <c r="F89" s="8">
        <v>0</v>
      </c>
      <c r="G89" s="8">
        <v>0</v>
      </c>
      <c r="H89">
        <v>1</v>
      </c>
      <c r="I89">
        <v>0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1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0</v>
      </c>
    </row>
    <row r="90" spans="1:35">
      <c r="A90" t="s">
        <v>195</v>
      </c>
      <c r="B90" t="s">
        <v>196</v>
      </c>
      <c r="C90" s="8" t="s">
        <v>410</v>
      </c>
      <c r="D90" t="s">
        <v>186</v>
      </c>
      <c r="E90" s="8">
        <v>0</v>
      </c>
      <c r="F90" s="8">
        <v>0</v>
      </c>
      <c r="G90" s="8">
        <v>0</v>
      </c>
      <c r="H90">
        <v>1</v>
      </c>
      <c r="I90">
        <v>1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0</v>
      </c>
    </row>
    <row r="91" spans="1:35">
      <c r="A91" t="s">
        <v>197</v>
      </c>
      <c r="B91" t="s">
        <v>187</v>
      </c>
      <c r="C91" s="8" t="s">
        <v>411</v>
      </c>
      <c r="D91" t="s">
        <v>186</v>
      </c>
      <c r="E91" s="8">
        <v>0</v>
      </c>
      <c r="F91" s="8">
        <v>0</v>
      </c>
      <c r="G91" s="8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</row>
    <row r="92" spans="1:35">
      <c r="A92" t="s">
        <v>198</v>
      </c>
      <c r="B92" t="s">
        <v>199</v>
      </c>
      <c r="C92" s="8" t="s">
        <v>412</v>
      </c>
      <c r="D92" t="s">
        <v>186</v>
      </c>
      <c r="E92" s="8">
        <v>0</v>
      </c>
      <c r="F92" s="8">
        <v>0</v>
      </c>
      <c r="G92" s="8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</row>
    <row r="93" spans="1:35">
      <c r="A93" t="s">
        <v>141</v>
      </c>
      <c r="B93" t="s">
        <v>200</v>
      </c>
      <c r="C93" s="8" t="s">
        <v>409</v>
      </c>
      <c r="D93" t="s">
        <v>186</v>
      </c>
      <c r="E93" s="8">
        <v>1</v>
      </c>
      <c r="F93" s="8">
        <v>0</v>
      </c>
      <c r="G93" s="8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</row>
    <row r="94" spans="1:35">
      <c r="A94" t="s">
        <v>201</v>
      </c>
      <c r="B94" t="s">
        <v>202</v>
      </c>
      <c r="C94" s="8" t="s">
        <v>410</v>
      </c>
      <c r="D94" t="s">
        <v>186</v>
      </c>
      <c r="E94" s="8">
        <v>1</v>
      </c>
      <c r="F94" s="8">
        <v>0</v>
      </c>
      <c r="G94" s="8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 t="s">
        <v>203</v>
      </c>
      <c r="B95" t="s">
        <v>204</v>
      </c>
      <c r="C95" s="8" t="s">
        <v>408</v>
      </c>
      <c r="D95" t="s">
        <v>186</v>
      </c>
      <c r="E95" s="8">
        <v>0</v>
      </c>
      <c r="F95" s="8">
        <v>0</v>
      </c>
      <c r="G95" s="8">
        <v>1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</row>
    <row r="96" spans="1:35">
      <c r="A96" t="s">
        <v>205</v>
      </c>
      <c r="B96" t="s">
        <v>206</v>
      </c>
      <c r="C96" s="8" t="s">
        <v>408</v>
      </c>
      <c r="D96" t="s">
        <v>186</v>
      </c>
      <c r="E96" s="8">
        <v>0</v>
      </c>
      <c r="F96" s="8">
        <v>0</v>
      </c>
      <c r="G96" s="8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1</v>
      </c>
      <c r="W96">
        <v>1</v>
      </c>
      <c r="X96">
        <v>0</v>
      </c>
      <c r="Y96">
        <v>0</v>
      </c>
      <c r="Z96">
        <v>0</v>
      </c>
      <c r="AA96">
        <v>0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0</v>
      </c>
      <c r="AH96">
        <v>1</v>
      </c>
      <c r="AI96">
        <v>1</v>
      </c>
    </row>
    <row r="97" spans="1:35">
      <c r="A97" t="s">
        <v>56</v>
      </c>
      <c r="B97" t="s">
        <v>207</v>
      </c>
      <c r="C97" s="8" t="s">
        <v>409</v>
      </c>
      <c r="D97" t="s">
        <v>186</v>
      </c>
      <c r="E97" s="8">
        <v>0</v>
      </c>
      <c r="F97" s="8">
        <v>0</v>
      </c>
      <c r="G97" s="8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>
      <c r="A98" t="s">
        <v>56</v>
      </c>
      <c r="B98" t="s">
        <v>208</v>
      </c>
      <c r="C98" s="8" t="s">
        <v>410</v>
      </c>
      <c r="D98" t="s">
        <v>186</v>
      </c>
      <c r="E98" s="8">
        <v>0</v>
      </c>
      <c r="F98" s="8">
        <v>0</v>
      </c>
      <c r="G98" s="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t="s">
        <v>60</v>
      </c>
      <c r="B99" t="s">
        <v>209</v>
      </c>
      <c r="C99" s="8" t="s">
        <v>411</v>
      </c>
      <c r="D99" t="s">
        <v>186</v>
      </c>
      <c r="E99" s="8">
        <v>1</v>
      </c>
      <c r="F99" s="8">
        <v>1</v>
      </c>
      <c r="G99" s="8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A100" t="s">
        <v>210</v>
      </c>
      <c r="B100" t="s">
        <v>200</v>
      </c>
      <c r="C100" s="8" t="s">
        <v>412</v>
      </c>
      <c r="D100" t="s">
        <v>186</v>
      </c>
      <c r="E100" s="8">
        <v>1</v>
      </c>
      <c r="F100" s="8">
        <v>1</v>
      </c>
      <c r="G100" s="8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>
      <c r="A101" t="s">
        <v>34</v>
      </c>
      <c r="B101" t="s">
        <v>207</v>
      </c>
      <c r="C101" s="8" t="s">
        <v>409</v>
      </c>
      <c r="D101" t="s">
        <v>186</v>
      </c>
      <c r="E101" s="8">
        <v>1</v>
      </c>
      <c r="F101" s="8">
        <v>1</v>
      </c>
      <c r="G101" s="8">
        <v>1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1</v>
      </c>
    </row>
    <row r="102" spans="1:35">
      <c r="A102" t="s">
        <v>211</v>
      </c>
      <c r="B102" t="s">
        <v>212</v>
      </c>
      <c r="C102" s="8" t="s">
        <v>410</v>
      </c>
      <c r="D102" t="s">
        <v>186</v>
      </c>
      <c r="E102" s="8">
        <v>1</v>
      </c>
      <c r="F102" s="8">
        <v>0</v>
      </c>
      <c r="G102" s="8">
        <v>1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1</v>
      </c>
      <c r="AH102">
        <v>1</v>
      </c>
      <c r="AI102">
        <v>1</v>
      </c>
    </row>
    <row r="103" spans="1:35">
      <c r="A103" t="s">
        <v>213</v>
      </c>
      <c r="B103" t="s">
        <v>214</v>
      </c>
      <c r="C103" s="8" t="s">
        <v>408</v>
      </c>
      <c r="D103" t="s">
        <v>186</v>
      </c>
      <c r="E103" s="8">
        <v>0</v>
      </c>
      <c r="F103" s="8">
        <v>0</v>
      </c>
      <c r="G103" s="8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1</v>
      </c>
      <c r="AG103">
        <v>1</v>
      </c>
      <c r="AH103">
        <v>0</v>
      </c>
      <c r="AI103">
        <v>1</v>
      </c>
    </row>
    <row r="104" spans="1:35">
      <c r="A104" t="s">
        <v>215</v>
      </c>
      <c r="B104" t="s">
        <v>146</v>
      </c>
      <c r="C104" s="8" t="s">
        <v>408</v>
      </c>
      <c r="D104" t="s">
        <v>186</v>
      </c>
      <c r="E104" s="8">
        <v>0</v>
      </c>
      <c r="F104" s="8">
        <v>0</v>
      </c>
      <c r="G104" s="8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</row>
    <row r="105" spans="1:35">
      <c r="A105" t="s">
        <v>216</v>
      </c>
      <c r="B105" t="s">
        <v>217</v>
      </c>
      <c r="C105" s="8" t="s">
        <v>409</v>
      </c>
      <c r="D105" t="s">
        <v>186</v>
      </c>
      <c r="E105" s="8">
        <v>0</v>
      </c>
      <c r="F105" s="8">
        <v>0</v>
      </c>
      <c r="G105" s="8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>
      <c r="A106" t="s">
        <v>218</v>
      </c>
      <c r="B106" t="s">
        <v>219</v>
      </c>
      <c r="C106" s="8" t="s">
        <v>410</v>
      </c>
      <c r="D106" t="s">
        <v>186</v>
      </c>
      <c r="E106" s="8">
        <v>0</v>
      </c>
      <c r="F106" s="8">
        <v>0</v>
      </c>
      <c r="G106" s="8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 t="s">
        <v>220</v>
      </c>
      <c r="B107" t="s">
        <v>221</v>
      </c>
      <c r="C107" s="8" t="s">
        <v>411</v>
      </c>
      <c r="D107" t="s">
        <v>186</v>
      </c>
      <c r="E107" s="8">
        <v>1</v>
      </c>
      <c r="F107" s="8">
        <v>0</v>
      </c>
      <c r="G107" s="8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0</v>
      </c>
      <c r="AI107">
        <v>1</v>
      </c>
    </row>
    <row r="108" spans="1:35">
      <c r="A108" t="s">
        <v>222</v>
      </c>
      <c r="B108" t="s">
        <v>223</v>
      </c>
      <c r="C108" s="8" t="s">
        <v>412</v>
      </c>
      <c r="D108" t="s">
        <v>186</v>
      </c>
      <c r="E108" s="8">
        <v>1</v>
      </c>
      <c r="F108" s="8">
        <v>1</v>
      </c>
      <c r="G108" s="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>
      <c r="A109" t="s">
        <v>224</v>
      </c>
      <c r="B109" t="s">
        <v>225</v>
      </c>
      <c r="C109" s="8" t="s">
        <v>409</v>
      </c>
      <c r="D109" t="s">
        <v>226</v>
      </c>
      <c r="E109" s="8">
        <v>0</v>
      </c>
      <c r="F109" s="8">
        <v>1</v>
      </c>
      <c r="G109" s="8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1</v>
      </c>
      <c r="AI109">
        <v>1</v>
      </c>
    </row>
    <row r="110" spans="1:35">
      <c r="A110" t="s">
        <v>227</v>
      </c>
      <c r="B110" t="s">
        <v>228</v>
      </c>
      <c r="C110" s="8" t="s">
        <v>410</v>
      </c>
      <c r="D110" t="s">
        <v>226</v>
      </c>
      <c r="E110" s="8">
        <v>0</v>
      </c>
      <c r="F110" s="8">
        <v>0</v>
      </c>
      <c r="G110" s="8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0</v>
      </c>
      <c r="AF110">
        <v>1</v>
      </c>
      <c r="AG110">
        <v>1</v>
      </c>
      <c r="AH110">
        <v>1</v>
      </c>
      <c r="AI110">
        <v>0</v>
      </c>
    </row>
    <row r="111" spans="1:35">
      <c r="A111" t="s">
        <v>229</v>
      </c>
      <c r="B111" t="s">
        <v>230</v>
      </c>
      <c r="C111" s="8" t="s">
        <v>408</v>
      </c>
      <c r="D111" t="s">
        <v>226</v>
      </c>
      <c r="E111" s="8">
        <v>0</v>
      </c>
      <c r="F111" s="8">
        <v>0</v>
      </c>
      <c r="G111" s="8">
        <v>0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0</v>
      </c>
      <c r="AI111">
        <v>0</v>
      </c>
    </row>
    <row r="112" spans="1:35">
      <c r="A112" t="s">
        <v>145</v>
      </c>
      <c r="B112" t="s">
        <v>231</v>
      </c>
      <c r="C112" s="8" t="s">
        <v>408</v>
      </c>
      <c r="D112" t="s">
        <v>226</v>
      </c>
      <c r="E112" s="8">
        <v>0</v>
      </c>
      <c r="F112" s="8">
        <v>0</v>
      </c>
      <c r="G112" s="8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>
      <c r="A113" t="s">
        <v>232</v>
      </c>
      <c r="B113" t="s">
        <v>233</v>
      </c>
      <c r="C113" s="8" t="s">
        <v>409</v>
      </c>
      <c r="D113" t="s">
        <v>226</v>
      </c>
      <c r="E113" s="8">
        <v>1</v>
      </c>
      <c r="F113" s="8">
        <v>1</v>
      </c>
      <c r="G113" s="8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>
      <c r="A114" t="s">
        <v>234</v>
      </c>
      <c r="B114" t="s">
        <v>235</v>
      </c>
      <c r="C114" s="8" t="s">
        <v>410</v>
      </c>
      <c r="D114" t="s">
        <v>226</v>
      </c>
      <c r="E114" s="8">
        <v>0</v>
      </c>
      <c r="F114" s="8">
        <v>0</v>
      </c>
      <c r="G114" s="8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1</v>
      </c>
      <c r="AG114">
        <v>0</v>
      </c>
      <c r="AH114">
        <v>1</v>
      </c>
      <c r="AI114">
        <v>1</v>
      </c>
    </row>
    <row r="115" spans="1:35">
      <c r="A115" t="s">
        <v>236</v>
      </c>
      <c r="B115" t="s">
        <v>237</v>
      </c>
      <c r="C115" s="8" t="s">
        <v>411</v>
      </c>
      <c r="D115" t="s">
        <v>238</v>
      </c>
      <c r="E115" s="8">
        <v>0</v>
      </c>
      <c r="F115" s="8">
        <v>0</v>
      </c>
      <c r="G115" s="8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>
      <c r="A116" t="s">
        <v>239</v>
      </c>
      <c r="B116" t="s">
        <v>240</v>
      </c>
      <c r="C116" s="8" t="s">
        <v>412</v>
      </c>
      <c r="D116" t="s">
        <v>241</v>
      </c>
      <c r="E116" s="8">
        <v>0</v>
      </c>
      <c r="F116" s="8">
        <v>0</v>
      </c>
      <c r="G116" s="8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0</v>
      </c>
      <c r="AH116">
        <v>1</v>
      </c>
      <c r="AI116">
        <v>1</v>
      </c>
    </row>
    <row r="117" spans="1:35">
      <c r="A117" t="s">
        <v>242</v>
      </c>
      <c r="B117" t="s">
        <v>243</v>
      </c>
      <c r="C117" s="8" t="s">
        <v>409</v>
      </c>
      <c r="D117" t="s">
        <v>241</v>
      </c>
      <c r="E117" s="8">
        <v>0</v>
      </c>
      <c r="F117" s="8">
        <v>0</v>
      </c>
      <c r="G117" s="8">
        <v>0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0</v>
      </c>
    </row>
    <row r="118" spans="1:35">
      <c r="A118" t="s">
        <v>244</v>
      </c>
      <c r="B118" t="s">
        <v>245</v>
      </c>
      <c r="C118" s="8" t="s">
        <v>410</v>
      </c>
      <c r="D118" t="s">
        <v>241</v>
      </c>
      <c r="E118" s="8">
        <v>0</v>
      </c>
      <c r="F118" s="8">
        <v>0</v>
      </c>
      <c r="G118" s="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v>1</v>
      </c>
      <c r="AI118">
        <v>0</v>
      </c>
    </row>
    <row r="119" spans="1:35">
      <c r="A119" t="s">
        <v>246</v>
      </c>
      <c r="B119" t="s">
        <v>247</v>
      </c>
      <c r="C119" s="8" t="s">
        <v>408</v>
      </c>
      <c r="D119" t="s">
        <v>241</v>
      </c>
      <c r="E119" s="8">
        <v>0</v>
      </c>
      <c r="F119" s="8">
        <v>0</v>
      </c>
      <c r="G119" s="8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>
      <c r="A120" t="s">
        <v>248</v>
      </c>
      <c r="B120" t="s">
        <v>249</v>
      </c>
      <c r="C120" s="8" t="s">
        <v>408</v>
      </c>
      <c r="D120" t="s">
        <v>241</v>
      </c>
      <c r="E120" s="8">
        <v>0</v>
      </c>
      <c r="F120" s="8">
        <v>0</v>
      </c>
      <c r="G120" s="8">
        <v>0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1</v>
      </c>
      <c r="AI120">
        <v>1</v>
      </c>
    </row>
    <row r="121" spans="1:35">
      <c r="A121" t="s">
        <v>250</v>
      </c>
      <c r="B121" t="s">
        <v>148</v>
      </c>
      <c r="C121" s="8" t="s">
        <v>409</v>
      </c>
      <c r="D121" t="s">
        <v>241</v>
      </c>
      <c r="E121" s="8">
        <v>0</v>
      </c>
      <c r="F121" s="8">
        <v>0</v>
      </c>
      <c r="G121" s="8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1</v>
      </c>
      <c r="AF121">
        <v>1</v>
      </c>
      <c r="AG121">
        <v>1</v>
      </c>
      <c r="AH121">
        <v>0</v>
      </c>
      <c r="AI121">
        <v>0</v>
      </c>
    </row>
    <row r="122" spans="1:35">
      <c r="A122" t="s">
        <v>251</v>
      </c>
      <c r="B122" t="s">
        <v>252</v>
      </c>
      <c r="C122" s="8" t="s">
        <v>410</v>
      </c>
      <c r="D122" t="s">
        <v>241</v>
      </c>
      <c r="E122" s="8">
        <v>0</v>
      </c>
      <c r="F122" s="8">
        <v>0</v>
      </c>
      <c r="G122" s="8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</row>
    <row r="123" spans="1:35">
      <c r="A123" t="s">
        <v>253</v>
      </c>
      <c r="B123" t="s">
        <v>75</v>
      </c>
      <c r="C123" s="8" t="s">
        <v>411</v>
      </c>
      <c r="D123" t="s">
        <v>241</v>
      </c>
      <c r="E123" s="8">
        <v>0</v>
      </c>
      <c r="F123" s="8">
        <v>0</v>
      </c>
      <c r="G123" s="8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A124" t="s">
        <v>254</v>
      </c>
      <c r="B124" t="s">
        <v>255</v>
      </c>
      <c r="C124" s="8" t="s">
        <v>412</v>
      </c>
      <c r="D124" t="s">
        <v>241</v>
      </c>
      <c r="E124" s="8">
        <v>1</v>
      </c>
      <c r="F124" s="8">
        <v>1</v>
      </c>
      <c r="G124" s="8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>
      <c r="A125" t="s">
        <v>198</v>
      </c>
      <c r="B125" t="s">
        <v>256</v>
      </c>
      <c r="C125" s="8" t="s">
        <v>409</v>
      </c>
      <c r="D125" t="s">
        <v>241</v>
      </c>
      <c r="E125" s="8">
        <v>1</v>
      </c>
      <c r="F125" s="8">
        <v>1</v>
      </c>
      <c r="G125" s="8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>
      <c r="A126" t="s">
        <v>151</v>
      </c>
      <c r="B126" t="s">
        <v>257</v>
      </c>
      <c r="C126" s="8" t="s">
        <v>410</v>
      </c>
      <c r="D126" t="s">
        <v>241</v>
      </c>
      <c r="E126" s="8">
        <v>1</v>
      </c>
      <c r="F126" s="8">
        <v>1</v>
      </c>
      <c r="G126" s="8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1</v>
      </c>
      <c r="AF126">
        <v>0</v>
      </c>
      <c r="AG126">
        <v>1</v>
      </c>
      <c r="AH126">
        <v>1</v>
      </c>
      <c r="AI126">
        <v>1</v>
      </c>
    </row>
    <row r="127" spans="1:35">
      <c r="A127" t="s">
        <v>258</v>
      </c>
      <c r="B127" t="s">
        <v>259</v>
      </c>
      <c r="C127" s="8" t="s">
        <v>408</v>
      </c>
      <c r="D127" t="s">
        <v>241</v>
      </c>
      <c r="E127" s="8">
        <v>0</v>
      </c>
      <c r="F127" s="8">
        <v>1</v>
      </c>
      <c r="G127" s="8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</row>
    <row r="128" spans="1:35">
      <c r="A128" t="s">
        <v>56</v>
      </c>
      <c r="B128" t="s">
        <v>260</v>
      </c>
      <c r="C128" s="8" t="s">
        <v>408</v>
      </c>
      <c r="D128" t="s">
        <v>241</v>
      </c>
      <c r="E128" s="8">
        <v>1</v>
      </c>
      <c r="F128" s="8">
        <v>1</v>
      </c>
      <c r="G128" s="8">
        <v>1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0</v>
      </c>
      <c r="AI128">
        <v>0</v>
      </c>
    </row>
    <row r="129" spans="1:35">
      <c r="A129" t="s">
        <v>261</v>
      </c>
      <c r="B129" t="s">
        <v>262</v>
      </c>
      <c r="C129" s="8" t="s">
        <v>409</v>
      </c>
      <c r="D129" t="s">
        <v>241</v>
      </c>
      <c r="E129" s="8">
        <v>0</v>
      </c>
      <c r="F129" s="8">
        <v>0</v>
      </c>
      <c r="G129" s="8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>
      <c r="A130" t="s">
        <v>263</v>
      </c>
      <c r="B130" t="s">
        <v>264</v>
      </c>
      <c r="C130" s="8" t="s">
        <v>410</v>
      </c>
      <c r="D130" t="s">
        <v>241</v>
      </c>
      <c r="E130" s="8">
        <v>0</v>
      </c>
      <c r="F130" s="8">
        <v>0</v>
      </c>
      <c r="G130" s="8">
        <v>0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</row>
    <row r="131" spans="1:35">
      <c r="A131" t="s">
        <v>265</v>
      </c>
      <c r="B131" t="s">
        <v>266</v>
      </c>
      <c r="C131" s="8" t="s">
        <v>411</v>
      </c>
      <c r="D131" t="s">
        <v>241</v>
      </c>
      <c r="E131" s="8">
        <v>0</v>
      </c>
      <c r="F131" s="8">
        <v>0</v>
      </c>
      <c r="G131" s="8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0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</row>
    <row r="132" spans="1:35">
      <c r="A132" t="s">
        <v>211</v>
      </c>
      <c r="B132" t="s">
        <v>267</v>
      </c>
      <c r="C132" s="8" t="s">
        <v>412</v>
      </c>
      <c r="D132" t="s">
        <v>241</v>
      </c>
      <c r="E132" s="8">
        <v>0</v>
      </c>
      <c r="F132" s="8">
        <v>0</v>
      </c>
      <c r="G132" s="8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>
      <c r="A133" t="s">
        <v>268</v>
      </c>
      <c r="B133" t="s">
        <v>269</v>
      </c>
      <c r="C133" s="8" t="s">
        <v>409</v>
      </c>
      <c r="D133" t="s">
        <v>241</v>
      </c>
      <c r="E133" s="8">
        <v>0</v>
      </c>
      <c r="F133" s="8">
        <v>0</v>
      </c>
      <c r="G133" s="8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>
      <c r="A134" t="s">
        <v>270</v>
      </c>
      <c r="B134" t="s">
        <v>271</v>
      </c>
      <c r="C134" s="8" t="s">
        <v>410</v>
      </c>
      <c r="D134" t="s">
        <v>241</v>
      </c>
      <c r="E134" s="8">
        <v>0</v>
      </c>
      <c r="F134" s="8">
        <v>0</v>
      </c>
      <c r="G134" s="8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1</v>
      </c>
      <c r="AI134">
        <v>0</v>
      </c>
    </row>
    <row r="135" spans="1:35">
      <c r="A135" t="s">
        <v>272</v>
      </c>
      <c r="B135" t="s">
        <v>273</v>
      </c>
      <c r="C135" s="8" t="s">
        <v>408</v>
      </c>
      <c r="D135" t="s">
        <v>241</v>
      </c>
      <c r="E135" s="8">
        <v>0</v>
      </c>
      <c r="F135" s="8">
        <v>0</v>
      </c>
      <c r="G135" s="8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1</v>
      </c>
      <c r="AE135">
        <v>0</v>
      </c>
      <c r="AF135">
        <v>1</v>
      </c>
      <c r="AG135">
        <v>1</v>
      </c>
      <c r="AH135">
        <v>1</v>
      </c>
      <c r="AI135">
        <v>1</v>
      </c>
    </row>
    <row r="136" spans="1:35">
      <c r="A136" t="s">
        <v>274</v>
      </c>
      <c r="B136" t="s">
        <v>275</v>
      </c>
      <c r="C136" s="8" t="s">
        <v>408</v>
      </c>
      <c r="D136" t="s">
        <v>241</v>
      </c>
      <c r="E136" s="8">
        <v>0</v>
      </c>
      <c r="F136" s="8">
        <v>0</v>
      </c>
      <c r="G136" s="8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>
      <c r="A137" t="s">
        <v>276</v>
      </c>
      <c r="B137" t="s">
        <v>277</v>
      </c>
      <c r="C137" s="8" t="s">
        <v>409</v>
      </c>
      <c r="D137" t="s">
        <v>278</v>
      </c>
      <c r="E137" s="8">
        <v>0</v>
      </c>
      <c r="F137" s="8">
        <v>1</v>
      </c>
      <c r="G137" s="8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>
      <c r="A138" t="s">
        <v>279</v>
      </c>
      <c r="B138" t="s">
        <v>245</v>
      </c>
      <c r="C138" s="8" t="s">
        <v>410</v>
      </c>
      <c r="D138" t="s">
        <v>280</v>
      </c>
      <c r="E138" s="8">
        <v>0</v>
      </c>
      <c r="F138" s="8">
        <v>0</v>
      </c>
      <c r="G138" s="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0</v>
      </c>
      <c r="AH138">
        <v>1</v>
      </c>
      <c r="AI138">
        <v>0</v>
      </c>
    </row>
    <row r="139" spans="1:35">
      <c r="A139" t="s">
        <v>103</v>
      </c>
      <c r="B139" t="s">
        <v>281</v>
      </c>
      <c r="C139" s="8" t="s">
        <v>411</v>
      </c>
      <c r="D139" t="s">
        <v>280</v>
      </c>
      <c r="E139" s="8">
        <v>0</v>
      </c>
      <c r="F139" s="8">
        <v>0</v>
      </c>
      <c r="G139" s="8">
        <v>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</row>
    <row r="140" spans="1:35">
      <c r="A140" t="s">
        <v>103</v>
      </c>
      <c r="B140" t="s">
        <v>282</v>
      </c>
      <c r="C140" s="8" t="s">
        <v>412</v>
      </c>
      <c r="D140" t="s">
        <v>280</v>
      </c>
      <c r="E140" s="8">
        <v>0</v>
      </c>
      <c r="F140" s="8">
        <v>0</v>
      </c>
      <c r="G140" s="8">
        <v>0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1</v>
      </c>
      <c r="AF140">
        <v>1</v>
      </c>
      <c r="AG140">
        <v>0</v>
      </c>
      <c r="AH140">
        <v>0</v>
      </c>
      <c r="AI140">
        <v>0</v>
      </c>
    </row>
    <row r="141" spans="1:35">
      <c r="A141" t="s">
        <v>103</v>
      </c>
      <c r="B141" t="s">
        <v>283</v>
      </c>
      <c r="C141" s="8" t="s">
        <v>409</v>
      </c>
      <c r="D141" t="s">
        <v>280</v>
      </c>
      <c r="E141" s="8">
        <v>0</v>
      </c>
      <c r="F141" s="8">
        <v>0</v>
      </c>
      <c r="G141" s="8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0</v>
      </c>
    </row>
    <row r="142" spans="1:35">
      <c r="A142" t="s">
        <v>108</v>
      </c>
      <c r="B142" t="s">
        <v>284</v>
      </c>
      <c r="C142" s="8" t="s">
        <v>410</v>
      </c>
      <c r="D142" t="s">
        <v>280</v>
      </c>
      <c r="E142" s="8">
        <v>0</v>
      </c>
      <c r="F142" s="8">
        <v>0</v>
      </c>
      <c r="G142" s="8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</row>
    <row r="143" spans="1:35">
      <c r="A143" t="s">
        <v>41</v>
      </c>
      <c r="B143" t="s">
        <v>285</v>
      </c>
      <c r="C143" s="8" t="s">
        <v>408</v>
      </c>
      <c r="D143" t="s">
        <v>280</v>
      </c>
      <c r="E143" s="8">
        <v>0</v>
      </c>
      <c r="F143" s="8">
        <v>0</v>
      </c>
      <c r="G143" s="8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</row>
    <row r="144" spans="1:35">
      <c r="A144" t="s">
        <v>286</v>
      </c>
      <c r="B144" t="s">
        <v>287</v>
      </c>
      <c r="C144" s="8" t="s">
        <v>408</v>
      </c>
      <c r="D144" t="s">
        <v>280</v>
      </c>
      <c r="E144" s="8">
        <v>0</v>
      </c>
      <c r="F144" s="8">
        <v>0</v>
      </c>
      <c r="G144" s="8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0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0</v>
      </c>
      <c r="AI144">
        <v>1</v>
      </c>
    </row>
    <row r="145" spans="1:35">
      <c r="A145" t="s">
        <v>288</v>
      </c>
      <c r="B145" t="s">
        <v>289</v>
      </c>
      <c r="C145" s="8" t="s">
        <v>409</v>
      </c>
      <c r="D145" t="s">
        <v>280</v>
      </c>
      <c r="E145" s="8">
        <v>0</v>
      </c>
      <c r="F145" s="8">
        <v>0</v>
      </c>
      <c r="G145" s="8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>
      <c r="A146" t="s">
        <v>128</v>
      </c>
      <c r="B146" t="s">
        <v>290</v>
      </c>
      <c r="C146" s="8" t="s">
        <v>410</v>
      </c>
      <c r="D146" t="s">
        <v>280</v>
      </c>
      <c r="E146" s="8">
        <v>0</v>
      </c>
      <c r="F146" s="8">
        <v>0</v>
      </c>
      <c r="G146" s="8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</row>
    <row r="147" spans="1:35">
      <c r="A147" t="s">
        <v>291</v>
      </c>
      <c r="B147" t="s">
        <v>292</v>
      </c>
      <c r="C147" s="8" t="s">
        <v>411</v>
      </c>
      <c r="D147" t="s">
        <v>280</v>
      </c>
      <c r="E147" s="8">
        <v>1</v>
      </c>
      <c r="F147" s="8">
        <v>0</v>
      </c>
      <c r="G147" s="8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1</v>
      </c>
      <c r="Q147">
        <v>1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0</v>
      </c>
    </row>
    <row r="148" spans="1:35">
      <c r="A148" t="s">
        <v>293</v>
      </c>
      <c r="B148" t="s">
        <v>294</v>
      </c>
      <c r="C148" s="8" t="s">
        <v>412</v>
      </c>
      <c r="D148" t="s">
        <v>280</v>
      </c>
      <c r="E148" s="8">
        <v>1</v>
      </c>
      <c r="F148" s="8">
        <v>0</v>
      </c>
      <c r="G148" s="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</row>
    <row r="149" spans="1:35">
      <c r="A149" t="s">
        <v>295</v>
      </c>
      <c r="B149" t="s">
        <v>296</v>
      </c>
      <c r="C149" s="8" t="s">
        <v>409</v>
      </c>
      <c r="D149" t="s">
        <v>280</v>
      </c>
      <c r="E149" s="8">
        <v>0</v>
      </c>
      <c r="F149" s="8">
        <v>0</v>
      </c>
      <c r="G149" s="8">
        <v>0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1</v>
      </c>
      <c r="AE149">
        <v>1</v>
      </c>
      <c r="AF149">
        <v>1</v>
      </c>
      <c r="AG149">
        <v>0</v>
      </c>
      <c r="AH149">
        <v>0</v>
      </c>
      <c r="AI149">
        <v>0</v>
      </c>
    </row>
    <row r="150" spans="1:35">
      <c r="A150" t="s">
        <v>297</v>
      </c>
      <c r="B150" t="s">
        <v>298</v>
      </c>
      <c r="C150" s="8" t="s">
        <v>410</v>
      </c>
      <c r="D150" t="s">
        <v>280</v>
      </c>
      <c r="E150" s="8">
        <v>0</v>
      </c>
      <c r="F150" s="8">
        <v>0</v>
      </c>
      <c r="G150" s="8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</row>
    <row r="151" spans="1:35">
      <c r="A151" t="s">
        <v>251</v>
      </c>
      <c r="B151" t="s">
        <v>256</v>
      </c>
      <c r="C151" s="8" t="s">
        <v>408</v>
      </c>
      <c r="D151" t="s">
        <v>280</v>
      </c>
      <c r="E151" s="8">
        <v>0</v>
      </c>
      <c r="F151" s="8">
        <v>1</v>
      </c>
      <c r="G151" s="8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</row>
    <row r="152" spans="1:35">
      <c r="A152" t="s">
        <v>141</v>
      </c>
      <c r="B152" t="s">
        <v>299</v>
      </c>
      <c r="C152" s="8" t="s">
        <v>408</v>
      </c>
      <c r="D152" t="s">
        <v>280</v>
      </c>
      <c r="E152" s="8">
        <v>0</v>
      </c>
      <c r="F152" s="8">
        <v>0</v>
      </c>
      <c r="G152" s="8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</row>
    <row r="153" spans="1:35">
      <c r="A153" t="s">
        <v>300</v>
      </c>
      <c r="B153" t="s">
        <v>301</v>
      </c>
      <c r="C153" s="8" t="s">
        <v>409</v>
      </c>
      <c r="D153" t="s">
        <v>280</v>
      </c>
      <c r="E153" s="8">
        <v>0</v>
      </c>
      <c r="F153" s="8">
        <v>0</v>
      </c>
      <c r="G153" s="8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1</v>
      </c>
      <c r="AE153">
        <v>1</v>
      </c>
      <c r="AF153">
        <v>0</v>
      </c>
      <c r="AG153">
        <v>0</v>
      </c>
      <c r="AH153">
        <v>0</v>
      </c>
      <c r="AI153">
        <v>0</v>
      </c>
    </row>
    <row r="154" spans="1:35">
      <c r="A154" t="s">
        <v>302</v>
      </c>
      <c r="B154" t="s">
        <v>303</v>
      </c>
      <c r="C154" s="8" t="s">
        <v>410</v>
      </c>
      <c r="D154" t="s">
        <v>280</v>
      </c>
      <c r="E154" s="8">
        <v>0</v>
      </c>
      <c r="F154" s="8">
        <v>0</v>
      </c>
      <c r="G154" s="8">
        <v>0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>
      <c r="A155" t="s">
        <v>304</v>
      </c>
      <c r="B155" t="s">
        <v>305</v>
      </c>
      <c r="C155" s="8" t="s">
        <v>411</v>
      </c>
      <c r="D155" t="s">
        <v>280</v>
      </c>
      <c r="E155" s="8">
        <v>1</v>
      </c>
      <c r="F155" s="8">
        <v>1</v>
      </c>
      <c r="G155" s="8">
        <v>0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1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1:35">
      <c r="A156" t="s">
        <v>232</v>
      </c>
      <c r="B156" t="s">
        <v>306</v>
      </c>
      <c r="C156" s="8" t="s">
        <v>412</v>
      </c>
      <c r="D156" t="s">
        <v>280</v>
      </c>
      <c r="E156" s="8">
        <v>1</v>
      </c>
      <c r="F156" s="8">
        <v>0</v>
      </c>
      <c r="G156" s="8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1:35">
      <c r="A157" t="s">
        <v>210</v>
      </c>
      <c r="B157" t="s">
        <v>61</v>
      </c>
      <c r="C157" s="8" t="s">
        <v>409</v>
      </c>
      <c r="D157" t="s">
        <v>280</v>
      </c>
      <c r="E157" s="8">
        <v>0</v>
      </c>
      <c r="F157" s="8">
        <v>1</v>
      </c>
      <c r="G157" s="8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>
      <c r="A158" t="s">
        <v>307</v>
      </c>
      <c r="B158" t="s">
        <v>308</v>
      </c>
      <c r="C158" s="8" t="s">
        <v>410</v>
      </c>
      <c r="D158" t="s">
        <v>280</v>
      </c>
      <c r="E158" s="8">
        <v>0</v>
      </c>
      <c r="F158" s="8">
        <v>0</v>
      </c>
      <c r="G158" s="8">
        <v>0</v>
      </c>
      <c r="H158">
        <v>1</v>
      </c>
      <c r="I158">
        <v>1</v>
      </c>
      <c r="J158">
        <v>1</v>
      </c>
      <c r="K158">
        <v>0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0</v>
      </c>
      <c r="AI158">
        <v>0</v>
      </c>
    </row>
    <row r="159" spans="1:35">
      <c r="A159" t="s">
        <v>309</v>
      </c>
      <c r="B159" t="s">
        <v>310</v>
      </c>
      <c r="C159" s="8" t="s">
        <v>408</v>
      </c>
      <c r="D159" t="s">
        <v>280</v>
      </c>
      <c r="E159" s="8">
        <v>0</v>
      </c>
      <c r="F159" s="8">
        <v>0</v>
      </c>
      <c r="G159" s="8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</row>
    <row r="160" spans="1:35">
      <c r="A160" t="s">
        <v>311</v>
      </c>
      <c r="B160" t="s">
        <v>312</v>
      </c>
      <c r="C160" s="8" t="s">
        <v>408</v>
      </c>
      <c r="D160" t="s">
        <v>280</v>
      </c>
      <c r="E160" s="8">
        <v>1</v>
      </c>
      <c r="F160" s="8">
        <v>1</v>
      </c>
      <c r="G160" s="8">
        <v>1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0</v>
      </c>
      <c r="AG160">
        <v>1</v>
      </c>
      <c r="AH160">
        <v>1</v>
      </c>
      <c r="AI160">
        <v>1</v>
      </c>
    </row>
    <row r="161" spans="1:35">
      <c r="A161" t="s">
        <v>171</v>
      </c>
      <c r="B161" t="s">
        <v>313</v>
      </c>
      <c r="C161" s="8" t="s">
        <v>409</v>
      </c>
      <c r="D161" t="s">
        <v>280</v>
      </c>
      <c r="E161" s="8">
        <v>1</v>
      </c>
      <c r="F161" s="8">
        <v>0</v>
      </c>
      <c r="G161" s="8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>
      <c r="A162" t="s">
        <v>314</v>
      </c>
      <c r="B162" t="s">
        <v>315</v>
      </c>
      <c r="C162" s="8" t="s">
        <v>410</v>
      </c>
      <c r="D162" t="s">
        <v>280</v>
      </c>
      <c r="E162" s="8">
        <v>1</v>
      </c>
      <c r="F162" s="8">
        <v>1</v>
      </c>
      <c r="G162" s="8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1:35">
      <c r="A163" t="s">
        <v>272</v>
      </c>
      <c r="B163" t="s">
        <v>316</v>
      </c>
      <c r="C163" s="8" t="s">
        <v>411</v>
      </c>
      <c r="D163" t="s">
        <v>280</v>
      </c>
      <c r="E163" s="8">
        <v>0</v>
      </c>
      <c r="F163" s="8">
        <v>0</v>
      </c>
      <c r="G163" s="8">
        <v>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</row>
    <row r="164" spans="1:35">
      <c r="A164" t="s">
        <v>274</v>
      </c>
      <c r="B164" t="s">
        <v>152</v>
      </c>
      <c r="C164" s="8" t="s">
        <v>412</v>
      </c>
      <c r="D164" t="s">
        <v>280</v>
      </c>
      <c r="E164" s="8">
        <v>1</v>
      </c>
      <c r="F164" s="8">
        <v>1</v>
      </c>
      <c r="G164" s="8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1</v>
      </c>
      <c r="AD164">
        <v>1</v>
      </c>
      <c r="AE164">
        <v>0</v>
      </c>
      <c r="AF164">
        <v>1</v>
      </c>
      <c r="AG164">
        <v>0</v>
      </c>
      <c r="AH164">
        <v>1</v>
      </c>
      <c r="AI164">
        <v>1</v>
      </c>
    </row>
    <row r="165" spans="1:35">
      <c r="A165" t="s">
        <v>317</v>
      </c>
      <c r="B165" t="s">
        <v>318</v>
      </c>
      <c r="C165" s="8" t="s">
        <v>409</v>
      </c>
      <c r="D165" t="s">
        <v>319</v>
      </c>
      <c r="E165" s="8">
        <v>0</v>
      </c>
      <c r="F165" s="8">
        <v>0</v>
      </c>
      <c r="G165" s="8">
        <v>0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1</v>
      </c>
      <c r="O165">
        <v>0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1</v>
      </c>
      <c r="AG165">
        <v>1</v>
      </c>
      <c r="AH165">
        <v>0</v>
      </c>
      <c r="AI165">
        <v>1</v>
      </c>
    </row>
    <row r="166" spans="1:35">
      <c r="A166" t="s">
        <v>320</v>
      </c>
      <c r="B166" t="s">
        <v>321</v>
      </c>
      <c r="C166" s="8" t="s">
        <v>410</v>
      </c>
      <c r="D166" t="s">
        <v>319</v>
      </c>
      <c r="E166" s="8">
        <v>0</v>
      </c>
      <c r="F166" s="8">
        <v>0</v>
      </c>
      <c r="G166" s="8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1</v>
      </c>
      <c r="AE166">
        <v>0</v>
      </c>
      <c r="AF166">
        <v>0</v>
      </c>
      <c r="AG166">
        <v>1</v>
      </c>
      <c r="AH166">
        <v>1</v>
      </c>
      <c r="AI166">
        <v>1</v>
      </c>
    </row>
    <row r="167" spans="1:35">
      <c r="A167" t="s">
        <v>322</v>
      </c>
      <c r="B167" t="s">
        <v>323</v>
      </c>
      <c r="C167" s="8" t="s">
        <v>408</v>
      </c>
      <c r="D167" t="s">
        <v>319</v>
      </c>
      <c r="E167" s="8">
        <v>0</v>
      </c>
      <c r="F167" s="8">
        <v>0</v>
      </c>
      <c r="G167" s="8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>
        <v>1</v>
      </c>
    </row>
    <row r="168" spans="1:35">
      <c r="A168" t="s">
        <v>324</v>
      </c>
      <c r="B168" t="s">
        <v>325</v>
      </c>
      <c r="C168" s="8" t="s">
        <v>408</v>
      </c>
      <c r="D168" t="s">
        <v>319</v>
      </c>
      <c r="E168" s="8">
        <v>0</v>
      </c>
      <c r="F168" s="8">
        <v>0</v>
      </c>
      <c r="G168" s="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1</v>
      </c>
      <c r="AF168">
        <v>1</v>
      </c>
      <c r="AG168">
        <v>1</v>
      </c>
      <c r="AH168">
        <v>0</v>
      </c>
      <c r="AI168">
        <v>1</v>
      </c>
    </row>
    <row r="169" spans="1:35">
      <c r="A169" t="s">
        <v>295</v>
      </c>
      <c r="B169" t="s">
        <v>326</v>
      </c>
      <c r="C169" s="8" t="s">
        <v>409</v>
      </c>
      <c r="D169" t="s">
        <v>319</v>
      </c>
      <c r="E169" s="8">
        <v>1</v>
      </c>
      <c r="F169" s="8">
        <v>0</v>
      </c>
      <c r="G169" s="8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>
      <c r="A170" t="s">
        <v>327</v>
      </c>
      <c r="B170" t="s">
        <v>328</v>
      </c>
      <c r="C170" s="8" t="s">
        <v>410</v>
      </c>
      <c r="D170" t="s">
        <v>319</v>
      </c>
      <c r="E170" s="8">
        <v>0</v>
      </c>
      <c r="F170" s="8">
        <v>0</v>
      </c>
      <c r="G170" s="8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</row>
    <row r="171" spans="1:35">
      <c r="A171" t="s">
        <v>198</v>
      </c>
      <c r="B171" t="s">
        <v>329</v>
      </c>
      <c r="C171" s="8" t="s">
        <v>411</v>
      </c>
      <c r="D171" t="s">
        <v>319</v>
      </c>
      <c r="E171" s="8">
        <v>0</v>
      </c>
      <c r="F171" s="8">
        <v>0</v>
      </c>
      <c r="G171" s="8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</row>
    <row r="172" spans="1:35">
      <c r="A172" t="s">
        <v>330</v>
      </c>
      <c r="B172" t="s">
        <v>331</v>
      </c>
      <c r="C172" s="8" t="s">
        <v>412</v>
      </c>
      <c r="D172" t="s">
        <v>319</v>
      </c>
      <c r="E172" s="8">
        <v>0</v>
      </c>
      <c r="F172" s="8">
        <v>0</v>
      </c>
      <c r="G172" s="8">
        <v>0</v>
      </c>
      <c r="H172">
        <v>1</v>
      </c>
      <c r="I172">
        <v>1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1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</row>
    <row r="173" spans="1:35">
      <c r="A173" t="s">
        <v>332</v>
      </c>
      <c r="B173" t="s">
        <v>333</v>
      </c>
      <c r="C173" s="8" t="s">
        <v>409</v>
      </c>
      <c r="D173" t="s">
        <v>319</v>
      </c>
      <c r="E173" s="8">
        <v>1</v>
      </c>
      <c r="F173" s="8">
        <v>1</v>
      </c>
      <c r="G173" s="8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</row>
    <row r="174" spans="1:35">
      <c r="A174" t="s">
        <v>31</v>
      </c>
      <c r="B174" t="s">
        <v>334</v>
      </c>
      <c r="C174" s="8" t="s">
        <v>410</v>
      </c>
      <c r="D174" t="s">
        <v>319</v>
      </c>
      <c r="E174" s="8">
        <v>0</v>
      </c>
      <c r="F174" s="8">
        <v>0</v>
      </c>
      <c r="G174" s="8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</row>
    <row r="175" spans="1:35">
      <c r="A175" t="s">
        <v>335</v>
      </c>
      <c r="B175" t="s">
        <v>336</v>
      </c>
      <c r="C175" s="8" t="s">
        <v>408</v>
      </c>
      <c r="D175" t="s">
        <v>319</v>
      </c>
      <c r="E175" s="8">
        <v>0</v>
      </c>
      <c r="F175" s="8">
        <v>0</v>
      </c>
      <c r="G175" s="8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1:35">
      <c r="A176" t="s">
        <v>210</v>
      </c>
      <c r="B176" t="s">
        <v>243</v>
      </c>
      <c r="C176" s="8" t="s">
        <v>408</v>
      </c>
      <c r="D176" t="s">
        <v>319</v>
      </c>
      <c r="E176" s="8">
        <v>0</v>
      </c>
      <c r="F176" s="8">
        <v>0</v>
      </c>
      <c r="G176" s="8">
        <v>0</v>
      </c>
      <c r="H176">
        <v>0</v>
      </c>
      <c r="I176">
        <v>1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1:35">
      <c r="A177" t="s">
        <v>337</v>
      </c>
      <c r="B177" t="s">
        <v>338</v>
      </c>
      <c r="C177" s="8" t="s">
        <v>409</v>
      </c>
      <c r="D177" t="s">
        <v>319</v>
      </c>
      <c r="E177" s="8">
        <v>0</v>
      </c>
      <c r="F177" s="8">
        <v>0</v>
      </c>
      <c r="G177" s="8">
        <v>1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0</v>
      </c>
      <c r="N177">
        <v>1</v>
      </c>
      <c r="O177">
        <v>0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1</v>
      </c>
      <c r="AE177">
        <v>0</v>
      </c>
      <c r="AF177">
        <v>1</v>
      </c>
      <c r="AG177">
        <v>0</v>
      </c>
      <c r="AH177">
        <v>0</v>
      </c>
      <c r="AI177">
        <v>0</v>
      </c>
    </row>
    <row r="178" spans="1:35">
      <c r="A178" t="s">
        <v>309</v>
      </c>
      <c r="B178" t="s">
        <v>339</v>
      </c>
      <c r="C178" s="8" t="s">
        <v>410</v>
      </c>
      <c r="D178" t="s">
        <v>319</v>
      </c>
      <c r="E178" s="8">
        <v>0</v>
      </c>
      <c r="F178" s="8">
        <v>0</v>
      </c>
      <c r="G178" s="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</row>
    <row r="179" spans="1:35">
      <c r="A179" t="s">
        <v>340</v>
      </c>
      <c r="B179" t="s">
        <v>341</v>
      </c>
      <c r="C179" s="8" t="s">
        <v>411</v>
      </c>
      <c r="D179" t="s">
        <v>342</v>
      </c>
      <c r="E179" s="8">
        <v>0</v>
      </c>
      <c r="F179" s="8">
        <v>0</v>
      </c>
      <c r="G179" s="8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</row>
    <row r="180" spans="1:35">
      <c r="A180" t="s">
        <v>300</v>
      </c>
      <c r="B180" t="s">
        <v>168</v>
      </c>
      <c r="C180" s="8" t="s">
        <v>412</v>
      </c>
      <c r="D180" t="s">
        <v>342</v>
      </c>
      <c r="E180" s="8">
        <v>0</v>
      </c>
      <c r="F180" s="8">
        <v>0</v>
      </c>
      <c r="G180" s="8">
        <v>0</v>
      </c>
      <c r="H180">
        <v>0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0</v>
      </c>
      <c r="T180">
        <v>1</v>
      </c>
      <c r="U180">
        <v>1</v>
      </c>
      <c r="V180">
        <v>1</v>
      </c>
      <c r="W180">
        <v>1</v>
      </c>
      <c r="X180">
        <v>0</v>
      </c>
      <c r="Y180">
        <v>1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1</v>
      </c>
    </row>
    <row r="181" spans="1:35">
      <c r="A181" t="s">
        <v>211</v>
      </c>
      <c r="B181" t="s">
        <v>134</v>
      </c>
      <c r="C181" s="8" t="s">
        <v>409</v>
      </c>
      <c r="D181" t="s">
        <v>342</v>
      </c>
      <c r="E181" s="8">
        <v>0</v>
      </c>
      <c r="F181" s="8">
        <v>0</v>
      </c>
      <c r="G181" s="8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0</v>
      </c>
    </row>
    <row r="182" spans="1:35">
      <c r="A182" t="s">
        <v>311</v>
      </c>
      <c r="B182" t="s">
        <v>343</v>
      </c>
      <c r="C182" s="8" t="s">
        <v>410</v>
      </c>
      <c r="D182" t="s">
        <v>342</v>
      </c>
      <c r="E182" s="8">
        <v>0</v>
      </c>
      <c r="F182" s="8">
        <v>0</v>
      </c>
      <c r="G182" s="8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35">
      <c r="A183" t="s">
        <v>322</v>
      </c>
      <c r="B183" t="s">
        <v>344</v>
      </c>
      <c r="C183" s="8" t="s">
        <v>408</v>
      </c>
      <c r="D183" t="s">
        <v>345</v>
      </c>
      <c r="E183" s="8">
        <v>0</v>
      </c>
      <c r="F183" s="8">
        <v>0</v>
      </c>
      <c r="G183" s="8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1</v>
      </c>
      <c r="AE183">
        <v>0</v>
      </c>
      <c r="AF183">
        <v>1</v>
      </c>
      <c r="AG183">
        <v>0</v>
      </c>
      <c r="AH183">
        <v>0</v>
      </c>
      <c r="AI183">
        <v>0</v>
      </c>
    </row>
    <row r="184" spans="1:35">
      <c r="A184" t="s">
        <v>346</v>
      </c>
      <c r="B184" t="s">
        <v>347</v>
      </c>
      <c r="C184" s="8" t="s">
        <v>408</v>
      </c>
      <c r="D184" t="s">
        <v>345</v>
      </c>
      <c r="E184" s="8">
        <v>0</v>
      </c>
      <c r="F184" s="8">
        <v>0</v>
      </c>
      <c r="G184" s="8">
        <v>0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0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</row>
    <row r="185" spans="1:35">
      <c r="A185" t="s">
        <v>141</v>
      </c>
      <c r="B185" t="s">
        <v>348</v>
      </c>
      <c r="C185" s="8" t="s">
        <v>409</v>
      </c>
      <c r="D185" t="s">
        <v>345</v>
      </c>
      <c r="E185" s="8">
        <v>1</v>
      </c>
      <c r="F185" s="8">
        <v>1</v>
      </c>
      <c r="G185" s="8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</row>
    <row r="186" spans="1:35">
      <c r="A186" t="s">
        <v>349</v>
      </c>
      <c r="B186" t="s">
        <v>350</v>
      </c>
      <c r="C186" s="8" t="s">
        <v>410</v>
      </c>
      <c r="D186" t="s">
        <v>345</v>
      </c>
      <c r="E186" s="8">
        <v>0</v>
      </c>
      <c r="F186" s="8">
        <v>0</v>
      </c>
      <c r="G186" s="8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</row>
    <row r="187" spans="1:35">
      <c r="A187" t="s">
        <v>351</v>
      </c>
      <c r="B187" t="s">
        <v>352</v>
      </c>
      <c r="C187" s="8" t="s">
        <v>411</v>
      </c>
      <c r="D187" t="s">
        <v>345</v>
      </c>
      <c r="E187" s="8">
        <v>0</v>
      </c>
      <c r="F187" s="8">
        <v>0</v>
      </c>
      <c r="G187" s="8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1</v>
      </c>
      <c r="AC187">
        <v>1</v>
      </c>
      <c r="AD187">
        <v>1</v>
      </c>
      <c r="AE187">
        <v>0</v>
      </c>
      <c r="AF187">
        <v>0</v>
      </c>
      <c r="AG187">
        <v>1</v>
      </c>
      <c r="AH187">
        <v>0</v>
      </c>
      <c r="AI187">
        <v>0</v>
      </c>
    </row>
    <row r="188" spans="1:35">
      <c r="A188" t="s">
        <v>41</v>
      </c>
      <c r="B188" t="s">
        <v>148</v>
      </c>
      <c r="C188" s="8" t="s">
        <v>412</v>
      </c>
      <c r="D188" t="s">
        <v>353</v>
      </c>
      <c r="E188" s="8">
        <v>0</v>
      </c>
      <c r="F188" s="8">
        <v>0</v>
      </c>
      <c r="G188" s="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0</v>
      </c>
      <c r="V188">
        <v>1</v>
      </c>
      <c r="W188">
        <v>1</v>
      </c>
      <c r="X188">
        <v>1</v>
      </c>
      <c r="Y188">
        <v>1</v>
      </c>
      <c r="Z188">
        <v>0</v>
      </c>
      <c r="AA188">
        <v>0</v>
      </c>
      <c r="AB188">
        <v>1</v>
      </c>
      <c r="AC188">
        <v>1</v>
      </c>
      <c r="AD188">
        <v>1</v>
      </c>
      <c r="AE188">
        <v>0</v>
      </c>
      <c r="AF188">
        <v>1</v>
      </c>
      <c r="AG188">
        <v>1</v>
      </c>
      <c r="AH188">
        <v>1</v>
      </c>
      <c r="AI188">
        <v>1</v>
      </c>
    </row>
    <row r="189" spans="1:35">
      <c r="A189" t="s">
        <v>354</v>
      </c>
      <c r="B189" t="s">
        <v>355</v>
      </c>
      <c r="C189" s="8" t="s">
        <v>409</v>
      </c>
      <c r="D189" t="s">
        <v>353</v>
      </c>
      <c r="E189" s="8">
        <v>0</v>
      </c>
      <c r="F189" s="8">
        <v>0</v>
      </c>
      <c r="G189" s="8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</row>
    <row r="190" spans="1:35">
      <c r="A190" t="s">
        <v>356</v>
      </c>
      <c r="B190" t="s">
        <v>357</v>
      </c>
      <c r="C190" s="8" t="s">
        <v>410</v>
      </c>
      <c r="D190" t="s">
        <v>353</v>
      </c>
      <c r="E190" s="8">
        <v>0</v>
      </c>
      <c r="F190" s="8">
        <v>0</v>
      </c>
      <c r="G190" s="8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</row>
    <row r="191" spans="1:35">
      <c r="A191" t="s">
        <v>358</v>
      </c>
      <c r="B191" t="s">
        <v>237</v>
      </c>
      <c r="C191" s="8" t="s">
        <v>408</v>
      </c>
      <c r="D191" t="s">
        <v>359</v>
      </c>
      <c r="E191" s="8">
        <v>1</v>
      </c>
      <c r="F191" s="8">
        <v>1</v>
      </c>
      <c r="G191" s="8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</row>
    <row r="192" spans="1:35">
      <c r="A192" t="s">
        <v>360</v>
      </c>
      <c r="B192" t="s">
        <v>361</v>
      </c>
      <c r="C192" s="8" t="s">
        <v>408</v>
      </c>
      <c r="D192" t="s">
        <v>359</v>
      </c>
      <c r="E192" s="8">
        <v>1</v>
      </c>
      <c r="F192" s="8">
        <v>1</v>
      </c>
      <c r="G192" s="8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</row>
    <row r="193" spans="1:35">
      <c r="A193" t="s">
        <v>362</v>
      </c>
      <c r="B193" t="s">
        <v>363</v>
      </c>
      <c r="C193" s="8" t="s">
        <v>409</v>
      </c>
      <c r="D193" t="s">
        <v>359</v>
      </c>
      <c r="E193" s="8">
        <v>0</v>
      </c>
      <c r="F193" s="8">
        <v>0</v>
      </c>
      <c r="G193" s="8">
        <v>0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1</v>
      </c>
      <c r="S193">
        <v>1</v>
      </c>
      <c r="T193">
        <v>0</v>
      </c>
      <c r="U193">
        <v>1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1</v>
      </c>
      <c r="AH193">
        <v>1</v>
      </c>
      <c r="AI193">
        <v>0</v>
      </c>
    </row>
    <row r="194" spans="1:35">
      <c r="A194" t="s">
        <v>364</v>
      </c>
      <c r="B194" t="s">
        <v>365</v>
      </c>
      <c r="C194" s="8" t="s">
        <v>408</v>
      </c>
      <c r="D194" t="s">
        <v>359</v>
      </c>
      <c r="E194" s="8">
        <v>1</v>
      </c>
      <c r="F194" s="8">
        <v>1</v>
      </c>
      <c r="G194" s="8">
        <v>1</v>
      </c>
      <c r="H194">
        <v>1</v>
      </c>
      <c r="I194">
        <v>1</v>
      </c>
      <c r="J194">
        <v>0</v>
      </c>
      <c r="K194">
        <v>1</v>
      </c>
      <c r="L194">
        <v>1</v>
      </c>
      <c r="M194">
        <v>1</v>
      </c>
      <c r="N194">
        <v>1</v>
      </c>
      <c r="O194">
        <v>0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0</v>
      </c>
      <c r="V194">
        <v>1</v>
      </c>
      <c r="W194">
        <v>1</v>
      </c>
      <c r="X194">
        <v>1</v>
      </c>
      <c r="Y194">
        <v>1</v>
      </c>
      <c r="Z194">
        <v>0</v>
      </c>
      <c r="AA194">
        <v>0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</row>
    <row r="195" spans="1:35">
      <c r="A195" t="s">
        <v>108</v>
      </c>
      <c r="B195" t="s">
        <v>366</v>
      </c>
      <c r="C195" s="8" t="s">
        <v>408</v>
      </c>
      <c r="D195" t="s">
        <v>367</v>
      </c>
      <c r="E195" s="8">
        <v>1</v>
      </c>
      <c r="F195" s="8">
        <v>1</v>
      </c>
      <c r="G195" s="8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1</v>
      </c>
      <c r="AF195">
        <v>1</v>
      </c>
      <c r="AG195">
        <v>1</v>
      </c>
      <c r="AH195">
        <v>1</v>
      </c>
      <c r="AI195">
        <v>0</v>
      </c>
    </row>
    <row r="196" spans="1:35">
      <c r="A196" t="s">
        <v>368</v>
      </c>
      <c r="B196" t="s">
        <v>369</v>
      </c>
      <c r="C196" s="8" t="s">
        <v>408</v>
      </c>
      <c r="D196" t="s">
        <v>367</v>
      </c>
      <c r="E196" s="8">
        <v>1</v>
      </c>
      <c r="F196" s="8">
        <v>1</v>
      </c>
      <c r="G196" s="8">
        <v>1</v>
      </c>
      <c r="H196">
        <v>0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0</v>
      </c>
      <c r="AH196">
        <v>1</v>
      </c>
      <c r="AI196">
        <v>1</v>
      </c>
    </row>
    <row r="197" spans="1:35">
      <c r="A197" t="s">
        <v>118</v>
      </c>
      <c r="B197" t="s">
        <v>370</v>
      </c>
      <c r="C197" s="8" t="s">
        <v>409</v>
      </c>
      <c r="D197" t="s">
        <v>367</v>
      </c>
      <c r="E197" s="8">
        <v>0</v>
      </c>
      <c r="F197" s="8">
        <v>1</v>
      </c>
      <c r="G197" s="8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1</v>
      </c>
      <c r="AE197">
        <v>0</v>
      </c>
      <c r="AF197">
        <v>1</v>
      </c>
      <c r="AG197">
        <v>1</v>
      </c>
      <c r="AH197">
        <v>0</v>
      </c>
      <c r="AI197">
        <v>1</v>
      </c>
    </row>
    <row r="198" spans="1:35">
      <c r="A198" t="s">
        <v>371</v>
      </c>
      <c r="B198" t="s">
        <v>372</v>
      </c>
      <c r="C198" s="8" t="s">
        <v>410</v>
      </c>
      <c r="D198" t="s">
        <v>367</v>
      </c>
      <c r="E198" s="8">
        <v>0</v>
      </c>
      <c r="F198" s="8">
        <v>0</v>
      </c>
      <c r="G198" s="8">
        <v>0</v>
      </c>
      <c r="H198">
        <v>1</v>
      </c>
      <c r="I198">
        <v>1</v>
      </c>
      <c r="J198">
        <v>0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1</v>
      </c>
      <c r="W198">
        <v>1</v>
      </c>
      <c r="X198">
        <v>1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1</v>
      </c>
      <c r="AG198">
        <v>1</v>
      </c>
      <c r="AH198">
        <v>1</v>
      </c>
      <c r="AI198">
        <v>1</v>
      </c>
    </row>
    <row r="199" spans="1:35">
      <c r="A199" t="s">
        <v>373</v>
      </c>
      <c r="B199" t="s">
        <v>374</v>
      </c>
      <c r="C199" s="8" t="s">
        <v>408</v>
      </c>
      <c r="D199" t="s">
        <v>367</v>
      </c>
      <c r="E199" s="8">
        <v>0</v>
      </c>
      <c r="F199" s="8">
        <v>1</v>
      </c>
      <c r="G199" s="8">
        <v>1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0</v>
      </c>
    </row>
    <row r="200" spans="1:35">
      <c r="A200" t="s">
        <v>291</v>
      </c>
      <c r="B200" t="s">
        <v>375</v>
      </c>
      <c r="C200" s="8" t="s">
        <v>408</v>
      </c>
      <c r="D200" t="s">
        <v>367</v>
      </c>
      <c r="E200" s="8">
        <v>0</v>
      </c>
      <c r="F200" s="8">
        <v>0</v>
      </c>
      <c r="G200" s="8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</row>
    <row r="201" spans="1:35">
      <c r="A201" t="s">
        <v>376</v>
      </c>
      <c r="B201" t="s">
        <v>377</v>
      </c>
      <c r="C201" s="8" t="s">
        <v>408</v>
      </c>
      <c r="D201" t="s">
        <v>367</v>
      </c>
      <c r="E201" s="8">
        <v>0</v>
      </c>
      <c r="F201" s="8">
        <v>0</v>
      </c>
      <c r="G201" s="8">
        <v>0</v>
      </c>
      <c r="H201">
        <v>1</v>
      </c>
      <c r="I201">
        <v>0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0</v>
      </c>
      <c r="V201">
        <v>1</v>
      </c>
      <c r="W201">
        <v>1</v>
      </c>
      <c r="X201">
        <v>1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1</v>
      </c>
      <c r="AE201">
        <v>1</v>
      </c>
      <c r="AF201">
        <v>1</v>
      </c>
      <c r="AG201">
        <v>1</v>
      </c>
      <c r="AH201">
        <v>0</v>
      </c>
      <c r="AI201">
        <v>1</v>
      </c>
    </row>
    <row r="202" spans="1:35">
      <c r="A202" t="s">
        <v>141</v>
      </c>
      <c r="B202" t="s">
        <v>378</v>
      </c>
      <c r="C202" s="8" t="s">
        <v>408</v>
      </c>
      <c r="D202" t="s">
        <v>367</v>
      </c>
      <c r="E202" s="8">
        <v>0</v>
      </c>
      <c r="F202" s="8">
        <v>0</v>
      </c>
      <c r="G202" s="8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</row>
    <row r="203" spans="1:35">
      <c r="A203" t="s">
        <v>379</v>
      </c>
      <c r="B203" t="s">
        <v>380</v>
      </c>
      <c r="C203" s="8" t="s">
        <v>411</v>
      </c>
      <c r="D203" t="s">
        <v>367</v>
      </c>
      <c r="E203" s="8">
        <v>1</v>
      </c>
      <c r="F203" s="8">
        <v>1</v>
      </c>
      <c r="G203" s="8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>
      <c r="A204" t="s">
        <v>381</v>
      </c>
      <c r="B204" t="s">
        <v>382</v>
      </c>
      <c r="C204" s="8" t="s">
        <v>412</v>
      </c>
      <c r="D204" t="s">
        <v>367</v>
      </c>
      <c r="E204" s="8">
        <v>0</v>
      </c>
      <c r="F204" s="8">
        <v>0</v>
      </c>
      <c r="G204" s="8">
        <v>0</v>
      </c>
      <c r="H204">
        <v>0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0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1</v>
      </c>
      <c r="AG204">
        <v>1</v>
      </c>
      <c r="AH204">
        <v>0</v>
      </c>
      <c r="AI204">
        <v>0</v>
      </c>
    </row>
    <row r="205" spans="1:35">
      <c r="A205" t="s">
        <v>383</v>
      </c>
      <c r="B205" t="s">
        <v>384</v>
      </c>
      <c r="C205" s="8" t="s">
        <v>409</v>
      </c>
      <c r="D205" t="s">
        <v>367</v>
      </c>
      <c r="E205" s="8">
        <v>1</v>
      </c>
      <c r="F205" s="8">
        <v>1</v>
      </c>
      <c r="G205" s="8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>
      <c r="A206" t="s">
        <v>385</v>
      </c>
      <c r="B206" t="s">
        <v>386</v>
      </c>
      <c r="C206" s="8" t="s">
        <v>410</v>
      </c>
      <c r="D206" t="s">
        <v>367</v>
      </c>
      <c r="E206" s="8">
        <v>1</v>
      </c>
      <c r="F206" s="8">
        <v>1</v>
      </c>
      <c r="G206" s="8">
        <v>1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0</v>
      </c>
      <c r="AA206">
        <v>0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</row>
    <row r="207" spans="1:35">
      <c r="A207" t="s">
        <v>387</v>
      </c>
      <c r="B207" t="s">
        <v>388</v>
      </c>
      <c r="C207" s="8" t="s">
        <v>408</v>
      </c>
      <c r="D207" t="s">
        <v>367</v>
      </c>
      <c r="E207" s="8">
        <v>1</v>
      </c>
      <c r="F207" s="8">
        <v>1</v>
      </c>
      <c r="G207" s="8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0</v>
      </c>
      <c r="AI207">
        <v>0</v>
      </c>
    </row>
    <row r="208" spans="1:35">
      <c r="A208" t="s">
        <v>261</v>
      </c>
      <c r="B208" t="s">
        <v>389</v>
      </c>
      <c r="C208" s="8" t="s">
        <v>408</v>
      </c>
      <c r="D208" t="s">
        <v>367</v>
      </c>
      <c r="E208" s="8">
        <v>0</v>
      </c>
      <c r="F208" s="8">
        <v>0</v>
      </c>
      <c r="G208" s="8">
        <v>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1</v>
      </c>
      <c r="AC208">
        <v>1</v>
      </c>
      <c r="AD208">
        <v>1</v>
      </c>
      <c r="AE208">
        <v>0</v>
      </c>
      <c r="AF208">
        <v>1</v>
      </c>
      <c r="AG208">
        <v>0</v>
      </c>
      <c r="AH208">
        <v>0</v>
      </c>
      <c r="AI208">
        <v>0</v>
      </c>
    </row>
    <row r="209" spans="1:35">
      <c r="A209" t="s">
        <v>390</v>
      </c>
      <c r="B209" t="s">
        <v>391</v>
      </c>
      <c r="C209" s="8" t="s">
        <v>409</v>
      </c>
      <c r="D209" t="s">
        <v>367</v>
      </c>
      <c r="E209" s="8">
        <v>0</v>
      </c>
      <c r="F209" s="8">
        <v>0</v>
      </c>
      <c r="G209" s="8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0</v>
      </c>
      <c r="AA209">
        <v>0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</row>
    <row r="210" spans="1:35">
      <c r="A210" t="s">
        <v>210</v>
      </c>
      <c r="B210" t="s">
        <v>386</v>
      </c>
      <c r="C210" s="8" t="s">
        <v>410</v>
      </c>
      <c r="D210" t="s">
        <v>367</v>
      </c>
      <c r="E210" s="8">
        <v>0</v>
      </c>
      <c r="F210" s="8">
        <v>0</v>
      </c>
      <c r="G210" s="8">
        <v>0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1</v>
      </c>
      <c r="V210">
        <v>1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</row>
    <row r="211" spans="1:35">
      <c r="A211" t="s">
        <v>392</v>
      </c>
      <c r="B211" t="s">
        <v>393</v>
      </c>
      <c r="C211" s="8" t="s">
        <v>411</v>
      </c>
      <c r="D211" t="s">
        <v>367</v>
      </c>
      <c r="E211" s="8">
        <v>1</v>
      </c>
      <c r="F211" s="8">
        <v>1</v>
      </c>
      <c r="G211" s="8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</row>
    <row r="212" spans="1:35">
      <c r="A212" t="s">
        <v>394</v>
      </c>
      <c r="B212" t="s">
        <v>130</v>
      </c>
      <c r="C212" s="8" t="s">
        <v>412</v>
      </c>
      <c r="D212" t="s">
        <v>367</v>
      </c>
      <c r="E212" s="8">
        <v>0</v>
      </c>
      <c r="F212" s="8">
        <v>0</v>
      </c>
      <c r="G212" s="8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1</v>
      </c>
      <c r="X212">
        <v>1</v>
      </c>
      <c r="Y212">
        <v>1</v>
      </c>
      <c r="Z212">
        <v>0</v>
      </c>
      <c r="AA212">
        <v>0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0</v>
      </c>
      <c r="AH212">
        <v>1</v>
      </c>
      <c r="AI212">
        <v>0</v>
      </c>
    </row>
    <row r="213" spans="1:35">
      <c r="A213" t="s">
        <v>394</v>
      </c>
      <c r="B213" t="s">
        <v>130</v>
      </c>
      <c r="C213" s="8" t="s">
        <v>409</v>
      </c>
      <c r="D213" t="s">
        <v>367</v>
      </c>
      <c r="E213" s="8">
        <v>1</v>
      </c>
      <c r="F213" s="8">
        <v>1</v>
      </c>
      <c r="G213" s="8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</row>
    <row r="214" spans="1:35">
      <c r="A214" t="s">
        <v>96</v>
      </c>
      <c r="B214" t="s">
        <v>374</v>
      </c>
      <c r="C214" s="8" t="s">
        <v>410</v>
      </c>
      <c r="D214" t="s">
        <v>367</v>
      </c>
      <c r="E214" s="8">
        <v>0</v>
      </c>
      <c r="F214" s="8">
        <v>0</v>
      </c>
      <c r="G214" s="8">
        <v>0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0</v>
      </c>
      <c r="Y214">
        <v>1</v>
      </c>
      <c r="Z214">
        <v>0</v>
      </c>
      <c r="AA214">
        <v>0</v>
      </c>
      <c r="AB214">
        <v>1</v>
      </c>
      <c r="AC214">
        <v>0</v>
      </c>
      <c r="AD214">
        <v>0</v>
      </c>
      <c r="AE214">
        <v>1</v>
      </c>
      <c r="AF214">
        <v>1</v>
      </c>
      <c r="AG214">
        <v>1</v>
      </c>
      <c r="AH214">
        <v>1</v>
      </c>
      <c r="AI214">
        <v>1</v>
      </c>
    </row>
    <row r="215" spans="1:35">
      <c r="A215" t="s">
        <v>395</v>
      </c>
      <c r="B215" t="s">
        <v>396</v>
      </c>
      <c r="C215" s="8" t="s">
        <v>408</v>
      </c>
      <c r="D215" t="s">
        <v>367</v>
      </c>
      <c r="E215" s="9">
        <v>0</v>
      </c>
      <c r="F215" s="9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1</v>
      </c>
      <c r="AD215">
        <v>0</v>
      </c>
      <c r="AE215">
        <v>1</v>
      </c>
      <c r="AF215">
        <v>1</v>
      </c>
      <c r="AG215">
        <v>0</v>
      </c>
      <c r="AH215">
        <v>0</v>
      </c>
    </row>
    <row r="216" spans="1:35">
      <c r="A216" t="s">
        <v>397</v>
      </c>
      <c r="B216" t="s">
        <v>398</v>
      </c>
      <c r="C216" s="9" t="s">
        <v>410</v>
      </c>
      <c r="D216" t="s">
        <v>399</v>
      </c>
      <c r="E216" s="9">
        <v>0</v>
      </c>
      <c r="F216" s="9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</row>
    <row r="217" spans="1:35">
      <c r="C217" s="9"/>
    </row>
  </sheetData>
  <pageMargins left="0.7" right="0.7" top="0.75" bottom="0.75" header="0.3" footer="0.3"/>
  <ignoredErrors>
    <ignoredError sqref="A1:B1 A2:B216 D1 D2:D216 H1:N1 S1:AI1 O1:R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E7E6-44DE-3D47-8A8E-4E2067466423}">
  <dimension ref="A1:E32"/>
  <sheetViews>
    <sheetView topLeftCell="A3" workbookViewId="0">
      <selection activeCell="A2" sqref="A2:A32"/>
    </sheetView>
  </sheetViews>
  <sheetFormatPr baseColWidth="10" defaultRowHeight="16"/>
  <cols>
    <col min="1" max="1" width="60.5" bestFit="1" customWidth="1"/>
    <col min="5" max="5" width="14" bestFit="1" customWidth="1"/>
  </cols>
  <sheetData>
    <row r="1" spans="1:5">
      <c r="A1" s="1" t="s">
        <v>400</v>
      </c>
      <c r="B1" s="2" t="s">
        <v>401</v>
      </c>
      <c r="C1" s="1" t="s">
        <v>402</v>
      </c>
      <c r="D1" s="1" t="s">
        <v>403</v>
      </c>
      <c r="E1" s="1" t="s">
        <v>407</v>
      </c>
    </row>
    <row r="2" spans="1:5" ht="24">
      <c r="A2" s="3" t="s">
        <v>404</v>
      </c>
      <c r="B2" s="4">
        <v>5100</v>
      </c>
      <c r="C2" s="4">
        <v>260</v>
      </c>
      <c r="D2" s="4">
        <f>0+[1]Coches!D219</f>
        <v>0</v>
      </c>
      <c r="E2" s="4">
        <f>B2-C2-D2</f>
        <v>4840</v>
      </c>
    </row>
    <row r="3" spans="1:5" ht="36">
      <c r="A3" s="3" t="s">
        <v>405</v>
      </c>
      <c r="B3" s="4">
        <f>2400+2000</f>
        <v>4400</v>
      </c>
      <c r="C3" s="5">
        <f>340+160</f>
        <v>500</v>
      </c>
      <c r="D3" s="4">
        <f>330+[1]Coches!E219</f>
        <v>330</v>
      </c>
      <c r="E3" s="4">
        <f t="shared" ref="E3:E32" si="0">B3-C3-D3</f>
        <v>3570</v>
      </c>
    </row>
    <row r="4" spans="1:5" ht="24">
      <c r="A4" s="3" t="s">
        <v>406</v>
      </c>
      <c r="B4" s="4">
        <v>1200</v>
      </c>
      <c r="C4" s="4">
        <v>260</v>
      </c>
      <c r="D4" s="4">
        <f>0+[1]Coches!F219</f>
        <v>0</v>
      </c>
      <c r="E4" s="4">
        <f t="shared" si="0"/>
        <v>940</v>
      </c>
    </row>
    <row r="5" spans="1:5">
      <c r="A5" t="s">
        <v>3</v>
      </c>
      <c r="B5" s="4">
        <v>900</v>
      </c>
      <c r="C5" s="4">
        <v>0</v>
      </c>
      <c r="D5" s="4">
        <f>0+[1]Coches!G219</f>
        <v>0</v>
      </c>
      <c r="E5" s="4">
        <f t="shared" si="0"/>
        <v>900</v>
      </c>
    </row>
    <row r="6" spans="1:5">
      <c r="A6" t="s">
        <v>4</v>
      </c>
      <c r="B6" s="4">
        <v>6000</v>
      </c>
      <c r="C6" s="4">
        <f>270+230+70</f>
        <v>570</v>
      </c>
      <c r="D6" s="4">
        <f>330+330+40+[1]Coches!H219</f>
        <v>700</v>
      </c>
      <c r="E6" s="4">
        <f t="shared" si="0"/>
        <v>4730</v>
      </c>
    </row>
    <row r="7" spans="1:5">
      <c r="A7" t="s">
        <v>5</v>
      </c>
      <c r="B7" s="4">
        <v>3650</v>
      </c>
      <c r="C7" s="4">
        <f>40+80</f>
        <v>120</v>
      </c>
      <c r="D7" s="4">
        <f>0+[1]Coches!I219</f>
        <v>0</v>
      </c>
      <c r="E7" s="4">
        <f t="shared" si="0"/>
        <v>3530</v>
      </c>
    </row>
    <row r="8" spans="1:5">
      <c r="A8" t="s">
        <v>6</v>
      </c>
      <c r="B8" s="4">
        <f>14900-1200+1400</f>
        <v>15100</v>
      </c>
      <c r="C8" s="4">
        <f>320+400+160+360</f>
        <v>1240</v>
      </c>
      <c r="D8" s="4">
        <f>330*5+[1]Coches!J219</f>
        <v>1650</v>
      </c>
      <c r="E8" s="4">
        <f t="shared" si="0"/>
        <v>12210</v>
      </c>
    </row>
    <row r="9" spans="1:5">
      <c r="A9" t="s">
        <v>7</v>
      </c>
      <c r="B9" s="4">
        <v>2000</v>
      </c>
      <c r="C9" s="4">
        <v>350</v>
      </c>
      <c r="D9" s="4">
        <f>113+[1]Coches!K219</f>
        <v>113</v>
      </c>
      <c r="E9" s="4">
        <f t="shared" si="0"/>
        <v>1537</v>
      </c>
    </row>
    <row r="10" spans="1:5">
      <c r="A10" t="s">
        <v>8</v>
      </c>
      <c r="B10" s="4">
        <v>2404</v>
      </c>
      <c r="C10" s="4">
        <v>888</v>
      </c>
      <c r="D10" s="4">
        <f>1050+[1]Coches!L219</f>
        <v>1050</v>
      </c>
      <c r="E10" s="4">
        <f t="shared" si="0"/>
        <v>466</v>
      </c>
    </row>
    <row r="11" spans="1:5">
      <c r="A11" t="s">
        <v>9</v>
      </c>
      <c r="B11" s="4">
        <v>4869</v>
      </c>
      <c r="C11" s="4">
        <v>703</v>
      </c>
      <c r="D11" s="4">
        <f>904+[1]Coches!M219</f>
        <v>904</v>
      </c>
      <c r="E11" s="4">
        <f t="shared" si="0"/>
        <v>3262</v>
      </c>
    </row>
    <row r="12" spans="1:5">
      <c r="A12" t="s">
        <v>10</v>
      </c>
      <c r="B12" s="4">
        <v>8027</v>
      </c>
      <c r="C12" s="4">
        <v>428</v>
      </c>
      <c r="D12" s="4">
        <f>1128+[1]Coches!N219</f>
        <v>1128</v>
      </c>
      <c r="E12" s="4">
        <f t="shared" si="0"/>
        <v>6471</v>
      </c>
    </row>
    <row r="13" spans="1:5">
      <c r="A13" t="s">
        <v>11</v>
      </c>
      <c r="B13" s="4">
        <v>8543</v>
      </c>
      <c r="C13" s="4">
        <v>500</v>
      </c>
      <c r="D13" s="4">
        <f>1165+[1]Coches!O219</f>
        <v>1165</v>
      </c>
      <c r="E13" s="4">
        <f t="shared" si="0"/>
        <v>6878</v>
      </c>
    </row>
    <row r="14" spans="1:5">
      <c r="A14" t="s">
        <v>12</v>
      </c>
      <c r="B14" s="4">
        <v>1577</v>
      </c>
      <c r="C14" s="4">
        <v>884</v>
      </c>
      <c r="D14" s="4">
        <f>17+[1]Coches!P219</f>
        <v>17</v>
      </c>
      <c r="E14" s="4">
        <f t="shared" si="0"/>
        <v>676</v>
      </c>
    </row>
    <row r="15" spans="1:5">
      <c r="A15" t="s">
        <v>13</v>
      </c>
      <c r="B15" s="4">
        <v>8682</v>
      </c>
      <c r="C15" s="4">
        <v>794</v>
      </c>
      <c r="D15" s="4">
        <f>1144+[1]Coches!Q219</f>
        <v>1144</v>
      </c>
      <c r="E15" s="4">
        <f t="shared" si="0"/>
        <v>6744</v>
      </c>
    </row>
    <row r="16" spans="1:5">
      <c r="A16" t="s">
        <v>14</v>
      </c>
      <c r="B16" s="4">
        <v>2612</v>
      </c>
      <c r="C16" s="4">
        <v>583</v>
      </c>
      <c r="D16" s="4">
        <f>506+[1]Coches!S219</f>
        <v>506</v>
      </c>
      <c r="E16" s="4">
        <f t="shared" si="0"/>
        <v>1523</v>
      </c>
    </row>
    <row r="17" spans="1:5">
      <c r="A17" t="s">
        <v>15</v>
      </c>
      <c r="B17" s="4">
        <v>2701</v>
      </c>
      <c r="C17" s="4">
        <v>513</v>
      </c>
      <c r="D17" s="4">
        <f>965+[1]Coches!T219</f>
        <v>965</v>
      </c>
      <c r="E17" s="4">
        <f t="shared" si="0"/>
        <v>1223</v>
      </c>
    </row>
    <row r="18" spans="1:5">
      <c r="A18" t="s">
        <v>16</v>
      </c>
      <c r="B18" s="4">
        <v>2526</v>
      </c>
      <c r="C18" s="4">
        <v>974</v>
      </c>
      <c r="D18" s="4">
        <f>488+[1]Coches!U219</f>
        <v>488</v>
      </c>
      <c r="E18" s="4">
        <f t="shared" si="0"/>
        <v>1064</v>
      </c>
    </row>
    <row r="19" spans="1:5">
      <c r="A19" t="s">
        <v>17</v>
      </c>
      <c r="B19" s="4">
        <v>3062</v>
      </c>
      <c r="C19" s="4">
        <v>476</v>
      </c>
      <c r="D19" s="4">
        <f>524+[1]Coches!V219</f>
        <v>524</v>
      </c>
      <c r="E19" s="4">
        <f t="shared" si="0"/>
        <v>2062</v>
      </c>
    </row>
    <row r="20" spans="1:5">
      <c r="A20" t="s">
        <v>18</v>
      </c>
      <c r="B20" s="4">
        <v>4279</v>
      </c>
      <c r="C20" s="4">
        <v>278</v>
      </c>
      <c r="D20" s="4">
        <f>462+[1]Coches!W219</f>
        <v>462</v>
      </c>
      <c r="E20" s="4">
        <f t="shared" si="0"/>
        <v>3539</v>
      </c>
    </row>
    <row r="21" spans="1:5">
      <c r="A21" t="s">
        <v>19</v>
      </c>
      <c r="B21" s="4">
        <v>3171</v>
      </c>
      <c r="C21" s="4">
        <v>251</v>
      </c>
      <c r="D21" s="4">
        <f>895+[1]Coches!X219</f>
        <v>895</v>
      </c>
      <c r="E21" s="4">
        <f t="shared" si="0"/>
        <v>2025</v>
      </c>
    </row>
    <row r="22" spans="1:5">
      <c r="A22" t="s">
        <v>20</v>
      </c>
      <c r="B22" s="4">
        <v>9097</v>
      </c>
      <c r="C22" s="4">
        <v>668</v>
      </c>
      <c r="D22" s="4">
        <f>814+[1]Coches!Y219</f>
        <v>814</v>
      </c>
      <c r="E22" s="4">
        <f t="shared" si="0"/>
        <v>7615</v>
      </c>
    </row>
    <row r="23" spans="1:5">
      <c r="A23" t="s">
        <v>21</v>
      </c>
      <c r="B23" s="6">
        <v>0</v>
      </c>
      <c r="C23" s="6">
        <v>0</v>
      </c>
      <c r="D23" s="6">
        <v>0</v>
      </c>
      <c r="E23" s="6">
        <f t="shared" si="0"/>
        <v>0</v>
      </c>
    </row>
    <row r="24" spans="1:5">
      <c r="A24" t="s">
        <v>22</v>
      </c>
      <c r="B24" s="6">
        <v>0</v>
      </c>
      <c r="C24" s="6">
        <v>0</v>
      </c>
      <c r="D24" s="6">
        <v>0</v>
      </c>
      <c r="E24" s="6">
        <f t="shared" si="0"/>
        <v>0</v>
      </c>
    </row>
    <row r="25" spans="1:5">
      <c r="A25" t="s">
        <v>23</v>
      </c>
      <c r="B25" s="4">
        <v>6993</v>
      </c>
      <c r="C25" s="4">
        <v>400</v>
      </c>
      <c r="D25" s="4">
        <f>731+[1]Coches!AB219</f>
        <v>731</v>
      </c>
      <c r="E25" s="4">
        <f t="shared" si="0"/>
        <v>5862</v>
      </c>
    </row>
    <row r="26" spans="1:5">
      <c r="A26" t="s">
        <v>24</v>
      </c>
      <c r="B26" s="4">
        <v>6780</v>
      </c>
      <c r="C26" s="4">
        <v>511</v>
      </c>
      <c r="D26" s="4">
        <f>153+[1]Coches!AC219</f>
        <v>153</v>
      </c>
      <c r="E26" s="4">
        <f t="shared" si="0"/>
        <v>6116</v>
      </c>
    </row>
    <row r="27" spans="1:5">
      <c r="A27" t="s">
        <v>25</v>
      </c>
      <c r="B27" s="4">
        <v>8519</v>
      </c>
      <c r="C27" s="4">
        <v>591</v>
      </c>
      <c r="D27" s="4">
        <f>425+[1]Coches!AD219</f>
        <v>425</v>
      </c>
      <c r="E27" s="4">
        <f t="shared" si="0"/>
        <v>7503</v>
      </c>
    </row>
    <row r="28" spans="1:5">
      <c r="A28" t="s">
        <v>26</v>
      </c>
      <c r="B28" s="4">
        <v>2988</v>
      </c>
      <c r="C28" s="4">
        <v>731</v>
      </c>
      <c r="D28" s="4">
        <f>605+[1]Coches!AE219</f>
        <v>605</v>
      </c>
      <c r="E28" s="4">
        <f t="shared" si="0"/>
        <v>1652</v>
      </c>
    </row>
    <row r="29" spans="1:5">
      <c r="A29" t="s">
        <v>27</v>
      </c>
      <c r="B29" s="6">
        <v>0</v>
      </c>
      <c r="C29" s="6">
        <v>0</v>
      </c>
      <c r="D29" s="6">
        <v>0</v>
      </c>
      <c r="E29" s="6">
        <f t="shared" si="0"/>
        <v>0</v>
      </c>
    </row>
    <row r="30" spans="1:5">
      <c r="A30" t="s">
        <v>28</v>
      </c>
      <c r="B30" s="6">
        <v>0</v>
      </c>
      <c r="C30" s="6">
        <v>0</v>
      </c>
      <c r="D30" s="6">
        <v>0</v>
      </c>
      <c r="E30" s="6">
        <f t="shared" si="0"/>
        <v>0</v>
      </c>
    </row>
    <row r="31" spans="1:5">
      <c r="A31" t="s">
        <v>29</v>
      </c>
      <c r="B31" s="6">
        <v>0</v>
      </c>
      <c r="C31" s="6">
        <v>0</v>
      </c>
      <c r="D31" s="6">
        <v>0</v>
      </c>
      <c r="E31" s="6">
        <f t="shared" si="0"/>
        <v>0</v>
      </c>
    </row>
    <row r="32" spans="1:5">
      <c r="A32" t="s">
        <v>30</v>
      </c>
      <c r="B32" s="7">
        <v>1300</v>
      </c>
      <c r="C32" s="7">
        <v>0</v>
      </c>
      <c r="D32" s="7">
        <f>0+[1]Coches!AI219</f>
        <v>0</v>
      </c>
      <c r="E32" s="4">
        <f t="shared" si="0"/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7A6-8F23-AA42-A44F-CCD4A1A20FA9}">
  <dimension ref="A1:F32"/>
  <sheetViews>
    <sheetView tabSelected="1" workbookViewId="0">
      <selection activeCell="H18" sqref="H18"/>
    </sheetView>
  </sheetViews>
  <sheetFormatPr baseColWidth="10" defaultRowHeight="16"/>
  <cols>
    <col min="1" max="1" width="60.5" bestFit="1" customWidth="1"/>
  </cols>
  <sheetData>
    <row r="1" spans="1:6">
      <c r="A1" s="8" t="s">
        <v>400</v>
      </c>
      <c r="B1" s="8" t="s">
        <v>408</v>
      </c>
      <c r="C1" s="8" t="s">
        <v>409</v>
      </c>
      <c r="D1" s="8" t="s">
        <v>410</v>
      </c>
      <c r="E1" s="8" t="s">
        <v>411</v>
      </c>
      <c r="F1" s="8" t="s">
        <v>412</v>
      </c>
    </row>
    <row r="2" spans="1:6" ht="24">
      <c r="A2" s="3" t="s">
        <v>404</v>
      </c>
      <c r="B2" s="8">
        <v>1</v>
      </c>
      <c r="C2" s="8">
        <v>0.9</v>
      </c>
      <c r="D2" s="8">
        <v>0.8</v>
      </c>
      <c r="E2" s="8">
        <v>0.7</v>
      </c>
      <c r="F2" s="8">
        <v>0.6</v>
      </c>
    </row>
    <row r="3" spans="1:6" ht="36">
      <c r="A3" s="3" t="s">
        <v>405</v>
      </c>
      <c r="B3" s="8">
        <v>1</v>
      </c>
      <c r="C3" s="8">
        <v>0.9</v>
      </c>
      <c r="D3" s="8">
        <v>0.8</v>
      </c>
      <c r="E3" s="8">
        <v>0.7</v>
      </c>
      <c r="F3" s="8">
        <v>0.6</v>
      </c>
    </row>
    <row r="4" spans="1:6" ht="24">
      <c r="A4" s="3" t="s">
        <v>406</v>
      </c>
      <c r="B4" s="8">
        <v>1</v>
      </c>
      <c r="C4" s="8">
        <v>0.9</v>
      </c>
      <c r="D4" s="8">
        <v>0.8</v>
      </c>
      <c r="E4" s="8">
        <v>0.7</v>
      </c>
      <c r="F4" s="8">
        <v>0.6</v>
      </c>
    </row>
    <row r="5" spans="1:6">
      <c r="A5" t="s">
        <v>3</v>
      </c>
      <c r="B5" s="8">
        <v>1</v>
      </c>
      <c r="C5" s="8">
        <v>0.9</v>
      </c>
      <c r="D5" s="8">
        <v>0.8</v>
      </c>
      <c r="E5" s="8">
        <v>0.7</v>
      </c>
      <c r="F5" s="8">
        <v>0.6</v>
      </c>
    </row>
    <row r="6" spans="1:6">
      <c r="A6" t="s">
        <v>4</v>
      </c>
      <c r="B6" s="8">
        <v>1</v>
      </c>
      <c r="C6" s="8">
        <v>0.9</v>
      </c>
      <c r="D6" s="8">
        <v>0.8</v>
      </c>
      <c r="E6" s="8">
        <v>0.7</v>
      </c>
      <c r="F6" s="8">
        <v>0.6</v>
      </c>
    </row>
    <row r="7" spans="1:6">
      <c r="A7" t="s">
        <v>5</v>
      </c>
      <c r="B7" s="8">
        <v>1</v>
      </c>
      <c r="C7" s="8">
        <v>0.9</v>
      </c>
      <c r="D7" s="8">
        <v>0.8</v>
      </c>
      <c r="E7" s="8">
        <v>0.7</v>
      </c>
      <c r="F7" s="8">
        <v>0.6</v>
      </c>
    </row>
    <row r="8" spans="1:6">
      <c r="A8" t="s">
        <v>6</v>
      </c>
      <c r="B8" s="8">
        <v>1</v>
      </c>
      <c r="C8" s="8">
        <v>0.9</v>
      </c>
      <c r="D8" s="8">
        <v>0.8</v>
      </c>
      <c r="E8" s="8">
        <v>0.7</v>
      </c>
      <c r="F8" s="8">
        <v>0.6</v>
      </c>
    </row>
    <row r="9" spans="1:6">
      <c r="A9" t="s">
        <v>7</v>
      </c>
      <c r="B9" s="8">
        <v>1</v>
      </c>
      <c r="C9" s="8">
        <v>0.9</v>
      </c>
      <c r="D9" s="8">
        <v>0.8</v>
      </c>
      <c r="E9" s="8">
        <v>0.7</v>
      </c>
      <c r="F9" s="8">
        <v>0.6</v>
      </c>
    </row>
    <row r="10" spans="1:6">
      <c r="A10" t="s">
        <v>8</v>
      </c>
      <c r="B10" s="8">
        <v>1</v>
      </c>
      <c r="C10" s="8">
        <v>0.9</v>
      </c>
      <c r="D10" s="8">
        <v>0.8</v>
      </c>
      <c r="E10" s="8">
        <v>0.7</v>
      </c>
      <c r="F10" s="8">
        <v>0.6</v>
      </c>
    </row>
    <row r="11" spans="1:6">
      <c r="A11" t="s">
        <v>9</v>
      </c>
      <c r="B11" s="8">
        <v>1</v>
      </c>
      <c r="C11" s="8">
        <v>0.9</v>
      </c>
      <c r="D11" s="8">
        <v>0.8</v>
      </c>
      <c r="E11" s="8">
        <v>0.7</v>
      </c>
      <c r="F11" s="8">
        <v>0.6</v>
      </c>
    </row>
    <row r="12" spans="1:6">
      <c r="A12" t="s">
        <v>10</v>
      </c>
      <c r="B12" s="8">
        <v>1</v>
      </c>
      <c r="C12" s="8">
        <v>0.9</v>
      </c>
      <c r="D12" s="8">
        <v>0.8</v>
      </c>
      <c r="E12" s="8">
        <v>0.7</v>
      </c>
      <c r="F12" s="8">
        <v>0.6</v>
      </c>
    </row>
    <row r="13" spans="1:6">
      <c r="A13" t="s">
        <v>11</v>
      </c>
      <c r="B13" s="8">
        <v>1</v>
      </c>
      <c r="C13" s="8">
        <v>0.9</v>
      </c>
      <c r="D13" s="8">
        <v>0.8</v>
      </c>
      <c r="E13" s="8">
        <v>0.7</v>
      </c>
      <c r="F13" s="8">
        <v>0.6</v>
      </c>
    </row>
    <row r="14" spans="1:6">
      <c r="A14" t="s">
        <v>12</v>
      </c>
      <c r="B14" s="8">
        <v>1</v>
      </c>
      <c r="C14" s="8">
        <v>0.9</v>
      </c>
      <c r="D14" s="8">
        <v>0.8</v>
      </c>
      <c r="E14" s="8">
        <v>0.7</v>
      </c>
      <c r="F14" s="8">
        <v>0.6</v>
      </c>
    </row>
    <row r="15" spans="1:6">
      <c r="A15" t="s">
        <v>13</v>
      </c>
      <c r="B15" s="8">
        <v>1</v>
      </c>
      <c r="C15" s="8">
        <v>0.9</v>
      </c>
      <c r="D15" s="8">
        <v>0.8</v>
      </c>
      <c r="E15" s="8">
        <v>0.7</v>
      </c>
      <c r="F15" s="8">
        <v>0.6</v>
      </c>
    </row>
    <row r="16" spans="1:6">
      <c r="A16" t="s">
        <v>14</v>
      </c>
      <c r="B16" s="8">
        <v>1</v>
      </c>
      <c r="C16" s="8">
        <v>0.9</v>
      </c>
      <c r="D16" s="8">
        <v>0.8</v>
      </c>
      <c r="E16" s="8">
        <v>0.7</v>
      </c>
      <c r="F16" s="8">
        <v>0.6</v>
      </c>
    </row>
    <row r="17" spans="1:6">
      <c r="A17" t="s">
        <v>15</v>
      </c>
      <c r="B17" s="8">
        <v>1</v>
      </c>
      <c r="C17" s="8">
        <v>0.9</v>
      </c>
      <c r="D17" s="8">
        <v>0.8</v>
      </c>
      <c r="E17" s="8">
        <v>0.7</v>
      </c>
      <c r="F17" s="8">
        <v>0.6</v>
      </c>
    </row>
    <row r="18" spans="1:6">
      <c r="A18" t="s">
        <v>16</v>
      </c>
      <c r="B18" s="8">
        <v>1</v>
      </c>
      <c r="C18" s="8">
        <v>0.9</v>
      </c>
      <c r="D18" s="8">
        <v>0.8</v>
      </c>
      <c r="E18" s="8">
        <v>0.7</v>
      </c>
      <c r="F18" s="8">
        <v>0.6</v>
      </c>
    </row>
    <row r="19" spans="1:6">
      <c r="A19" t="s">
        <v>17</v>
      </c>
      <c r="B19" s="8">
        <v>1</v>
      </c>
      <c r="C19" s="8">
        <v>0.9</v>
      </c>
      <c r="D19" s="8">
        <v>0.8</v>
      </c>
      <c r="E19" s="8">
        <v>0.7</v>
      </c>
      <c r="F19" s="8">
        <v>0.6</v>
      </c>
    </row>
    <row r="20" spans="1:6">
      <c r="A20" t="s">
        <v>18</v>
      </c>
      <c r="B20" s="8">
        <v>1</v>
      </c>
      <c r="C20" s="8">
        <v>0.9</v>
      </c>
      <c r="D20" s="8">
        <v>0.8</v>
      </c>
      <c r="E20" s="8">
        <v>0.7</v>
      </c>
      <c r="F20" s="8">
        <v>0.6</v>
      </c>
    </row>
    <row r="21" spans="1:6">
      <c r="A21" t="s">
        <v>19</v>
      </c>
      <c r="B21" s="8">
        <v>1</v>
      </c>
      <c r="C21" s="8">
        <v>0.9</v>
      </c>
      <c r="D21" s="8">
        <v>0.8</v>
      </c>
      <c r="E21" s="8">
        <v>0.7</v>
      </c>
      <c r="F21" s="8">
        <v>0.6</v>
      </c>
    </row>
    <row r="22" spans="1:6">
      <c r="A22" t="s">
        <v>20</v>
      </c>
      <c r="B22" s="8">
        <v>1</v>
      </c>
      <c r="C22" s="8">
        <v>0.9</v>
      </c>
      <c r="D22" s="8">
        <v>0.8</v>
      </c>
      <c r="E22" s="8">
        <v>0.7</v>
      </c>
      <c r="F22" s="8">
        <v>0.6</v>
      </c>
    </row>
    <row r="23" spans="1:6">
      <c r="A23" t="s">
        <v>21</v>
      </c>
      <c r="B23" s="8">
        <v>1</v>
      </c>
      <c r="C23" s="8">
        <v>0.9</v>
      </c>
      <c r="D23" s="8">
        <v>0.8</v>
      </c>
      <c r="E23" s="8">
        <v>0.7</v>
      </c>
      <c r="F23" s="8">
        <v>0.6</v>
      </c>
    </row>
    <row r="24" spans="1:6">
      <c r="A24" t="s">
        <v>22</v>
      </c>
      <c r="B24" s="8">
        <v>1</v>
      </c>
      <c r="C24" s="8">
        <v>0.9</v>
      </c>
      <c r="D24" s="8">
        <v>0.8</v>
      </c>
      <c r="E24" s="8">
        <v>0.7</v>
      </c>
      <c r="F24" s="8">
        <v>0.6</v>
      </c>
    </row>
    <row r="25" spans="1:6">
      <c r="A25" t="s">
        <v>23</v>
      </c>
      <c r="B25" s="8">
        <v>1</v>
      </c>
      <c r="C25" s="8">
        <v>0.9</v>
      </c>
      <c r="D25" s="8">
        <v>0.8</v>
      </c>
      <c r="E25" s="8">
        <v>0.7</v>
      </c>
      <c r="F25" s="8">
        <v>0.6</v>
      </c>
    </row>
    <row r="26" spans="1:6">
      <c r="A26" t="s">
        <v>24</v>
      </c>
      <c r="B26" s="8">
        <v>1</v>
      </c>
      <c r="C26" s="8">
        <v>0.9</v>
      </c>
      <c r="D26" s="8">
        <v>0.8</v>
      </c>
      <c r="E26" s="8">
        <v>0.7</v>
      </c>
      <c r="F26" s="8">
        <v>0.6</v>
      </c>
    </row>
    <row r="27" spans="1:6">
      <c r="A27" t="s">
        <v>25</v>
      </c>
      <c r="B27" s="8">
        <v>1</v>
      </c>
      <c r="C27" s="8">
        <v>0.9</v>
      </c>
      <c r="D27" s="8">
        <v>0.8</v>
      </c>
      <c r="E27" s="8">
        <v>0.7</v>
      </c>
      <c r="F27" s="8">
        <v>0.6</v>
      </c>
    </row>
    <row r="28" spans="1:6">
      <c r="A28" t="s">
        <v>26</v>
      </c>
      <c r="B28" s="8">
        <v>1</v>
      </c>
      <c r="C28" s="8">
        <v>0.9</v>
      </c>
      <c r="D28" s="8">
        <v>0.8</v>
      </c>
      <c r="E28" s="8">
        <v>0.7</v>
      </c>
      <c r="F28" s="8">
        <v>0.6</v>
      </c>
    </row>
    <row r="29" spans="1:6">
      <c r="A29" t="s">
        <v>27</v>
      </c>
      <c r="B29" s="8">
        <v>1</v>
      </c>
      <c r="C29" s="8">
        <v>0.9</v>
      </c>
      <c r="D29" s="8">
        <v>0.8</v>
      </c>
      <c r="E29" s="8">
        <v>0.7</v>
      </c>
      <c r="F29" s="8">
        <v>0.6</v>
      </c>
    </row>
    <row r="30" spans="1:6">
      <c r="A30" t="s">
        <v>28</v>
      </c>
      <c r="B30" s="8">
        <v>1</v>
      </c>
      <c r="C30" s="8">
        <v>0.9</v>
      </c>
      <c r="D30" s="8">
        <v>0.8</v>
      </c>
      <c r="E30" s="8">
        <v>0.7</v>
      </c>
      <c r="F30" s="8">
        <v>0.6</v>
      </c>
    </row>
    <row r="31" spans="1:6">
      <c r="A31" t="s">
        <v>29</v>
      </c>
      <c r="B31" s="8">
        <v>1</v>
      </c>
      <c r="C31" s="8">
        <v>0.9</v>
      </c>
      <c r="D31" s="8">
        <v>0.8</v>
      </c>
      <c r="E31" s="8">
        <v>0.7</v>
      </c>
      <c r="F31" s="8">
        <v>0.6</v>
      </c>
    </row>
    <row r="32" spans="1:6">
      <c r="A32" t="s">
        <v>30</v>
      </c>
      <c r="B32" s="8">
        <v>1</v>
      </c>
      <c r="C32" s="8">
        <v>0.9</v>
      </c>
      <c r="D32" s="8">
        <v>0.8</v>
      </c>
      <c r="E32" s="8">
        <v>0.7</v>
      </c>
      <c r="F32" s="8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Asistencia</vt:lpstr>
      <vt:lpstr>Presupuesto</vt:lpstr>
      <vt:lpstr>Configuracion_Precios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 Mollà Benavent</cp:lastModifiedBy>
  <dcterms:created xsi:type="dcterms:W3CDTF">2025-06-15T13:21:18Z</dcterms:created>
  <dcterms:modified xsi:type="dcterms:W3CDTF">2025-06-15T14:15:28Z</dcterms:modified>
</cp:coreProperties>
</file>