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erfe\sciebo\Masterarbeit JOG\Ergebnisse\Validierung\"/>
    </mc:Choice>
  </mc:AlternateContent>
  <xr:revisionPtr revIDLastSave="0" documentId="13_ncr:1_{3F817887-3E83-43AC-B17E-D4462A43EF36}" xr6:coauthVersionLast="47" xr6:coauthVersionMax="47" xr10:uidLastSave="{00000000-0000-0000-0000-000000000000}"/>
  <bookViews>
    <workbookView xWindow="-28920" yWindow="183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9" i="1" l="1"/>
  <c r="M99" i="1"/>
  <c r="R99" i="1" s="1"/>
  <c r="N98" i="1"/>
  <c r="M98" i="1"/>
  <c r="R98" i="1" s="1"/>
  <c r="O97" i="1"/>
  <c r="N97" i="1"/>
  <c r="M97" i="1"/>
  <c r="R97" i="1" s="1"/>
  <c r="N96" i="1"/>
  <c r="M96" i="1"/>
  <c r="R96" i="1" s="1"/>
  <c r="N95" i="1"/>
  <c r="M95" i="1"/>
  <c r="R95" i="1" s="1"/>
  <c r="O94" i="1"/>
  <c r="N94" i="1"/>
  <c r="M94" i="1"/>
  <c r="R94" i="1" s="1"/>
  <c r="N93" i="1"/>
  <c r="M93" i="1"/>
  <c r="R93" i="1" s="1"/>
  <c r="N92" i="1"/>
  <c r="M92" i="1"/>
  <c r="R92" i="1" s="1"/>
  <c r="N84" i="1"/>
  <c r="M84" i="1"/>
  <c r="R84" i="1" s="1"/>
  <c r="R83" i="1"/>
  <c r="N83" i="1"/>
  <c r="M83" i="1"/>
  <c r="O83" i="1" s="1"/>
  <c r="N82" i="1"/>
  <c r="M82" i="1"/>
  <c r="R82" i="1" s="1"/>
  <c r="N81" i="1"/>
  <c r="M81" i="1"/>
  <c r="R81" i="1" s="1"/>
  <c r="R80" i="1"/>
  <c r="N80" i="1"/>
  <c r="M80" i="1"/>
  <c r="O80" i="1" s="1"/>
  <c r="N79" i="1"/>
  <c r="M79" i="1"/>
  <c r="R79" i="1" s="1"/>
  <c r="N78" i="1"/>
  <c r="M78" i="1"/>
  <c r="R78" i="1" s="1"/>
  <c r="R77" i="1"/>
  <c r="N77" i="1"/>
  <c r="M77" i="1"/>
  <c r="O77" i="1" s="1"/>
  <c r="N68" i="1"/>
  <c r="M68" i="1"/>
  <c r="O68" i="1" s="1"/>
  <c r="N67" i="1"/>
  <c r="M67" i="1"/>
  <c r="R67" i="1" s="1"/>
  <c r="R66" i="1"/>
  <c r="N66" i="1"/>
  <c r="M66" i="1"/>
  <c r="O66" i="1" s="1"/>
  <c r="N65" i="1"/>
  <c r="M65" i="1"/>
  <c r="R65" i="1" s="1"/>
  <c r="N64" i="1"/>
  <c r="M64" i="1"/>
  <c r="R64" i="1" s="1"/>
  <c r="R63" i="1"/>
  <c r="N63" i="1"/>
  <c r="M63" i="1"/>
  <c r="O63" i="1" s="1"/>
  <c r="N62" i="1"/>
  <c r="M62" i="1"/>
  <c r="R62" i="1" s="1"/>
  <c r="N61" i="1"/>
  <c r="M61" i="1"/>
  <c r="R61" i="1" s="1"/>
  <c r="R53" i="1"/>
  <c r="N53" i="1"/>
  <c r="M53" i="1"/>
  <c r="O53" i="1" s="1"/>
  <c r="N52" i="1"/>
  <c r="M52" i="1"/>
  <c r="R52" i="1" s="1"/>
  <c r="N51" i="1"/>
  <c r="M51" i="1"/>
  <c r="R51" i="1" s="1"/>
  <c r="R50" i="1"/>
  <c r="O50" i="1"/>
  <c r="N50" i="1"/>
  <c r="M50" i="1"/>
  <c r="N49" i="1"/>
  <c r="M49" i="1"/>
  <c r="R49" i="1" s="1"/>
  <c r="N48" i="1"/>
  <c r="M48" i="1"/>
  <c r="R48" i="1" s="1"/>
  <c r="R47" i="1"/>
  <c r="O47" i="1"/>
  <c r="N47" i="1"/>
  <c r="M47" i="1"/>
  <c r="N46" i="1"/>
  <c r="M46" i="1"/>
  <c r="R46" i="1" s="1"/>
  <c r="N39" i="1"/>
  <c r="M39" i="1"/>
  <c r="R39" i="1" s="1"/>
  <c r="N38" i="1"/>
  <c r="M38" i="1"/>
  <c r="R38" i="1" s="1"/>
  <c r="R37" i="1"/>
  <c r="N37" i="1"/>
  <c r="M37" i="1"/>
  <c r="O37" i="1" s="1"/>
  <c r="R36" i="1"/>
  <c r="O36" i="1"/>
  <c r="N36" i="1"/>
  <c r="M36" i="1"/>
  <c r="N35" i="1"/>
  <c r="M35" i="1"/>
  <c r="R35" i="1" s="1"/>
  <c r="R34" i="1"/>
  <c r="N34" i="1"/>
  <c r="M34" i="1"/>
  <c r="O34" i="1" s="1"/>
  <c r="R33" i="1"/>
  <c r="O33" i="1"/>
  <c r="N33" i="1"/>
  <c r="M33" i="1"/>
  <c r="N32" i="1"/>
  <c r="M32" i="1"/>
  <c r="O32" i="1" s="1"/>
  <c r="R25" i="1"/>
  <c r="N25" i="1"/>
  <c r="M25" i="1"/>
  <c r="O25" i="1" s="1"/>
  <c r="R24" i="1"/>
  <c r="N24" i="1"/>
  <c r="M24" i="1"/>
  <c r="O24" i="1" s="1"/>
  <c r="R23" i="1"/>
  <c r="O23" i="1"/>
  <c r="N23" i="1"/>
  <c r="M23" i="1"/>
  <c r="R22" i="1"/>
  <c r="O22" i="1"/>
  <c r="N22" i="1"/>
  <c r="M22" i="1"/>
  <c r="R21" i="1"/>
  <c r="N21" i="1"/>
  <c r="M21" i="1"/>
  <c r="O21" i="1" s="1"/>
  <c r="R20" i="1"/>
  <c r="O20" i="1"/>
  <c r="N20" i="1"/>
  <c r="M20" i="1"/>
  <c r="R19" i="1"/>
  <c r="O19" i="1"/>
  <c r="N19" i="1"/>
  <c r="M19" i="1"/>
  <c r="R18" i="1"/>
  <c r="N18" i="1"/>
  <c r="M18" i="1"/>
  <c r="O18" i="1" s="1"/>
  <c r="R5" i="1"/>
  <c r="R6" i="1"/>
  <c r="R7" i="1"/>
  <c r="R8" i="1"/>
  <c r="R9" i="1"/>
  <c r="R10" i="1"/>
  <c r="R11" i="1"/>
  <c r="R4" i="1"/>
  <c r="M5" i="1"/>
  <c r="N5" i="1"/>
  <c r="O5" i="1"/>
  <c r="M6" i="1"/>
  <c r="N6" i="1"/>
  <c r="O6" i="1"/>
  <c r="M7" i="1"/>
  <c r="O7" i="1" s="1"/>
  <c r="N7" i="1"/>
  <c r="M8" i="1"/>
  <c r="N8" i="1"/>
  <c r="O8" i="1" s="1"/>
  <c r="M9" i="1"/>
  <c r="N9" i="1"/>
  <c r="O9" i="1"/>
  <c r="M10" i="1"/>
  <c r="N10" i="1"/>
  <c r="O10" i="1"/>
  <c r="M11" i="1"/>
  <c r="O11" i="1" s="1"/>
  <c r="N11" i="1"/>
  <c r="O4" i="1"/>
  <c r="N4" i="1"/>
  <c r="M4" i="1"/>
  <c r="L99" i="1"/>
  <c r="J99" i="1"/>
  <c r="I99" i="1"/>
  <c r="G99" i="1"/>
  <c r="L98" i="1"/>
  <c r="J98" i="1"/>
  <c r="I98" i="1"/>
  <c r="G98" i="1"/>
  <c r="L97" i="1"/>
  <c r="J97" i="1"/>
  <c r="I97" i="1"/>
  <c r="G97" i="1"/>
  <c r="L96" i="1"/>
  <c r="J96" i="1"/>
  <c r="I96" i="1"/>
  <c r="G96" i="1"/>
  <c r="L95" i="1"/>
  <c r="J95" i="1"/>
  <c r="I95" i="1"/>
  <c r="G95" i="1"/>
  <c r="L94" i="1"/>
  <c r="J94" i="1"/>
  <c r="I94" i="1"/>
  <c r="G94" i="1"/>
  <c r="L93" i="1"/>
  <c r="J93" i="1"/>
  <c r="I93" i="1"/>
  <c r="G93" i="1"/>
  <c r="L92" i="1"/>
  <c r="J92" i="1"/>
  <c r="I92" i="1"/>
  <c r="G92" i="1"/>
  <c r="L84" i="1"/>
  <c r="J84" i="1"/>
  <c r="I84" i="1"/>
  <c r="G84" i="1"/>
  <c r="L83" i="1"/>
  <c r="J83" i="1"/>
  <c r="I83" i="1"/>
  <c r="G83" i="1"/>
  <c r="L82" i="1"/>
  <c r="J82" i="1"/>
  <c r="I82" i="1"/>
  <c r="G82" i="1"/>
  <c r="L81" i="1"/>
  <c r="J81" i="1"/>
  <c r="I81" i="1"/>
  <c r="G81" i="1"/>
  <c r="L80" i="1"/>
  <c r="J80" i="1"/>
  <c r="I80" i="1"/>
  <c r="G80" i="1"/>
  <c r="L79" i="1"/>
  <c r="J79" i="1"/>
  <c r="I79" i="1"/>
  <c r="G79" i="1"/>
  <c r="L78" i="1"/>
  <c r="J78" i="1"/>
  <c r="I78" i="1"/>
  <c r="G78" i="1"/>
  <c r="L77" i="1"/>
  <c r="J77" i="1"/>
  <c r="I77" i="1"/>
  <c r="G77" i="1"/>
  <c r="L68" i="1"/>
  <c r="J68" i="1"/>
  <c r="I68" i="1"/>
  <c r="G68" i="1"/>
  <c r="L67" i="1"/>
  <c r="J67" i="1"/>
  <c r="I67" i="1"/>
  <c r="G67" i="1"/>
  <c r="L66" i="1"/>
  <c r="J66" i="1"/>
  <c r="I66" i="1"/>
  <c r="G66" i="1"/>
  <c r="L65" i="1"/>
  <c r="J65" i="1"/>
  <c r="I65" i="1"/>
  <c r="G65" i="1"/>
  <c r="L64" i="1"/>
  <c r="J64" i="1"/>
  <c r="I64" i="1"/>
  <c r="G64" i="1"/>
  <c r="L63" i="1"/>
  <c r="J63" i="1"/>
  <c r="I63" i="1"/>
  <c r="G63" i="1"/>
  <c r="L62" i="1"/>
  <c r="J62" i="1"/>
  <c r="I62" i="1"/>
  <c r="G62" i="1"/>
  <c r="L61" i="1"/>
  <c r="J61" i="1"/>
  <c r="I61" i="1"/>
  <c r="G61" i="1"/>
  <c r="L53" i="1"/>
  <c r="J53" i="1"/>
  <c r="I53" i="1"/>
  <c r="G53" i="1"/>
  <c r="L52" i="1"/>
  <c r="J52" i="1"/>
  <c r="I52" i="1"/>
  <c r="G52" i="1"/>
  <c r="L51" i="1"/>
  <c r="J51" i="1"/>
  <c r="I51" i="1"/>
  <c r="G51" i="1"/>
  <c r="L50" i="1"/>
  <c r="J50" i="1"/>
  <c r="I50" i="1"/>
  <c r="G50" i="1"/>
  <c r="L49" i="1"/>
  <c r="J49" i="1"/>
  <c r="I49" i="1"/>
  <c r="G49" i="1"/>
  <c r="L48" i="1"/>
  <c r="J48" i="1"/>
  <c r="I48" i="1"/>
  <c r="G48" i="1"/>
  <c r="L47" i="1"/>
  <c r="J47" i="1"/>
  <c r="I47" i="1"/>
  <c r="G47" i="1"/>
  <c r="L46" i="1"/>
  <c r="J46" i="1"/>
  <c r="I46" i="1"/>
  <c r="G46" i="1"/>
  <c r="L39" i="1"/>
  <c r="J39" i="1"/>
  <c r="I39" i="1"/>
  <c r="G39" i="1"/>
  <c r="L38" i="1"/>
  <c r="J38" i="1"/>
  <c r="I38" i="1"/>
  <c r="G38" i="1"/>
  <c r="L37" i="1"/>
  <c r="J37" i="1"/>
  <c r="I37" i="1"/>
  <c r="G37" i="1"/>
  <c r="L36" i="1"/>
  <c r="J36" i="1"/>
  <c r="I36" i="1"/>
  <c r="G36" i="1"/>
  <c r="L35" i="1"/>
  <c r="J35" i="1"/>
  <c r="I35" i="1"/>
  <c r="G35" i="1"/>
  <c r="L34" i="1"/>
  <c r="J34" i="1"/>
  <c r="I34" i="1"/>
  <c r="G34" i="1"/>
  <c r="L33" i="1"/>
  <c r="J33" i="1"/>
  <c r="I33" i="1"/>
  <c r="G33" i="1"/>
  <c r="L32" i="1"/>
  <c r="J32" i="1"/>
  <c r="I32" i="1"/>
  <c r="G32" i="1"/>
  <c r="L25" i="1"/>
  <c r="J25" i="1"/>
  <c r="I25" i="1"/>
  <c r="G25" i="1"/>
  <c r="L24" i="1"/>
  <c r="J24" i="1"/>
  <c r="I24" i="1"/>
  <c r="G24" i="1"/>
  <c r="L23" i="1"/>
  <c r="J23" i="1"/>
  <c r="I23" i="1"/>
  <c r="G23" i="1"/>
  <c r="L22" i="1"/>
  <c r="J22" i="1"/>
  <c r="I22" i="1"/>
  <c r="G22" i="1"/>
  <c r="L21" i="1"/>
  <c r="J21" i="1"/>
  <c r="I21" i="1"/>
  <c r="G21" i="1"/>
  <c r="L20" i="1"/>
  <c r="J20" i="1"/>
  <c r="I20" i="1"/>
  <c r="G20" i="1"/>
  <c r="L19" i="1"/>
  <c r="J19" i="1"/>
  <c r="I19" i="1"/>
  <c r="G19" i="1"/>
  <c r="L18" i="1"/>
  <c r="J18" i="1"/>
  <c r="I18" i="1"/>
  <c r="G18" i="1"/>
  <c r="L11" i="1"/>
  <c r="J11" i="1"/>
  <c r="I11" i="1"/>
  <c r="G11" i="1"/>
  <c r="L10" i="1"/>
  <c r="J10" i="1"/>
  <c r="I10" i="1"/>
  <c r="G10" i="1"/>
  <c r="L9" i="1"/>
  <c r="J9" i="1"/>
  <c r="I9" i="1"/>
  <c r="G9" i="1"/>
  <c r="L8" i="1"/>
  <c r="J8" i="1"/>
  <c r="I8" i="1"/>
  <c r="G8" i="1"/>
  <c r="L7" i="1"/>
  <c r="J7" i="1"/>
  <c r="I7" i="1"/>
  <c r="G7" i="1"/>
  <c r="L6" i="1"/>
  <c r="J6" i="1"/>
  <c r="I6" i="1"/>
  <c r="G6" i="1"/>
  <c r="L5" i="1"/>
  <c r="J5" i="1"/>
  <c r="I5" i="1"/>
  <c r="G5" i="1"/>
  <c r="L4" i="1"/>
  <c r="J4" i="1"/>
  <c r="I4" i="1"/>
  <c r="G4" i="1"/>
  <c r="O93" i="1" l="1"/>
  <c r="O96" i="1"/>
  <c r="O99" i="1"/>
  <c r="O92" i="1"/>
  <c r="O95" i="1"/>
  <c r="O98" i="1"/>
  <c r="O79" i="1"/>
  <c r="O82" i="1"/>
  <c r="O78" i="1"/>
  <c r="O81" i="1"/>
  <c r="O84" i="1"/>
  <c r="R68" i="1"/>
  <c r="O62" i="1"/>
  <c r="O65" i="1"/>
  <c r="O61" i="1"/>
  <c r="O64" i="1"/>
  <c r="O67" i="1"/>
  <c r="O48" i="1"/>
  <c r="O51" i="1"/>
  <c r="O52" i="1"/>
  <c r="O46" i="1"/>
  <c r="O49" i="1"/>
  <c r="O38" i="1"/>
  <c r="O35" i="1"/>
  <c r="R32" i="1"/>
  <c r="O39" i="1"/>
</calcChain>
</file>

<file path=xl/sharedStrings.xml><?xml version="1.0" encoding="utf-8"?>
<sst xmlns="http://schemas.openxmlformats.org/spreadsheetml/2006/main" count="210" uniqueCount="29">
  <si>
    <t>Fläche Analyt</t>
  </si>
  <si>
    <t>Verhältnis_1</t>
  </si>
  <si>
    <t>Verhältnis_2</t>
  </si>
  <si>
    <t>Konzentration</t>
  </si>
  <si>
    <t>Stunden</t>
  </si>
  <si>
    <t>d-VL_1</t>
  </si>
  <si>
    <t>Dodecan</t>
  </si>
  <si>
    <t>d-VL_2</t>
  </si>
  <si>
    <t>1,5-PD</t>
  </si>
  <si>
    <t>Lactol</t>
  </si>
  <si>
    <t>d-VL</t>
  </si>
  <si>
    <t>t0</t>
  </si>
  <si>
    <t>t1</t>
  </si>
  <si>
    <t>t2</t>
  </si>
  <si>
    <t>t3</t>
  </si>
  <si>
    <t>t4</t>
  </si>
  <si>
    <t>t5</t>
  </si>
  <si>
    <t>t6</t>
  </si>
  <si>
    <t>t7</t>
  </si>
  <si>
    <t>Wasser</t>
  </si>
  <si>
    <t>KPI pH8 (altes VL)</t>
  </si>
  <si>
    <t>NaPi pH 7</t>
  </si>
  <si>
    <t>GlycinNaOH (pH9)</t>
  </si>
  <si>
    <t>Startbedingung ohne Enzym</t>
  </si>
  <si>
    <t>Startbedingung ohne NAD</t>
  </si>
  <si>
    <t>Mittel</t>
  </si>
  <si>
    <t>Standartabweichung</t>
  </si>
  <si>
    <t>Szandartabweichung</t>
  </si>
  <si>
    <t>KPI ph8 (neues VL)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</si>
</sst>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0" fontId="2" fillId="0" borderId="5" xfId="0" applyFont="1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7" xfId="0" applyFont="1" applyBorder="1" applyAlignment="1">
      <alignment horizontal="center"/>
    </xf>
    <xf numFmtId="0" fontId="0" fillId="0" borderId="7" xfId="0" applyBorder="1"/>
    <xf numFmtId="0" fontId="2" fillId="0" borderId="6" xfId="0" applyFont="1" applyBorder="1" applyAlignment="1">
      <alignment horizontal="center"/>
    </xf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0" borderId="5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3" borderId="5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Tabelle1!$B$4:$B$11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24</c:v>
                </c:pt>
                <c:pt idx="7">
                  <c:v>48</c:v>
                </c:pt>
              </c:numCache>
            </c:numRef>
          </c:xVal>
          <c:yVal>
            <c:numRef>
              <c:f>Tabelle1!$O$4:$O$11</c:f>
              <c:numCache>
                <c:formatCode>General</c:formatCode>
                <c:ptCount val="8"/>
                <c:pt idx="0">
                  <c:v>5.2953050245830635</c:v>
                </c:pt>
                <c:pt idx="1">
                  <c:v>4.6708923370708852</c:v>
                </c:pt>
                <c:pt idx="2">
                  <c:v>3.7208806952507296</c:v>
                </c:pt>
                <c:pt idx="3">
                  <c:v>2.8775910197348411</c:v>
                </c:pt>
                <c:pt idx="4">
                  <c:v>2.2743401891068871</c:v>
                </c:pt>
                <c:pt idx="5">
                  <c:v>2.0490780879306856</c:v>
                </c:pt>
                <c:pt idx="6">
                  <c:v>0.38381590850350977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79-44E0-B0CB-5C0996A48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602944"/>
        <c:axId val="665600320"/>
      </c:scatterChart>
      <c:valAx>
        <c:axId val="66560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600320"/>
        <c:crosses val="autoZero"/>
        <c:crossBetween val="midCat"/>
      </c:valAx>
      <c:valAx>
        <c:axId val="6656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60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134828734643473E-2"/>
          <c:y val="0.10972325117768902"/>
          <c:w val="0.88927413485079077"/>
          <c:h val="0.76547843009354555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Tabelle1!$B$18:$B$25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20</c:v>
                </c:pt>
                <c:pt idx="4">
                  <c:v>26</c:v>
                </c:pt>
                <c:pt idx="5">
                  <c:v>48</c:v>
                </c:pt>
              </c:numCache>
            </c:numRef>
          </c:xVal>
          <c:yVal>
            <c:numRef>
              <c:f>Tabelle1!$O$18:$O$25</c:f>
              <c:numCache>
                <c:formatCode>General</c:formatCode>
                <c:ptCount val="8"/>
                <c:pt idx="0">
                  <c:v>9.2395294319792924</c:v>
                </c:pt>
                <c:pt idx="1">
                  <c:v>9.3578220102685634</c:v>
                </c:pt>
                <c:pt idx="2">
                  <c:v>8.6547474983982404</c:v>
                </c:pt>
                <c:pt idx="3">
                  <c:v>7.6554050864048193</c:v>
                </c:pt>
                <c:pt idx="4">
                  <c:v>6.3979413202558106</c:v>
                </c:pt>
                <c:pt idx="5">
                  <c:v>5.4202228187641133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D5-41E6-A895-B08DCC2C2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602944"/>
        <c:axId val="665600320"/>
      </c:scatterChart>
      <c:valAx>
        <c:axId val="66560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600320"/>
        <c:crosses val="autoZero"/>
        <c:crossBetween val="midCat"/>
      </c:valAx>
      <c:valAx>
        <c:axId val="6656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60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Tabelle1!$B$32:$B$39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20</c:v>
                </c:pt>
                <c:pt idx="4">
                  <c:v>26</c:v>
                </c:pt>
                <c:pt idx="5">
                  <c:v>48</c:v>
                </c:pt>
              </c:numCache>
            </c:numRef>
          </c:xVal>
          <c:yVal>
            <c:numRef>
              <c:f>Tabelle1!$O$32:$O$39</c:f>
              <c:numCache>
                <c:formatCode>General</c:formatCode>
                <c:ptCount val="8"/>
                <c:pt idx="0">
                  <c:v>8.650941773606533</c:v>
                </c:pt>
                <c:pt idx="1">
                  <c:v>6.5499859078239488</c:v>
                </c:pt>
                <c:pt idx="2">
                  <c:v>5.3560630268510732</c:v>
                </c:pt>
                <c:pt idx="3">
                  <c:v>1.7556148327555663</c:v>
                </c:pt>
                <c:pt idx="4">
                  <c:v>0.80629721011114175</c:v>
                </c:pt>
                <c:pt idx="5">
                  <c:v>0.35566688546051689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E0-4154-8CA7-18D9CD731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602944"/>
        <c:axId val="665600320"/>
      </c:scatterChart>
      <c:valAx>
        <c:axId val="66560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600320"/>
        <c:crosses val="autoZero"/>
        <c:crossBetween val="midCat"/>
      </c:valAx>
      <c:valAx>
        <c:axId val="6656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60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Tabelle1!$B$46:$B$53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20</c:v>
                </c:pt>
                <c:pt idx="4">
                  <c:v>26</c:v>
                </c:pt>
                <c:pt idx="5">
                  <c:v>48</c:v>
                </c:pt>
              </c:numCache>
            </c:numRef>
          </c:xVal>
          <c:yVal>
            <c:numRef>
              <c:f>Tabelle1!$O$46:$O$53</c:f>
              <c:numCache>
                <c:formatCode>General</c:formatCode>
                <c:ptCount val="8"/>
                <c:pt idx="0">
                  <c:v>10.618994764172868</c:v>
                </c:pt>
                <c:pt idx="1">
                  <c:v>7.3120262844351211</c:v>
                </c:pt>
                <c:pt idx="2">
                  <c:v>4.8650866122286871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AB-44CB-AE69-CA6E62119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602944"/>
        <c:axId val="665600320"/>
      </c:scatterChart>
      <c:valAx>
        <c:axId val="66560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600320"/>
        <c:crosses val="autoZero"/>
        <c:crossBetween val="midCat"/>
      </c:valAx>
      <c:valAx>
        <c:axId val="6656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60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Tabelle1!$B$61:$B$68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20</c:v>
                </c:pt>
                <c:pt idx="4">
                  <c:v>26</c:v>
                </c:pt>
                <c:pt idx="5">
                  <c:v>48</c:v>
                </c:pt>
              </c:numCache>
            </c:numRef>
          </c:xVal>
          <c:yVal>
            <c:numRef>
              <c:f>Tabelle1!$O$61:$O$68</c:f>
              <c:numCache>
                <c:formatCode>General</c:formatCode>
                <c:ptCount val="8"/>
                <c:pt idx="0">
                  <c:v>9.3572794323784017</c:v>
                </c:pt>
                <c:pt idx="1">
                  <c:v>5.4998699186120188</c:v>
                </c:pt>
                <c:pt idx="2">
                  <c:v>4.9130530521489559</c:v>
                </c:pt>
                <c:pt idx="3">
                  <c:v>3.9342683297971135</c:v>
                </c:pt>
                <c:pt idx="4">
                  <c:v>3.6865093321496332</c:v>
                </c:pt>
                <c:pt idx="5">
                  <c:v>3.4390862533623574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8E-4504-86DD-C78BAF0F3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602944"/>
        <c:axId val="665600320"/>
      </c:scatterChart>
      <c:valAx>
        <c:axId val="66560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600320"/>
        <c:crosses val="autoZero"/>
        <c:crossBetween val="midCat"/>
      </c:valAx>
      <c:valAx>
        <c:axId val="6656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60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Tabelle1!$B$77:$B$84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20</c:v>
                </c:pt>
                <c:pt idx="4">
                  <c:v>26</c:v>
                </c:pt>
                <c:pt idx="5">
                  <c:v>48</c:v>
                </c:pt>
              </c:numCache>
            </c:numRef>
          </c:xVal>
          <c:yVal>
            <c:numRef>
              <c:f>Tabelle1!$O$77:$O$84</c:f>
              <c:numCache>
                <c:formatCode>General</c:formatCode>
                <c:ptCount val="8"/>
                <c:pt idx="0">
                  <c:v>10.830756585492407</c:v>
                </c:pt>
                <c:pt idx="1">
                  <c:v>9.7818140109977296</c:v>
                </c:pt>
                <c:pt idx="2">
                  <c:v>8.6609136177262407</c:v>
                </c:pt>
                <c:pt idx="3">
                  <c:v>4.9212905421246331</c:v>
                </c:pt>
                <c:pt idx="4">
                  <c:v>4.237849020713174</c:v>
                </c:pt>
                <c:pt idx="5">
                  <c:v>2.8452633294788314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67-432A-84CF-806E1BAD9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602944"/>
        <c:axId val="665600320"/>
      </c:scatterChart>
      <c:valAx>
        <c:axId val="66560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600320"/>
        <c:crosses val="autoZero"/>
        <c:crossBetween val="midCat"/>
      </c:valAx>
      <c:valAx>
        <c:axId val="6656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60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Tabelle1!$B$92:$B$99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20</c:v>
                </c:pt>
                <c:pt idx="4">
                  <c:v>26</c:v>
                </c:pt>
                <c:pt idx="5">
                  <c:v>48</c:v>
                </c:pt>
              </c:numCache>
            </c:numRef>
          </c:xVal>
          <c:yVal>
            <c:numRef>
              <c:f>Tabelle1!$O$92:$O$99</c:f>
              <c:numCache>
                <c:formatCode>General</c:formatCode>
                <c:ptCount val="8"/>
                <c:pt idx="0">
                  <c:v>10.204130994141973</c:v>
                </c:pt>
                <c:pt idx="1">
                  <c:v>8.6438877758107999</c:v>
                </c:pt>
                <c:pt idx="2">
                  <c:v>7.3030769238222781</c:v>
                </c:pt>
                <c:pt idx="3">
                  <c:v>3.5170844844755274</c:v>
                </c:pt>
                <c:pt idx="4">
                  <c:v>2.8295892468838857</c:v>
                </c:pt>
                <c:pt idx="5">
                  <c:v>1.6660401649728966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D5-4DA0-9D08-8CB6716CA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602944"/>
        <c:axId val="665600320"/>
      </c:scatterChart>
      <c:valAx>
        <c:axId val="66560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600320"/>
        <c:crosses val="autoZero"/>
        <c:crossBetween val="midCat"/>
      </c:valAx>
      <c:valAx>
        <c:axId val="6656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60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307522</xdr:colOff>
      <xdr:row>0</xdr:row>
      <xdr:rowOff>172810</xdr:rowOff>
    </xdr:from>
    <xdr:to>
      <xdr:col>30</xdr:col>
      <xdr:colOff>269422</xdr:colOff>
      <xdr:row>10</xdr:row>
      <xdr:rowOff>92528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213633</xdr:colOff>
      <xdr:row>14</xdr:row>
      <xdr:rowOff>187779</xdr:rowOff>
    </xdr:from>
    <xdr:to>
      <xdr:col>30</xdr:col>
      <xdr:colOff>175533</xdr:colOff>
      <xdr:row>24</xdr:row>
      <xdr:rowOff>107497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244929</xdr:colOff>
      <xdr:row>28</xdr:row>
      <xdr:rowOff>68035</xdr:rowOff>
    </xdr:from>
    <xdr:to>
      <xdr:col>30</xdr:col>
      <xdr:colOff>206829</xdr:colOff>
      <xdr:row>37</xdr:row>
      <xdr:rowOff>182336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190500</xdr:colOff>
      <xdr:row>42</xdr:row>
      <xdr:rowOff>190500</xdr:rowOff>
    </xdr:from>
    <xdr:to>
      <xdr:col>30</xdr:col>
      <xdr:colOff>152400</xdr:colOff>
      <xdr:row>52</xdr:row>
      <xdr:rowOff>114300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190500</xdr:colOff>
      <xdr:row>58</xdr:row>
      <xdr:rowOff>122465</xdr:rowOff>
    </xdr:from>
    <xdr:to>
      <xdr:col>30</xdr:col>
      <xdr:colOff>152400</xdr:colOff>
      <xdr:row>68</xdr:row>
      <xdr:rowOff>46265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326571</xdr:colOff>
      <xdr:row>74</xdr:row>
      <xdr:rowOff>163286</xdr:rowOff>
    </xdr:from>
    <xdr:to>
      <xdr:col>30</xdr:col>
      <xdr:colOff>288471</xdr:colOff>
      <xdr:row>84</xdr:row>
      <xdr:rowOff>87086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312964</xdr:colOff>
      <xdr:row>88</xdr:row>
      <xdr:rowOff>95251</xdr:rowOff>
    </xdr:from>
    <xdr:to>
      <xdr:col>30</xdr:col>
      <xdr:colOff>274864</xdr:colOff>
      <xdr:row>98</xdr:row>
      <xdr:rowOff>19050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tabSelected="1" zoomScale="70" zoomScaleNormal="70" workbookViewId="0"/>
  </sheetViews>
  <sheetFormatPr baseColWidth="10" defaultRowHeight="14.5" x14ac:dyDescent="0.35"/>
  <cols>
    <col min="1" max="1" width="27" bestFit="1" customWidth="1"/>
    <col min="18" max="18" width="25.453125" bestFit="1" customWidth="1"/>
  </cols>
  <sheetData>
    <row r="1" spans="1:18" ht="15" thickBot="1" x14ac:dyDescent="0.4">
      <c r="A1" t="s">
        <v>28</v>
      </c>
      <c r="C1" s="22" t="s">
        <v>0</v>
      </c>
      <c r="D1" s="23"/>
      <c r="E1" s="22" t="s">
        <v>0</v>
      </c>
      <c r="F1" s="23"/>
      <c r="G1" s="22" t="s">
        <v>1</v>
      </c>
      <c r="H1" s="23"/>
      <c r="I1" s="24"/>
      <c r="J1" s="22" t="s">
        <v>2</v>
      </c>
      <c r="K1" s="23"/>
      <c r="L1" s="24"/>
      <c r="M1" s="22" t="s">
        <v>3</v>
      </c>
      <c r="N1" s="23"/>
      <c r="O1" s="24"/>
      <c r="P1" s="22" t="s">
        <v>27</v>
      </c>
      <c r="Q1" s="23"/>
      <c r="R1" s="24"/>
    </row>
    <row r="2" spans="1:18" x14ac:dyDescent="0.35">
      <c r="B2" s="19" t="s">
        <v>4</v>
      </c>
      <c r="C2" s="17" t="s">
        <v>5</v>
      </c>
      <c r="D2" s="17" t="s">
        <v>6</v>
      </c>
      <c r="E2" s="17" t="s">
        <v>7</v>
      </c>
      <c r="F2" s="17" t="s">
        <v>6</v>
      </c>
      <c r="G2" s="17" t="s">
        <v>8</v>
      </c>
      <c r="H2" s="17" t="s">
        <v>9</v>
      </c>
      <c r="I2" s="25" t="s">
        <v>10</v>
      </c>
      <c r="J2" s="17" t="s">
        <v>8</v>
      </c>
      <c r="K2" s="17" t="s">
        <v>9</v>
      </c>
      <c r="L2" s="25" t="s">
        <v>10</v>
      </c>
      <c r="M2" s="17">
        <v>1</v>
      </c>
      <c r="N2" s="17">
        <v>2</v>
      </c>
      <c r="O2" s="25" t="s">
        <v>25</v>
      </c>
      <c r="P2" s="17" t="s">
        <v>8</v>
      </c>
      <c r="Q2" s="17" t="s">
        <v>9</v>
      </c>
      <c r="R2" s="25" t="s">
        <v>26</v>
      </c>
    </row>
    <row r="3" spans="1:18" ht="15" thickBot="1" x14ac:dyDescent="0.4">
      <c r="B3" s="20"/>
      <c r="C3" s="21"/>
      <c r="D3" s="21"/>
      <c r="E3" s="21"/>
      <c r="F3" s="21"/>
      <c r="G3" s="18"/>
      <c r="H3" s="21"/>
      <c r="I3" s="26"/>
      <c r="J3" s="18"/>
      <c r="K3" s="21"/>
      <c r="L3" s="26"/>
      <c r="M3" s="18"/>
      <c r="N3" s="21"/>
      <c r="O3" s="26"/>
      <c r="P3" s="18"/>
      <c r="Q3" s="21"/>
      <c r="R3" s="26"/>
    </row>
    <row r="4" spans="1:18" ht="15" thickBot="1" x14ac:dyDescent="0.4">
      <c r="A4" s="1" t="s">
        <v>11</v>
      </c>
      <c r="B4" s="2">
        <v>0</v>
      </c>
      <c r="C4" s="3">
        <v>147009</v>
      </c>
      <c r="D4" s="4">
        <v>503158</v>
      </c>
      <c r="E4" s="5">
        <v>166742</v>
      </c>
      <c r="F4">
        <v>533487</v>
      </c>
      <c r="G4" s="3" t="e">
        <f t="shared" ref="G4" si="0">#REF!/#REF!</f>
        <v>#REF!</v>
      </c>
      <c r="H4" s="6"/>
      <c r="I4" s="7">
        <f>C4/D4</f>
        <v>0.2921726376207871</v>
      </c>
      <c r="J4" s="3" t="e">
        <f t="shared" ref="J4" si="1">#REF!/#REF!</f>
        <v>#REF!</v>
      </c>
      <c r="K4" s="6"/>
      <c r="L4" s="7">
        <f>E4/F4</f>
        <v>0.31255119618659871</v>
      </c>
      <c r="M4" s="3">
        <f>I4/0.0571</f>
        <v>5.1168588024656234</v>
      </c>
      <c r="N4" s="3">
        <f>L4/0.0571</f>
        <v>5.4737512467005027</v>
      </c>
      <c r="O4" s="6">
        <f>(M4+N4)/2</f>
        <v>5.2953050245830635</v>
      </c>
      <c r="P4" s="3"/>
      <c r="Q4" s="6"/>
      <c r="R4" s="7">
        <f>_xlfn.STDEV.P(M4:N4)</f>
        <v>0.17844622211743966</v>
      </c>
    </row>
    <row r="5" spans="1:18" ht="15" thickBot="1" x14ac:dyDescent="0.4">
      <c r="A5" s="8" t="s">
        <v>12</v>
      </c>
      <c r="B5" s="9">
        <v>1</v>
      </c>
      <c r="C5" s="5">
        <v>132340</v>
      </c>
      <c r="D5" s="4">
        <v>494977</v>
      </c>
      <c r="E5" s="5">
        <v>142159</v>
      </c>
      <c r="F5">
        <v>534332</v>
      </c>
      <c r="G5" s="5" t="e">
        <f t="shared" ref="G5" si="2">#REF!/#REF!</f>
        <v>#REF!</v>
      </c>
      <c r="I5" s="4">
        <f t="shared" ref="I5:I11" si="3">C5/D5</f>
        <v>0.26736595841826993</v>
      </c>
      <c r="J5" s="5" t="e">
        <f t="shared" ref="J5" si="4">#REF!/#REF!</f>
        <v>#REF!</v>
      </c>
      <c r="L5" s="4">
        <f t="shared" ref="L5:L11" si="5">E5/F5</f>
        <v>0.26604994647522512</v>
      </c>
      <c r="M5" s="3">
        <f t="shared" ref="M5:M11" si="6">I5/0.0571</f>
        <v>4.6824160843830116</v>
      </c>
      <c r="N5" s="3">
        <f t="shared" ref="N5:N11" si="7">L5/0.0571</f>
        <v>4.6593685897587589</v>
      </c>
      <c r="O5" s="6">
        <f t="shared" ref="O5:O11" si="8">(M5+N5)/2</f>
        <v>4.6708923370708852</v>
      </c>
      <c r="P5" s="5"/>
      <c r="R5" s="7">
        <f t="shared" ref="R5:R11" si="9">_xlfn.STDEV.P(M5:N5)</f>
        <v>1.1523747312126353E-2</v>
      </c>
    </row>
    <row r="6" spans="1:18" ht="15" thickBot="1" x14ac:dyDescent="0.4">
      <c r="A6" s="8" t="s">
        <v>13</v>
      </c>
      <c r="B6" s="9">
        <v>2</v>
      </c>
      <c r="C6" s="5">
        <v>110804</v>
      </c>
      <c r="D6" s="4">
        <v>547883</v>
      </c>
      <c r="E6" s="5">
        <v>111266</v>
      </c>
      <c r="F6">
        <v>499658</v>
      </c>
      <c r="G6" s="5" t="e">
        <f t="shared" ref="G6:G11" si="10">#REF!/#REF!</f>
        <v>#REF!</v>
      </c>
      <c r="I6" s="4">
        <f t="shared" si="3"/>
        <v>0.20224025932543993</v>
      </c>
      <c r="J6" s="5" t="e">
        <f t="shared" ref="J6:J11" si="11">#REF!/#REF!</f>
        <v>#REF!</v>
      </c>
      <c r="L6" s="4">
        <f t="shared" si="5"/>
        <v>0.22268431607219338</v>
      </c>
      <c r="M6" s="3">
        <f t="shared" si="6"/>
        <v>3.5418609338956206</v>
      </c>
      <c r="N6" s="3">
        <f t="shared" si="7"/>
        <v>3.8999004566058386</v>
      </c>
      <c r="O6" s="6">
        <f t="shared" si="8"/>
        <v>3.7208806952507296</v>
      </c>
      <c r="P6" s="5"/>
      <c r="R6" s="7">
        <f t="shared" si="9"/>
        <v>0.179019761355109</v>
      </c>
    </row>
    <row r="7" spans="1:18" ht="15" thickBot="1" x14ac:dyDescent="0.4">
      <c r="A7" s="8" t="s">
        <v>14</v>
      </c>
      <c r="B7" s="9">
        <v>4</v>
      </c>
      <c r="C7" s="5">
        <v>91949</v>
      </c>
      <c r="D7" s="4">
        <v>573354</v>
      </c>
      <c r="E7" s="5">
        <v>93818</v>
      </c>
      <c r="F7">
        <v>557609</v>
      </c>
      <c r="G7" s="5" t="e">
        <f t="shared" si="10"/>
        <v>#REF!</v>
      </c>
      <c r="I7" s="4">
        <f t="shared" si="3"/>
        <v>0.16037038199785822</v>
      </c>
      <c r="J7" s="5" t="e">
        <f t="shared" si="11"/>
        <v>#REF!</v>
      </c>
      <c r="L7" s="4">
        <f t="shared" si="5"/>
        <v>0.16825051245586065</v>
      </c>
      <c r="M7" s="3">
        <f t="shared" si="6"/>
        <v>2.8085881260570615</v>
      </c>
      <c r="N7" s="3">
        <f t="shared" si="7"/>
        <v>2.9465939134126207</v>
      </c>
      <c r="O7" s="6">
        <f t="shared" si="8"/>
        <v>2.8775910197348411</v>
      </c>
      <c r="P7" s="5"/>
      <c r="R7" s="7">
        <f t="shared" si="9"/>
        <v>6.9002893677779564E-2</v>
      </c>
    </row>
    <row r="8" spans="1:18" ht="15" thickBot="1" x14ac:dyDescent="0.4">
      <c r="A8" s="8" t="s">
        <v>15</v>
      </c>
      <c r="B8" s="9">
        <v>6</v>
      </c>
      <c r="C8" s="5">
        <v>71990</v>
      </c>
      <c r="D8" s="4">
        <v>545868</v>
      </c>
      <c r="E8" s="5">
        <v>70266</v>
      </c>
      <c r="F8">
        <v>549606</v>
      </c>
      <c r="G8" s="5" t="e">
        <f t="shared" si="10"/>
        <v>#REF!</v>
      </c>
      <c r="I8" s="4">
        <f t="shared" si="3"/>
        <v>0.1318817003378106</v>
      </c>
      <c r="J8" s="5" t="e">
        <f t="shared" si="11"/>
        <v>#REF!</v>
      </c>
      <c r="L8" s="4">
        <f t="shared" si="5"/>
        <v>0.12784794925819587</v>
      </c>
      <c r="M8" s="3">
        <f t="shared" si="6"/>
        <v>2.309662002413496</v>
      </c>
      <c r="N8" s="3">
        <f t="shared" si="7"/>
        <v>2.2390183758002782</v>
      </c>
      <c r="O8" s="6">
        <f t="shared" si="8"/>
        <v>2.2743401891068871</v>
      </c>
      <c r="P8" s="5"/>
      <c r="R8" s="7">
        <f t="shared" si="9"/>
        <v>3.5321813306608885E-2</v>
      </c>
    </row>
    <row r="9" spans="1:18" ht="15" thickBot="1" x14ac:dyDescent="0.4">
      <c r="A9" s="8" t="s">
        <v>16</v>
      </c>
      <c r="B9" s="9">
        <v>8</v>
      </c>
      <c r="C9" s="5">
        <v>66427</v>
      </c>
      <c r="D9" s="4">
        <v>569721</v>
      </c>
      <c r="E9" s="5">
        <v>66131</v>
      </c>
      <c r="F9">
        <v>563253</v>
      </c>
      <c r="G9" s="5" t="e">
        <f t="shared" si="10"/>
        <v>#REF!</v>
      </c>
      <c r="I9" s="4">
        <f t="shared" si="3"/>
        <v>0.11659566700191848</v>
      </c>
      <c r="J9" s="5" t="e">
        <f t="shared" si="11"/>
        <v>#REF!</v>
      </c>
      <c r="L9" s="4">
        <f t="shared" si="5"/>
        <v>0.11740905063976578</v>
      </c>
      <c r="M9" s="3">
        <f t="shared" si="6"/>
        <v>2.0419556392630209</v>
      </c>
      <c r="N9" s="3">
        <f t="shared" si="7"/>
        <v>2.0562005365983502</v>
      </c>
      <c r="O9" s="6">
        <f t="shared" si="8"/>
        <v>2.0490780879306856</v>
      </c>
      <c r="P9" s="5"/>
      <c r="R9" s="7">
        <f t="shared" si="9"/>
        <v>7.1224486676646492E-3</v>
      </c>
    </row>
    <row r="10" spans="1:18" ht="15" thickBot="1" x14ac:dyDescent="0.4">
      <c r="A10" s="8" t="s">
        <v>17</v>
      </c>
      <c r="B10" s="9">
        <v>24</v>
      </c>
      <c r="C10" s="5">
        <v>12675</v>
      </c>
      <c r="D10" s="4">
        <v>561729</v>
      </c>
      <c r="E10" s="5">
        <v>11312</v>
      </c>
      <c r="F10" s="4">
        <v>531891</v>
      </c>
      <c r="G10" s="5" t="e">
        <f t="shared" si="10"/>
        <v>#REF!</v>
      </c>
      <c r="I10" s="4">
        <f t="shared" si="3"/>
        <v>2.2564261414311882E-2</v>
      </c>
      <c r="J10" s="5" t="e">
        <f t="shared" si="11"/>
        <v>#REF!</v>
      </c>
      <c r="L10" s="4">
        <f t="shared" si="5"/>
        <v>2.1267515336788927E-2</v>
      </c>
      <c r="M10" s="3">
        <f t="shared" si="6"/>
        <v>0.39517095296518184</v>
      </c>
      <c r="N10" s="3">
        <f t="shared" si="7"/>
        <v>0.37246086404183765</v>
      </c>
      <c r="O10" s="6">
        <f t="shared" si="8"/>
        <v>0.38381590850350977</v>
      </c>
      <c r="P10" s="5"/>
      <c r="R10" s="7">
        <f t="shared" si="9"/>
        <v>1.1355044461672098E-2</v>
      </c>
    </row>
    <row r="11" spans="1:18" ht="15" thickBot="1" x14ac:dyDescent="0.4">
      <c r="A11" s="10" t="s">
        <v>18</v>
      </c>
      <c r="B11" s="11">
        <v>48</v>
      </c>
      <c r="C11" s="12">
        <v>0</v>
      </c>
      <c r="D11" s="4">
        <v>561729</v>
      </c>
      <c r="E11" s="12">
        <v>0</v>
      </c>
      <c r="F11" s="4">
        <v>561729</v>
      </c>
      <c r="G11" s="12" t="e">
        <f t="shared" si="10"/>
        <v>#REF!</v>
      </c>
      <c r="H11" s="13"/>
      <c r="I11" s="14">
        <f t="shared" si="3"/>
        <v>0</v>
      </c>
      <c r="J11" s="12" t="e">
        <f t="shared" si="11"/>
        <v>#REF!</v>
      </c>
      <c r="K11" s="13"/>
      <c r="L11" s="14">
        <f t="shared" si="5"/>
        <v>0</v>
      </c>
      <c r="M11" s="3">
        <f t="shared" si="6"/>
        <v>0</v>
      </c>
      <c r="N11" s="3">
        <f t="shared" si="7"/>
        <v>0</v>
      </c>
      <c r="O11" s="6">
        <f t="shared" si="8"/>
        <v>0</v>
      </c>
      <c r="P11" s="12"/>
      <c r="Q11" s="13"/>
      <c r="R11" s="7">
        <f t="shared" si="9"/>
        <v>0</v>
      </c>
    </row>
    <row r="14" spans="1:18" ht="15" thickBot="1" x14ac:dyDescent="0.4"/>
    <row r="15" spans="1:18" ht="15" thickBot="1" x14ac:dyDescent="0.4">
      <c r="A15" t="s">
        <v>19</v>
      </c>
      <c r="C15" s="15" t="s">
        <v>0</v>
      </c>
      <c r="D15" s="16"/>
      <c r="E15" s="15" t="s">
        <v>0</v>
      </c>
      <c r="F15" s="16"/>
      <c r="G15" s="22" t="s">
        <v>1</v>
      </c>
      <c r="H15" s="23"/>
      <c r="I15" s="24"/>
      <c r="J15" s="22" t="s">
        <v>2</v>
      </c>
      <c r="K15" s="23"/>
      <c r="L15" s="24"/>
      <c r="M15" s="22" t="s">
        <v>3</v>
      </c>
      <c r="N15" s="23"/>
      <c r="O15" s="24"/>
      <c r="P15" s="22" t="s">
        <v>27</v>
      </c>
      <c r="Q15" s="23"/>
      <c r="R15" s="24"/>
    </row>
    <row r="16" spans="1:18" x14ac:dyDescent="0.35">
      <c r="B16" s="19" t="s">
        <v>4</v>
      </c>
      <c r="C16" s="17" t="s">
        <v>5</v>
      </c>
      <c r="D16" s="17" t="s">
        <v>6</v>
      </c>
      <c r="E16" s="17" t="s">
        <v>7</v>
      </c>
      <c r="F16" s="17" t="s">
        <v>6</v>
      </c>
      <c r="G16" s="17" t="s">
        <v>8</v>
      </c>
      <c r="H16" s="17" t="s">
        <v>9</v>
      </c>
      <c r="I16" s="25" t="s">
        <v>10</v>
      </c>
      <c r="J16" s="17" t="s">
        <v>8</v>
      </c>
      <c r="K16" s="17" t="s">
        <v>9</v>
      </c>
      <c r="L16" s="25" t="s">
        <v>10</v>
      </c>
      <c r="M16" s="17">
        <v>1</v>
      </c>
      <c r="N16" s="17">
        <v>2</v>
      </c>
      <c r="O16" s="25" t="s">
        <v>25</v>
      </c>
      <c r="P16" s="17" t="s">
        <v>8</v>
      </c>
      <c r="Q16" s="17" t="s">
        <v>9</v>
      </c>
      <c r="R16" s="25" t="s">
        <v>26</v>
      </c>
    </row>
    <row r="17" spans="1:18" ht="15" thickBot="1" x14ac:dyDescent="0.4">
      <c r="B17" s="20"/>
      <c r="C17" s="21"/>
      <c r="D17" s="21"/>
      <c r="E17" s="21"/>
      <c r="F17" s="21"/>
      <c r="G17" s="18"/>
      <c r="H17" s="21"/>
      <c r="I17" s="26"/>
      <c r="J17" s="18"/>
      <c r="K17" s="21"/>
      <c r="L17" s="26"/>
      <c r="M17" s="18"/>
      <c r="N17" s="21"/>
      <c r="O17" s="26"/>
      <c r="P17" s="18"/>
      <c r="Q17" s="21"/>
      <c r="R17" s="26"/>
    </row>
    <row r="18" spans="1:18" ht="15" thickBot="1" x14ac:dyDescent="0.4">
      <c r="A18" s="1" t="s">
        <v>11</v>
      </c>
      <c r="B18" s="2">
        <v>0</v>
      </c>
      <c r="C18" s="3">
        <v>270706</v>
      </c>
      <c r="D18" s="4">
        <v>497961</v>
      </c>
      <c r="E18" s="5">
        <v>245192</v>
      </c>
      <c r="F18">
        <v>479335</v>
      </c>
      <c r="G18" s="3" t="e">
        <f t="shared" ref="G18" si="12">#REF!/#REF!</f>
        <v>#REF!</v>
      </c>
      <c r="H18" s="6"/>
      <c r="I18" s="7">
        <f>C18/D18</f>
        <v>0.54362891873058328</v>
      </c>
      <c r="J18" s="3" t="e">
        <f t="shared" ref="J18" si="13">#REF!/#REF!</f>
        <v>#REF!</v>
      </c>
      <c r="K18" s="6"/>
      <c r="L18" s="7">
        <f>E18/F18</f>
        <v>0.51152534240145198</v>
      </c>
      <c r="M18" s="3">
        <f>I18/0.0571</f>
        <v>9.5206465627072383</v>
      </c>
      <c r="N18" s="3">
        <f>L18/0.0571</f>
        <v>8.9584123012513484</v>
      </c>
      <c r="O18" s="6">
        <f>(M18+N18)/2</f>
        <v>9.2395294319792924</v>
      </c>
      <c r="P18" s="3"/>
      <c r="Q18" s="6"/>
      <c r="R18" s="7">
        <f>_xlfn.STDEV.P(M18:N18)</f>
        <v>0.28111713072794497</v>
      </c>
    </row>
    <row r="19" spans="1:18" ht="15" thickBot="1" x14ac:dyDescent="0.4">
      <c r="A19" s="8" t="s">
        <v>12</v>
      </c>
      <c r="B19" s="9">
        <v>2</v>
      </c>
      <c r="C19" s="5">
        <v>292586</v>
      </c>
      <c r="D19" s="4">
        <v>527561</v>
      </c>
      <c r="E19" s="5">
        <v>282182</v>
      </c>
      <c r="F19">
        <v>548926</v>
      </c>
      <c r="G19" s="5" t="e">
        <f t="shared" ref="G19" si="14">#REF!/#REF!</f>
        <v>#REF!</v>
      </c>
      <c r="I19" s="4">
        <f t="shared" ref="I19:I25" si="15">C19/D19</f>
        <v>0.55460126885800887</v>
      </c>
      <c r="J19" s="5" t="e">
        <f t="shared" ref="J19" si="16">#REF!/#REF!</f>
        <v>#REF!</v>
      </c>
      <c r="L19" s="4">
        <f t="shared" ref="L19:L25" si="17">E19/F19</f>
        <v>0.51406200471466101</v>
      </c>
      <c r="M19" s="3">
        <f t="shared" ref="M19:M25" si="18">I19/0.0571</f>
        <v>9.712806810122748</v>
      </c>
      <c r="N19" s="3">
        <f t="shared" ref="N19:N25" si="19">L19/0.0571</f>
        <v>9.0028372104143788</v>
      </c>
      <c r="O19" s="6">
        <f t="shared" ref="O19:O25" si="20">(M19+N19)/2</f>
        <v>9.3578220102685634</v>
      </c>
      <c r="P19" s="5"/>
      <c r="R19" s="7">
        <f t="shared" ref="R19:R25" si="21">_xlfn.STDEV.P(M19:N19)</f>
        <v>0.35498479985418463</v>
      </c>
    </row>
    <row r="20" spans="1:18" ht="15" thickBot="1" x14ac:dyDescent="0.4">
      <c r="A20" s="8" t="s">
        <v>13</v>
      </c>
      <c r="B20" s="9">
        <v>4</v>
      </c>
      <c r="C20" s="5">
        <v>255908</v>
      </c>
      <c r="D20" s="4">
        <v>522360</v>
      </c>
      <c r="E20" s="5">
        <v>249528</v>
      </c>
      <c r="F20">
        <v>500593</v>
      </c>
      <c r="G20" s="5" t="e">
        <f t="shared" ref="G20:G25" si="22">#REF!/#REF!</f>
        <v>#REF!</v>
      </c>
      <c r="I20" s="4">
        <f t="shared" si="15"/>
        <v>0.48990734359445592</v>
      </c>
      <c r="J20" s="5" t="e">
        <f t="shared" ref="J20:J25" si="23">#REF!/#REF!</f>
        <v>#REF!</v>
      </c>
      <c r="L20" s="4">
        <f t="shared" si="17"/>
        <v>0.49846482072262299</v>
      </c>
      <c r="M20" s="3">
        <f t="shared" si="18"/>
        <v>8.5798133729326782</v>
      </c>
      <c r="N20" s="3">
        <f t="shared" si="19"/>
        <v>8.7296816238638009</v>
      </c>
      <c r="O20" s="6">
        <f t="shared" si="20"/>
        <v>8.6547474983982404</v>
      </c>
      <c r="P20" s="5"/>
      <c r="R20" s="7">
        <f t="shared" si="21"/>
        <v>7.493412546556133E-2</v>
      </c>
    </row>
    <row r="21" spans="1:18" ht="15" thickBot="1" x14ac:dyDescent="0.4">
      <c r="A21" s="8" t="s">
        <v>14</v>
      </c>
      <c r="B21" s="9">
        <v>20</v>
      </c>
      <c r="C21" s="5">
        <v>224473</v>
      </c>
      <c r="D21" s="4">
        <v>516840</v>
      </c>
      <c r="E21" s="5">
        <v>234535</v>
      </c>
      <c r="F21">
        <v>533120</v>
      </c>
      <c r="G21" s="5" t="e">
        <f t="shared" si="22"/>
        <v>#REF!</v>
      </c>
      <c r="I21" s="4">
        <f t="shared" si="15"/>
        <v>0.43431816422877484</v>
      </c>
      <c r="J21" s="5" t="e">
        <f t="shared" si="23"/>
        <v>#REF!</v>
      </c>
      <c r="L21" s="4">
        <f t="shared" si="17"/>
        <v>0.43992909663865548</v>
      </c>
      <c r="M21" s="3">
        <f t="shared" si="18"/>
        <v>7.6062725784373884</v>
      </c>
      <c r="N21" s="3">
        <f t="shared" si="19"/>
        <v>7.7045375943722503</v>
      </c>
      <c r="O21" s="6">
        <f t="shared" si="20"/>
        <v>7.6554050864048193</v>
      </c>
      <c r="P21" s="5"/>
      <c r="R21" s="7">
        <f t="shared" si="21"/>
        <v>4.9132507967430961E-2</v>
      </c>
    </row>
    <row r="22" spans="1:18" ht="15" thickBot="1" x14ac:dyDescent="0.4">
      <c r="A22" s="8" t="s">
        <v>15</v>
      </c>
      <c r="B22" s="9">
        <v>26</v>
      </c>
      <c r="C22" s="5">
        <v>213081</v>
      </c>
      <c r="D22" s="4">
        <v>538554</v>
      </c>
      <c r="E22" s="5">
        <v>187201</v>
      </c>
      <c r="F22">
        <v>558824</v>
      </c>
      <c r="G22" s="5" t="e">
        <f t="shared" si="22"/>
        <v>#REF!</v>
      </c>
      <c r="I22" s="4">
        <f t="shared" si="15"/>
        <v>0.39565391771298702</v>
      </c>
      <c r="J22" s="5" t="e">
        <f t="shared" si="23"/>
        <v>#REF!</v>
      </c>
      <c r="L22" s="4">
        <f t="shared" si="17"/>
        <v>0.33499098106022646</v>
      </c>
      <c r="M22" s="3">
        <f t="shared" si="18"/>
        <v>6.9291404152887397</v>
      </c>
      <c r="N22" s="3">
        <f t="shared" si="19"/>
        <v>5.8667422252228807</v>
      </c>
      <c r="O22" s="6">
        <f t="shared" si="20"/>
        <v>6.3979413202558106</v>
      </c>
      <c r="P22" s="5"/>
      <c r="R22" s="7">
        <f t="shared" si="21"/>
        <v>0.5311990950329295</v>
      </c>
    </row>
    <row r="23" spans="1:18" ht="15" thickBot="1" x14ac:dyDescent="0.4">
      <c r="A23" s="8" t="s">
        <v>16</v>
      </c>
      <c r="B23" s="9">
        <v>48</v>
      </c>
      <c r="C23" s="5">
        <v>140518</v>
      </c>
      <c r="D23" s="4">
        <v>481283</v>
      </c>
      <c r="E23" s="5">
        <v>156826</v>
      </c>
      <c r="F23">
        <v>479555</v>
      </c>
      <c r="G23" s="5" t="e">
        <f t="shared" si="22"/>
        <v>#REF!</v>
      </c>
      <c r="I23" s="4">
        <f t="shared" si="15"/>
        <v>0.29196543405854769</v>
      </c>
      <c r="J23" s="5" t="e">
        <f t="shared" si="23"/>
        <v>#REF!</v>
      </c>
      <c r="L23" s="4">
        <f t="shared" si="17"/>
        <v>0.32702401184431401</v>
      </c>
      <c r="M23" s="3">
        <f t="shared" si="18"/>
        <v>5.1132300185384887</v>
      </c>
      <c r="N23" s="3">
        <f t="shared" si="19"/>
        <v>5.7272156189897379</v>
      </c>
      <c r="O23" s="6">
        <f t="shared" si="20"/>
        <v>5.4202228187641133</v>
      </c>
      <c r="P23" s="5"/>
      <c r="R23" s="7">
        <f t="shared" si="21"/>
        <v>0.30699280022562458</v>
      </c>
    </row>
    <row r="24" spans="1:18" ht="15" thickBot="1" x14ac:dyDescent="0.4">
      <c r="A24" s="8" t="s">
        <v>17</v>
      </c>
      <c r="B24" s="9"/>
      <c r="C24" s="5"/>
      <c r="D24" s="4"/>
      <c r="E24" s="5"/>
      <c r="F24" s="4"/>
      <c r="G24" s="5" t="e">
        <f t="shared" si="22"/>
        <v>#REF!</v>
      </c>
      <c r="I24" s="4" t="e">
        <f t="shared" si="15"/>
        <v>#DIV/0!</v>
      </c>
      <c r="J24" s="5" t="e">
        <f t="shared" si="23"/>
        <v>#REF!</v>
      </c>
      <c r="L24" s="4" t="e">
        <f t="shared" si="17"/>
        <v>#DIV/0!</v>
      </c>
      <c r="M24" s="3" t="e">
        <f t="shared" si="18"/>
        <v>#DIV/0!</v>
      </c>
      <c r="N24" s="3" t="e">
        <f t="shared" si="19"/>
        <v>#DIV/0!</v>
      </c>
      <c r="O24" s="6" t="e">
        <f t="shared" si="20"/>
        <v>#DIV/0!</v>
      </c>
      <c r="P24" s="5"/>
      <c r="R24" s="7" t="e">
        <f t="shared" si="21"/>
        <v>#DIV/0!</v>
      </c>
    </row>
    <row r="25" spans="1:18" ht="15" thickBot="1" x14ac:dyDescent="0.4">
      <c r="A25" s="10" t="s">
        <v>18</v>
      </c>
      <c r="B25" s="11"/>
      <c r="C25" s="12"/>
      <c r="D25" s="4"/>
      <c r="E25" s="12"/>
      <c r="F25" s="4"/>
      <c r="G25" s="12" t="e">
        <f t="shared" si="22"/>
        <v>#REF!</v>
      </c>
      <c r="H25" s="13"/>
      <c r="I25" s="14" t="e">
        <f t="shared" si="15"/>
        <v>#DIV/0!</v>
      </c>
      <c r="J25" s="12" t="e">
        <f t="shared" si="23"/>
        <v>#REF!</v>
      </c>
      <c r="K25" s="13"/>
      <c r="L25" s="14" t="e">
        <f t="shared" si="17"/>
        <v>#DIV/0!</v>
      </c>
      <c r="M25" s="3" t="e">
        <f t="shared" si="18"/>
        <v>#DIV/0!</v>
      </c>
      <c r="N25" s="3" t="e">
        <f t="shared" si="19"/>
        <v>#DIV/0!</v>
      </c>
      <c r="O25" s="6" t="e">
        <f t="shared" si="20"/>
        <v>#DIV/0!</v>
      </c>
      <c r="P25" s="12"/>
      <c r="Q25" s="13"/>
      <c r="R25" s="7" t="e">
        <f t="shared" si="21"/>
        <v>#DIV/0!</v>
      </c>
    </row>
    <row r="28" spans="1:18" ht="15" thickBot="1" x14ac:dyDescent="0.4"/>
    <row r="29" spans="1:18" ht="15" thickBot="1" x14ac:dyDescent="0.4">
      <c r="A29" t="s">
        <v>20</v>
      </c>
      <c r="C29" s="15" t="s">
        <v>0</v>
      </c>
      <c r="D29" s="16"/>
      <c r="E29" s="15" t="s">
        <v>0</v>
      </c>
      <c r="F29" s="16"/>
      <c r="G29" s="22" t="s">
        <v>1</v>
      </c>
      <c r="H29" s="23"/>
      <c r="I29" s="24"/>
      <c r="J29" s="22" t="s">
        <v>2</v>
      </c>
      <c r="K29" s="23"/>
      <c r="L29" s="24"/>
      <c r="M29" s="22" t="s">
        <v>3</v>
      </c>
      <c r="N29" s="23"/>
      <c r="O29" s="24"/>
      <c r="P29" s="22" t="s">
        <v>27</v>
      </c>
      <c r="Q29" s="23"/>
      <c r="R29" s="24"/>
    </row>
    <row r="30" spans="1:18" x14ac:dyDescent="0.35">
      <c r="B30" s="19" t="s">
        <v>4</v>
      </c>
      <c r="C30" s="17" t="s">
        <v>5</v>
      </c>
      <c r="D30" s="17" t="s">
        <v>6</v>
      </c>
      <c r="E30" s="17" t="s">
        <v>7</v>
      </c>
      <c r="F30" s="17" t="s">
        <v>6</v>
      </c>
      <c r="G30" s="17" t="s">
        <v>8</v>
      </c>
      <c r="H30" s="17" t="s">
        <v>9</v>
      </c>
      <c r="I30" s="25" t="s">
        <v>10</v>
      </c>
      <c r="J30" s="17" t="s">
        <v>8</v>
      </c>
      <c r="K30" s="17" t="s">
        <v>9</v>
      </c>
      <c r="L30" s="25" t="s">
        <v>10</v>
      </c>
      <c r="M30" s="17">
        <v>1</v>
      </c>
      <c r="N30" s="17">
        <v>2</v>
      </c>
      <c r="O30" s="25" t="s">
        <v>25</v>
      </c>
      <c r="P30" s="17" t="s">
        <v>8</v>
      </c>
      <c r="Q30" s="17" t="s">
        <v>9</v>
      </c>
      <c r="R30" s="25" t="s">
        <v>26</v>
      </c>
    </row>
    <row r="31" spans="1:18" ht="15" thickBot="1" x14ac:dyDescent="0.4">
      <c r="B31" s="20"/>
      <c r="C31" s="21"/>
      <c r="D31" s="21"/>
      <c r="E31" s="21"/>
      <c r="F31" s="21"/>
      <c r="G31" s="18"/>
      <c r="H31" s="21"/>
      <c r="I31" s="26"/>
      <c r="J31" s="18"/>
      <c r="K31" s="21"/>
      <c r="L31" s="26"/>
      <c r="M31" s="18"/>
      <c r="N31" s="21"/>
      <c r="O31" s="26"/>
      <c r="P31" s="18"/>
      <c r="Q31" s="21"/>
      <c r="R31" s="26"/>
    </row>
    <row r="32" spans="1:18" ht="15" thickBot="1" x14ac:dyDescent="0.4">
      <c r="A32" s="1" t="s">
        <v>11</v>
      </c>
      <c r="B32" s="2">
        <v>0</v>
      </c>
      <c r="C32" s="3">
        <v>236344</v>
      </c>
      <c r="D32" s="4">
        <v>498452</v>
      </c>
      <c r="E32" s="5">
        <v>248865</v>
      </c>
      <c r="F32">
        <v>484379</v>
      </c>
      <c r="G32" s="3" t="e">
        <f t="shared" ref="G32" si="24">#REF!/#REF!</f>
        <v>#REF!</v>
      </c>
      <c r="H32" s="6"/>
      <c r="I32" s="7">
        <f>C32/D32</f>
        <v>0.4741559869355525</v>
      </c>
      <c r="J32" s="3" t="e">
        <f t="shared" ref="J32" si="25">#REF!/#REF!</f>
        <v>#REF!</v>
      </c>
      <c r="K32" s="6"/>
      <c r="L32" s="7">
        <f>E32/F32</f>
        <v>0.51378156361031346</v>
      </c>
      <c r="M32" s="3">
        <f>I32/0.0571</f>
        <v>8.3039577396769264</v>
      </c>
      <c r="N32" s="3">
        <f>L32/0.0571</f>
        <v>8.9979258075361379</v>
      </c>
      <c r="O32" s="6">
        <f>(M32+N32)/2</f>
        <v>8.650941773606533</v>
      </c>
      <c r="P32" s="3"/>
      <c r="Q32" s="6"/>
      <c r="R32" s="7">
        <f>_xlfn.STDEV.P(M32:N32)</f>
        <v>0.34698403392960575</v>
      </c>
    </row>
    <row r="33" spans="1:18" ht="15" thickBot="1" x14ac:dyDescent="0.4">
      <c r="A33" s="8" t="s">
        <v>12</v>
      </c>
      <c r="B33" s="9">
        <v>2</v>
      </c>
      <c r="C33" s="5">
        <v>219847</v>
      </c>
      <c r="D33" s="4">
        <v>586149</v>
      </c>
      <c r="E33" s="5">
        <v>201277</v>
      </c>
      <c r="F33">
        <v>539706</v>
      </c>
      <c r="G33" s="5" t="e">
        <f t="shared" ref="G33" si="26">#REF!/#REF!</f>
        <v>#REF!</v>
      </c>
      <c r="I33" s="4">
        <f t="shared" ref="I33:I39" si="27">C33/D33</f>
        <v>0.37507016134122895</v>
      </c>
      <c r="J33" s="5" t="e">
        <f t="shared" ref="J33" si="28">#REF!/#REF!</f>
        <v>#REF!</v>
      </c>
      <c r="L33" s="4">
        <f t="shared" ref="L33:L39" si="29">E33/F33</f>
        <v>0.37293822933226606</v>
      </c>
      <c r="M33" s="3">
        <f t="shared" ref="M33:M39" si="30">I33/0.0571</f>
        <v>6.5686543142071621</v>
      </c>
      <c r="N33" s="3">
        <f t="shared" ref="N33:N39" si="31">L33/0.0571</f>
        <v>6.5313175014407365</v>
      </c>
      <c r="O33" s="6">
        <f t="shared" ref="O33:O39" si="32">(M33+N33)/2</f>
        <v>6.5499859078239488</v>
      </c>
      <c r="P33" s="5"/>
      <c r="R33" s="7">
        <f t="shared" ref="R33:R39" si="33">_xlfn.STDEV.P(M33:N33)</f>
        <v>1.8668406383212766E-2</v>
      </c>
    </row>
    <row r="34" spans="1:18" ht="15" thickBot="1" x14ac:dyDescent="0.4">
      <c r="A34" s="8" t="s">
        <v>13</v>
      </c>
      <c r="B34" s="9">
        <v>4</v>
      </c>
      <c r="C34" s="5">
        <v>177329</v>
      </c>
      <c r="D34" s="4">
        <v>565410</v>
      </c>
      <c r="E34" s="5">
        <v>155211</v>
      </c>
      <c r="F34">
        <v>520784</v>
      </c>
      <c r="G34" s="5" t="e">
        <f t="shared" ref="G34:G39" si="34">#REF!/#REF!</f>
        <v>#REF!</v>
      </c>
      <c r="I34" s="4">
        <f t="shared" si="27"/>
        <v>0.31362904794750712</v>
      </c>
      <c r="J34" s="5" t="e">
        <f t="shared" ref="J34:J39" si="35">#REF!/#REF!</f>
        <v>#REF!</v>
      </c>
      <c r="L34" s="4">
        <f t="shared" si="29"/>
        <v>0.2980333497188854</v>
      </c>
      <c r="M34" s="3">
        <f t="shared" si="30"/>
        <v>5.4926278099388286</v>
      </c>
      <c r="N34" s="3">
        <f t="shared" si="31"/>
        <v>5.2194982437633168</v>
      </c>
      <c r="O34" s="6">
        <f t="shared" si="32"/>
        <v>5.3560630268510732</v>
      </c>
      <c r="P34" s="5"/>
      <c r="R34" s="7">
        <f t="shared" si="33"/>
        <v>0.13656478308775588</v>
      </c>
    </row>
    <row r="35" spans="1:18" ht="15" thickBot="1" x14ac:dyDescent="0.4">
      <c r="A35" s="8" t="s">
        <v>14</v>
      </c>
      <c r="B35" s="9">
        <v>20</v>
      </c>
      <c r="C35" s="5">
        <v>59633</v>
      </c>
      <c r="D35" s="4">
        <v>515000</v>
      </c>
      <c r="E35" s="5">
        <v>43575</v>
      </c>
      <c r="F35">
        <v>514469</v>
      </c>
      <c r="G35" s="5" t="e">
        <f t="shared" si="34"/>
        <v>#REF!</v>
      </c>
      <c r="I35" s="4">
        <f t="shared" si="27"/>
        <v>0.11579223300970874</v>
      </c>
      <c r="J35" s="5" t="e">
        <f t="shared" si="35"/>
        <v>#REF!</v>
      </c>
      <c r="L35" s="4">
        <f t="shared" si="29"/>
        <v>8.469898089097691E-2</v>
      </c>
      <c r="M35" s="3">
        <f t="shared" si="30"/>
        <v>2.0278849914134631</v>
      </c>
      <c r="N35" s="3">
        <f t="shared" si="31"/>
        <v>1.4833446740976692</v>
      </c>
      <c r="O35" s="6">
        <f t="shared" si="32"/>
        <v>1.7556148327555663</v>
      </c>
      <c r="P35" s="5"/>
      <c r="R35" s="7">
        <f t="shared" si="33"/>
        <v>0.27227015865789556</v>
      </c>
    </row>
    <row r="36" spans="1:18" ht="15" thickBot="1" x14ac:dyDescent="0.4">
      <c r="A36" s="8" t="s">
        <v>15</v>
      </c>
      <c r="B36" s="9">
        <v>26</v>
      </c>
      <c r="C36" s="5">
        <v>13035</v>
      </c>
      <c r="D36" s="4">
        <v>515615</v>
      </c>
      <c r="E36" s="5">
        <v>35259</v>
      </c>
      <c r="F36">
        <v>527840</v>
      </c>
      <c r="G36" s="5" t="e">
        <f t="shared" si="34"/>
        <v>#REF!</v>
      </c>
      <c r="I36" s="4">
        <f t="shared" si="27"/>
        <v>2.52804902882965E-2</v>
      </c>
      <c r="J36" s="5" t="e">
        <f t="shared" si="35"/>
        <v>#REF!</v>
      </c>
      <c r="L36" s="4">
        <f t="shared" si="29"/>
        <v>6.6798651106395879E-2</v>
      </c>
      <c r="M36" s="3">
        <f t="shared" si="30"/>
        <v>0.44274063552183013</v>
      </c>
      <c r="N36" s="3">
        <f t="shared" si="31"/>
        <v>1.1698537847004533</v>
      </c>
      <c r="O36" s="6">
        <f t="shared" si="32"/>
        <v>0.80629721011114175</v>
      </c>
      <c r="P36" s="5"/>
      <c r="R36" s="7">
        <f t="shared" si="33"/>
        <v>0.36355657458931157</v>
      </c>
    </row>
    <row r="37" spans="1:18" ht="15" thickBot="1" x14ac:dyDescent="0.4">
      <c r="A37" s="8" t="s">
        <v>16</v>
      </c>
      <c r="B37" s="9">
        <v>48</v>
      </c>
      <c r="C37" s="5">
        <v>10722</v>
      </c>
      <c r="D37" s="4">
        <v>483280</v>
      </c>
      <c r="E37" s="5">
        <v>9345</v>
      </c>
      <c r="F37">
        <v>507019</v>
      </c>
      <c r="G37" s="5" t="e">
        <f t="shared" si="34"/>
        <v>#REF!</v>
      </c>
      <c r="I37" s="4">
        <f t="shared" si="27"/>
        <v>2.218589637477239E-2</v>
      </c>
      <c r="J37" s="5" t="e">
        <f t="shared" si="35"/>
        <v>#REF!</v>
      </c>
      <c r="L37" s="4">
        <f t="shared" si="29"/>
        <v>1.8431261944818637E-2</v>
      </c>
      <c r="M37" s="3">
        <f t="shared" si="30"/>
        <v>0.3885445950047704</v>
      </c>
      <c r="N37" s="3">
        <f t="shared" si="31"/>
        <v>0.32278917591626338</v>
      </c>
      <c r="O37" s="6">
        <f t="shared" si="32"/>
        <v>0.35566688546051689</v>
      </c>
      <c r="P37" s="5"/>
      <c r="R37" s="7">
        <f t="shared" si="33"/>
        <v>3.2877709544253508E-2</v>
      </c>
    </row>
    <row r="38" spans="1:18" ht="15" thickBot="1" x14ac:dyDescent="0.4">
      <c r="A38" s="8" t="s">
        <v>17</v>
      </c>
      <c r="B38" s="9"/>
      <c r="C38" s="5"/>
      <c r="D38" s="4"/>
      <c r="E38" s="5"/>
      <c r="F38" s="4"/>
      <c r="G38" s="5" t="e">
        <f t="shared" si="34"/>
        <v>#REF!</v>
      </c>
      <c r="I38" s="4" t="e">
        <f t="shared" si="27"/>
        <v>#DIV/0!</v>
      </c>
      <c r="J38" s="5" t="e">
        <f t="shared" si="35"/>
        <v>#REF!</v>
      </c>
      <c r="L38" s="4" t="e">
        <f t="shared" si="29"/>
        <v>#DIV/0!</v>
      </c>
      <c r="M38" s="3" t="e">
        <f t="shared" si="30"/>
        <v>#DIV/0!</v>
      </c>
      <c r="N38" s="3" t="e">
        <f t="shared" si="31"/>
        <v>#DIV/0!</v>
      </c>
      <c r="O38" s="6" t="e">
        <f t="shared" si="32"/>
        <v>#DIV/0!</v>
      </c>
      <c r="P38" s="5"/>
      <c r="R38" s="7" t="e">
        <f t="shared" si="33"/>
        <v>#DIV/0!</v>
      </c>
    </row>
    <row r="39" spans="1:18" ht="15" thickBot="1" x14ac:dyDescent="0.4">
      <c r="A39" s="10" t="s">
        <v>18</v>
      </c>
      <c r="B39" s="11"/>
      <c r="C39" s="12"/>
      <c r="D39" s="4"/>
      <c r="E39" s="12"/>
      <c r="F39" s="4"/>
      <c r="G39" s="12" t="e">
        <f t="shared" si="34"/>
        <v>#REF!</v>
      </c>
      <c r="H39" s="13"/>
      <c r="I39" s="14" t="e">
        <f t="shared" si="27"/>
        <v>#DIV/0!</v>
      </c>
      <c r="J39" s="12" t="e">
        <f t="shared" si="35"/>
        <v>#REF!</v>
      </c>
      <c r="K39" s="13"/>
      <c r="L39" s="14" t="e">
        <f t="shared" si="29"/>
        <v>#DIV/0!</v>
      </c>
      <c r="M39" s="3" t="e">
        <f t="shared" si="30"/>
        <v>#DIV/0!</v>
      </c>
      <c r="N39" s="3" t="e">
        <f t="shared" si="31"/>
        <v>#DIV/0!</v>
      </c>
      <c r="O39" s="6" t="e">
        <f t="shared" si="32"/>
        <v>#DIV/0!</v>
      </c>
      <c r="P39" s="12"/>
      <c r="Q39" s="13"/>
      <c r="R39" s="7" t="e">
        <f t="shared" si="33"/>
        <v>#DIV/0!</v>
      </c>
    </row>
    <row r="42" spans="1:18" ht="15" thickBot="1" x14ac:dyDescent="0.4"/>
    <row r="43" spans="1:18" ht="15" thickBot="1" x14ac:dyDescent="0.4">
      <c r="A43" t="s">
        <v>21</v>
      </c>
      <c r="C43" s="15" t="s">
        <v>0</v>
      </c>
      <c r="D43" s="16"/>
      <c r="E43" s="15" t="s">
        <v>0</v>
      </c>
      <c r="F43" s="16"/>
      <c r="G43" s="22" t="s">
        <v>1</v>
      </c>
      <c r="H43" s="23"/>
      <c r="I43" s="24"/>
      <c r="J43" s="22" t="s">
        <v>2</v>
      </c>
      <c r="K43" s="23"/>
      <c r="L43" s="24"/>
      <c r="M43" s="22" t="s">
        <v>3</v>
      </c>
      <c r="N43" s="23"/>
      <c r="O43" s="24"/>
      <c r="P43" s="22" t="s">
        <v>27</v>
      </c>
      <c r="Q43" s="23"/>
      <c r="R43" s="24"/>
    </row>
    <row r="44" spans="1:18" x14ac:dyDescent="0.35">
      <c r="B44" s="19" t="s">
        <v>4</v>
      </c>
      <c r="C44" s="17" t="s">
        <v>5</v>
      </c>
      <c r="D44" s="17" t="s">
        <v>6</v>
      </c>
      <c r="E44" s="17" t="s">
        <v>7</v>
      </c>
      <c r="F44" s="17" t="s">
        <v>6</v>
      </c>
      <c r="G44" s="17" t="s">
        <v>8</v>
      </c>
      <c r="H44" s="17" t="s">
        <v>9</v>
      </c>
      <c r="I44" s="25" t="s">
        <v>10</v>
      </c>
      <c r="J44" s="17" t="s">
        <v>8</v>
      </c>
      <c r="K44" s="17" t="s">
        <v>9</v>
      </c>
      <c r="L44" s="25" t="s">
        <v>10</v>
      </c>
      <c r="M44" s="17">
        <v>1</v>
      </c>
      <c r="N44" s="17">
        <v>2</v>
      </c>
      <c r="O44" s="25" t="s">
        <v>25</v>
      </c>
      <c r="P44" s="17" t="s">
        <v>8</v>
      </c>
      <c r="Q44" s="17" t="s">
        <v>9</v>
      </c>
      <c r="R44" s="25" t="s">
        <v>26</v>
      </c>
    </row>
    <row r="45" spans="1:18" ht="15" thickBot="1" x14ac:dyDescent="0.4">
      <c r="B45" s="20"/>
      <c r="C45" s="21"/>
      <c r="D45" s="21"/>
      <c r="E45" s="21"/>
      <c r="F45" s="21"/>
      <c r="G45" s="18"/>
      <c r="H45" s="21"/>
      <c r="I45" s="26"/>
      <c r="J45" s="18"/>
      <c r="K45" s="21"/>
      <c r="L45" s="26"/>
      <c r="M45" s="18"/>
      <c r="N45" s="21"/>
      <c r="O45" s="26"/>
      <c r="P45" s="18"/>
      <c r="Q45" s="21"/>
      <c r="R45" s="26"/>
    </row>
    <row r="46" spans="1:18" ht="15" thickBot="1" x14ac:dyDescent="0.4">
      <c r="A46" s="1" t="s">
        <v>11</v>
      </c>
      <c r="B46" s="2">
        <v>0</v>
      </c>
      <c r="C46" s="3">
        <v>283550</v>
      </c>
      <c r="D46" s="4">
        <v>490736</v>
      </c>
      <c r="E46" s="5">
        <v>322625</v>
      </c>
      <c r="F46">
        <v>508164</v>
      </c>
      <c r="G46" s="3" t="e">
        <f t="shared" ref="G46" si="36">#REF!/#REF!</f>
        <v>#REF!</v>
      </c>
      <c r="H46" s="6"/>
      <c r="I46" s="7">
        <f>C46/D46</f>
        <v>0.57780558181996022</v>
      </c>
      <c r="J46" s="3" t="e">
        <f t="shared" ref="J46" si="37">#REF!/#REF!</f>
        <v>#REF!</v>
      </c>
      <c r="K46" s="6"/>
      <c r="L46" s="7">
        <f>E46/F46</f>
        <v>0.63488362024858114</v>
      </c>
      <c r="M46" s="3">
        <f>I46/0.0571</f>
        <v>10.119187072153419</v>
      </c>
      <c r="N46" s="3">
        <f>L46/0.0571</f>
        <v>11.118802456192315</v>
      </c>
      <c r="O46" s="6">
        <f>(M46+N46)/2</f>
        <v>10.618994764172868</v>
      </c>
      <c r="P46" s="3"/>
      <c r="Q46" s="6"/>
      <c r="R46" s="7">
        <f>_xlfn.STDEV.P(M46:N46)</f>
        <v>0.49980769201944764</v>
      </c>
    </row>
    <row r="47" spans="1:18" ht="15" thickBot="1" x14ac:dyDescent="0.4">
      <c r="A47" s="8" t="s">
        <v>12</v>
      </c>
      <c r="B47" s="9">
        <v>2</v>
      </c>
      <c r="C47" s="5">
        <v>217833</v>
      </c>
      <c r="D47" s="4">
        <v>508185</v>
      </c>
      <c r="E47" s="5">
        <v>221792</v>
      </c>
      <c r="F47">
        <v>545769</v>
      </c>
      <c r="G47" s="5" t="e">
        <f t="shared" ref="G47" si="38">#REF!/#REF!</f>
        <v>#REF!</v>
      </c>
      <c r="I47" s="4">
        <f t="shared" ref="I47:I53" si="39">C47/D47</f>
        <v>0.42864901561439239</v>
      </c>
      <c r="J47" s="5" t="e">
        <f t="shared" ref="J47" si="40">#REF!/#REF!</f>
        <v>#REF!</v>
      </c>
      <c r="L47" s="4">
        <f t="shared" ref="L47:L53" si="41">E47/F47</f>
        <v>0.4063843860680984</v>
      </c>
      <c r="M47" s="3">
        <f t="shared" ref="M47:M53" si="42">I47/0.0571</f>
        <v>7.5069880142625642</v>
      </c>
      <c r="N47" s="3">
        <f t="shared" ref="N47:N53" si="43">L47/0.0571</f>
        <v>7.1170645546076781</v>
      </c>
      <c r="O47" s="6">
        <f t="shared" ref="O47:O53" si="44">(M47+N47)/2</f>
        <v>7.3120262844351211</v>
      </c>
      <c r="P47" s="5"/>
      <c r="R47" s="7">
        <f t="shared" ref="R47:R53" si="45">_xlfn.STDEV.P(M47:N47)</f>
        <v>0.19496172982744309</v>
      </c>
    </row>
    <row r="48" spans="1:18" ht="15" thickBot="1" x14ac:dyDescent="0.4">
      <c r="A48" s="8" t="s">
        <v>13</v>
      </c>
      <c r="B48" s="9">
        <v>4</v>
      </c>
      <c r="C48" s="5">
        <v>159814</v>
      </c>
      <c r="D48" s="4">
        <v>555609</v>
      </c>
      <c r="E48" s="5">
        <v>139866</v>
      </c>
      <c r="F48">
        <v>521975</v>
      </c>
      <c r="G48" s="5" t="e">
        <f t="shared" ref="G48:G53" si="46">#REF!/#REF!</f>
        <v>#REF!</v>
      </c>
      <c r="I48" s="4">
        <f t="shared" si="39"/>
        <v>0.28763752926968428</v>
      </c>
      <c r="J48" s="5" t="e">
        <f t="shared" ref="J48:J53" si="47">#REF!/#REF!</f>
        <v>#REF!</v>
      </c>
      <c r="L48" s="4">
        <f t="shared" si="41"/>
        <v>0.26795536184683172</v>
      </c>
      <c r="M48" s="3">
        <f t="shared" si="42"/>
        <v>5.0374348383482364</v>
      </c>
      <c r="N48" s="3">
        <f t="shared" si="43"/>
        <v>4.692738386109137</v>
      </c>
      <c r="O48" s="6">
        <f t="shared" si="44"/>
        <v>4.8650866122286871</v>
      </c>
      <c r="P48" s="5"/>
      <c r="R48" s="7">
        <f t="shared" si="45"/>
        <v>0.1723482261195497</v>
      </c>
    </row>
    <row r="49" spans="1:18" ht="15" thickBot="1" x14ac:dyDescent="0.4">
      <c r="A49" s="8" t="s">
        <v>14</v>
      </c>
      <c r="B49" s="9">
        <v>20</v>
      </c>
      <c r="C49" s="5">
        <v>0</v>
      </c>
      <c r="D49" s="4">
        <v>555609</v>
      </c>
      <c r="E49" s="5">
        <v>0</v>
      </c>
      <c r="F49">
        <v>521975</v>
      </c>
      <c r="G49" s="5" t="e">
        <f t="shared" si="46"/>
        <v>#REF!</v>
      </c>
      <c r="I49" s="4">
        <f t="shared" si="39"/>
        <v>0</v>
      </c>
      <c r="J49" s="5" t="e">
        <f t="shared" si="47"/>
        <v>#REF!</v>
      </c>
      <c r="L49" s="4">
        <f t="shared" si="41"/>
        <v>0</v>
      </c>
      <c r="M49" s="3">
        <f t="shared" si="42"/>
        <v>0</v>
      </c>
      <c r="N49" s="3">
        <f t="shared" si="43"/>
        <v>0</v>
      </c>
      <c r="O49" s="6">
        <f t="shared" si="44"/>
        <v>0</v>
      </c>
      <c r="P49" s="5"/>
      <c r="R49" s="7">
        <f t="shared" si="45"/>
        <v>0</v>
      </c>
    </row>
    <row r="50" spans="1:18" ht="15" thickBot="1" x14ac:dyDescent="0.4">
      <c r="A50" s="8" t="s">
        <v>15</v>
      </c>
      <c r="B50" s="9">
        <v>26</v>
      </c>
      <c r="C50" s="5">
        <v>0</v>
      </c>
      <c r="D50" s="4">
        <v>555609</v>
      </c>
      <c r="E50" s="5">
        <v>0</v>
      </c>
      <c r="F50">
        <v>521975</v>
      </c>
      <c r="G50" s="5" t="e">
        <f t="shared" si="46"/>
        <v>#REF!</v>
      </c>
      <c r="I50" s="4">
        <f t="shared" si="39"/>
        <v>0</v>
      </c>
      <c r="J50" s="5" t="e">
        <f t="shared" si="47"/>
        <v>#REF!</v>
      </c>
      <c r="L50" s="4">
        <f t="shared" si="41"/>
        <v>0</v>
      </c>
      <c r="M50" s="3">
        <f t="shared" si="42"/>
        <v>0</v>
      </c>
      <c r="N50" s="3">
        <f t="shared" si="43"/>
        <v>0</v>
      </c>
      <c r="O50" s="6">
        <f t="shared" si="44"/>
        <v>0</v>
      </c>
      <c r="P50" s="5"/>
      <c r="R50" s="7">
        <f t="shared" si="45"/>
        <v>0</v>
      </c>
    </row>
    <row r="51" spans="1:18" ht="15" thickBot="1" x14ac:dyDescent="0.4">
      <c r="A51" s="8" t="s">
        <v>16</v>
      </c>
      <c r="B51" s="9">
        <v>48</v>
      </c>
      <c r="C51" s="5">
        <v>0</v>
      </c>
      <c r="D51" s="4">
        <v>555609</v>
      </c>
      <c r="E51" s="5">
        <v>0</v>
      </c>
      <c r="F51">
        <v>521975</v>
      </c>
      <c r="G51" s="5" t="e">
        <f t="shared" si="46"/>
        <v>#REF!</v>
      </c>
      <c r="I51" s="4">
        <f t="shared" si="39"/>
        <v>0</v>
      </c>
      <c r="J51" s="5" t="e">
        <f t="shared" si="47"/>
        <v>#REF!</v>
      </c>
      <c r="L51" s="4">
        <f t="shared" si="41"/>
        <v>0</v>
      </c>
      <c r="M51" s="3">
        <f t="shared" si="42"/>
        <v>0</v>
      </c>
      <c r="N51" s="3">
        <f t="shared" si="43"/>
        <v>0</v>
      </c>
      <c r="O51" s="6">
        <f t="shared" si="44"/>
        <v>0</v>
      </c>
      <c r="P51" s="5"/>
      <c r="R51" s="7">
        <f t="shared" si="45"/>
        <v>0</v>
      </c>
    </row>
    <row r="52" spans="1:18" ht="15" thickBot="1" x14ac:dyDescent="0.4">
      <c r="A52" s="8" t="s">
        <v>17</v>
      </c>
      <c r="B52" s="9"/>
      <c r="C52" s="5"/>
      <c r="D52" s="4"/>
      <c r="E52" s="5"/>
      <c r="F52" s="4"/>
      <c r="G52" s="5" t="e">
        <f t="shared" si="46"/>
        <v>#REF!</v>
      </c>
      <c r="I52" s="4" t="e">
        <f t="shared" si="39"/>
        <v>#DIV/0!</v>
      </c>
      <c r="J52" s="5" t="e">
        <f t="shared" si="47"/>
        <v>#REF!</v>
      </c>
      <c r="L52" s="4" t="e">
        <f t="shared" si="41"/>
        <v>#DIV/0!</v>
      </c>
      <c r="M52" s="3" t="e">
        <f t="shared" si="42"/>
        <v>#DIV/0!</v>
      </c>
      <c r="N52" s="3" t="e">
        <f t="shared" si="43"/>
        <v>#DIV/0!</v>
      </c>
      <c r="O52" s="6" t="e">
        <f t="shared" si="44"/>
        <v>#DIV/0!</v>
      </c>
      <c r="P52" s="5"/>
      <c r="R52" s="7" t="e">
        <f t="shared" si="45"/>
        <v>#DIV/0!</v>
      </c>
    </row>
    <row r="53" spans="1:18" ht="15" thickBot="1" x14ac:dyDescent="0.4">
      <c r="A53" s="10" t="s">
        <v>18</v>
      </c>
      <c r="B53" s="11"/>
      <c r="C53" s="12"/>
      <c r="D53" s="4"/>
      <c r="E53" s="12"/>
      <c r="F53" s="4"/>
      <c r="G53" s="12" t="e">
        <f t="shared" si="46"/>
        <v>#REF!</v>
      </c>
      <c r="H53" s="13"/>
      <c r="I53" s="14" t="e">
        <f t="shared" si="39"/>
        <v>#DIV/0!</v>
      </c>
      <c r="J53" s="12" t="e">
        <f t="shared" si="47"/>
        <v>#REF!</v>
      </c>
      <c r="K53" s="13"/>
      <c r="L53" s="14" t="e">
        <f t="shared" si="41"/>
        <v>#DIV/0!</v>
      </c>
      <c r="M53" s="3" t="e">
        <f t="shared" si="42"/>
        <v>#DIV/0!</v>
      </c>
      <c r="N53" s="3" t="e">
        <f t="shared" si="43"/>
        <v>#DIV/0!</v>
      </c>
      <c r="O53" s="6" t="e">
        <f t="shared" si="44"/>
        <v>#DIV/0!</v>
      </c>
      <c r="P53" s="12"/>
      <c r="Q53" s="13"/>
      <c r="R53" s="7" t="e">
        <f t="shared" si="45"/>
        <v>#DIV/0!</v>
      </c>
    </row>
    <row r="57" spans="1:18" ht="15" thickBot="1" x14ac:dyDescent="0.4"/>
    <row r="58" spans="1:18" ht="15" thickBot="1" x14ac:dyDescent="0.4">
      <c r="A58" t="s">
        <v>22</v>
      </c>
      <c r="C58" s="15" t="s">
        <v>0</v>
      </c>
      <c r="D58" s="16"/>
      <c r="E58" s="15" t="s">
        <v>0</v>
      </c>
      <c r="F58" s="16"/>
      <c r="G58" s="22" t="s">
        <v>1</v>
      </c>
      <c r="H58" s="23"/>
      <c r="I58" s="24"/>
      <c r="J58" s="22" t="s">
        <v>2</v>
      </c>
      <c r="K58" s="23"/>
      <c r="L58" s="24"/>
      <c r="M58" s="22" t="s">
        <v>3</v>
      </c>
      <c r="N58" s="23"/>
      <c r="O58" s="24"/>
      <c r="P58" s="22" t="s">
        <v>27</v>
      </c>
      <c r="Q58" s="23"/>
      <c r="R58" s="24"/>
    </row>
    <row r="59" spans="1:18" x14ac:dyDescent="0.35">
      <c r="B59" s="19" t="s">
        <v>4</v>
      </c>
      <c r="C59" s="17" t="s">
        <v>5</v>
      </c>
      <c r="D59" s="17" t="s">
        <v>6</v>
      </c>
      <c r="E59" s="17" t="s">
        <v>7</v>
      </c>
      <c r="F59" s="17" t="s">
        <v>6</v>
      </c>
      <c r="G59" s="17" t="s">
        <v>8</v>
      </c>
      <c r="H59" s="17" t="s">
        <v>9</v>
      </c>
      <c r="I59" s="25" t="s">
        <v>10</v>
      </c>
      <c r="J59" s="17" t="s">
        <v>8</v>
      </c>
      <c r="K59" s="17" t="s">
        <v>9</v>
      </c>
      <c r="L59" s="25" t="s">
        <v>10</v>
      </c>
      <c r="M59" s="17">
        <v>1</v>
      </c>
      <c r="N59" s="17">
        <v>2</v>
      </c>
      <c r="O59" s="25" t="s">
        <v>25</v>
      </c>
      <c r="P59" s="17" t="s">
        <v>8</v>
      </c>
      <c r="Q59" s="17" t="s">
        <v>9</v>
      </c>
      <c r="R59" s="25" t="s">
        <v>26</v>
      </c>
    </row>
    <row r="60" spans="1:18" ht="15" thickBot="1" x14ac:dyDescent="0.4">
      <c r="B60" s="20"/>
      <c r="C60" s="21"/>
      <c r="D60" s="21"/>
      <c r="E60" s="21"/>
      <c r="F60" s="21"/>
      <c r="G60" s="18"/>
      <c r="H60" s="21"/>
      <c r="I60" s="26"/>
      <c r="J60" s="18"/>
      <c r="K60" s="21"/>
      <c r="L60" s="26"/>
      <c r="M60" s="18"/>
      <c r="N60" s="21"/>
      <c r="O60" s="26"/>
      <c r="P60" s="18"/>
      <c r="Q60" s="21"/>
      <c r="R60" s="26"/>
    </row>
    <row r="61" spans="1:18" ht="15" thickBot="1" x14ac:dyDescent="0.4">
      <c r="A61" s="1" t="s">
        <v>11</v>
      </c>
      <c r="B61" s="2">
        <v>0</v>
      </c>
      <c r="C61" s="3">
        <v>281140</v>
      </c>
      <c r="D61" s="4">
        <v>523896</v>
      </c>
      <c r="E61" s="5">
        <v>269170</v>
      </c>
      <c r="F61">
        <v>505989</v>
      </c>
      <c r="G61" s="3" t="e">
        <f t="shared" ref="G61" si="48">#REF!/#REF!</f>
        <v>#REF!</v>
      </c>
      <c r="H61" s="6"/>
      <c r="I61" s="7">
        <f>C61/D61</f>
        <v>0.53663322491486865</v>
      </c>
      <c r="J61" s="3" t="e">
        <f t="shared" ref="J61" si="49">#REF!/#REF!</f>
        <v>#REF!</v>
      </c>
      <c r="K61" s="6"/>
      <c r="L61" s="7">
        <f>E61/F61</f>
        <v>0.53196808626274483</v>
      </c>
      <c r="M61" s="3">
        <f>I61/0.0571</f>
        <v>9.3981300335353524</v>
      </c>
      <c r="N61" s="3">
        <f>L61/0.0571</f>
        <v>9.3164288312214509</v>
      </c>
      <c r="O61" s="6">
        <f>(M61+N61)/2</f>
        <v>9.3572794323784017</v>
      </c>
      <c r="P61" s="3"/>
      <c r="Q61" s="6"/>
      <c r="R61" s="7">
        <f>_xlfn.STDEV.P(M61:N61)</f>
        <v>4.0850601156950717E-2</v>
      </c>
    </row>
    <row r="62" spans="1:18" ht="15" thickBot="1" x14ac:dyDescent="0.4">
      <c r="A62" s="8" t="s">
        <v>12</v>
      </c>
      <c r="B62" s="9">
        <v>2</v>
      </c>
      <c r="C62" s="5">
        <v>170555</v>
      </c>
      <c r="D62" s="4">
        <v>552576</v>
      </c>
      <c r="E62" s="5">
        <v>163837</v>
      </c>
      <c r="F62">
        <v>512903</v>
      </c>
      <c r="G62" s="5" t="e">
        <f t="shared" ref="G62" si="50">#REF!/#REF!</f>
        <v>#REF!</v>
      </c>
      <c r="I62" s="4">
        <f t="shared" ref="I62:I68" si="51">C62/D62</f>
        <v>0.30865437514477645</v>
      </c>
      <c r="J62" s="5" t="e">
        <f t="shared" ref="J62" si="52">#REF!/#REF!</f>
        <v>#REF!</v>
      </c>
      <c r="L62" s="4">
        <f t="shared" ref="L62:L68" si="53">E62/F62</f>
        <v>0.31943076956071614</v>
      </c>
      <c r="M62" s="3">
        <f t="shared" ref="M62:M68" si="54">I62/0.0571</f>
        <v>5.405505694304316</v>
      </c>
      <c r="N62" s="3">
        <f t="shared" ref="N62:N68" si="55">L62/0.0571</f>
        <v>5.5942341429197224</v>
      </c>
      <c r="O62" s="6">
        <f t="shared" ref="O62:O68" si="56">(M62+N62)/2</f>
        <v>5.4998699186120188</v>
      </c>
      <c r="P62" s="5"/>
      <c r="R62" s="7">
        <f t="shared" ref="R62:R68" si="57">_xlfn.STDEV.P(M62:N62)</f>
        <v>9.4364224307703193E-2</v>
      </c>
    </row>
    <row r="63" spans="1:18" ht="15" thickBot="1" x14ac:dyDescent="0.4">
      <c r="A63" s="8" t="s">
        <v>13</v>
      </c>
      <c r="B63" s="9">
        <v>4</v>
      </c>
      <c r="C63" s="5">
        <v>157614</v>
      </c>
      <c r="D63" s="4">
        <v>549119</v>
      </c>
      <c r="E63" s="5">
        <v>158069</v>
      </c>
      <c r="F63">
        <v>576810</v>
      </c>
      <c r="G63" s="5" t="e">
        <f t="shared" ref="G63:G68" si="58">#REF!/#REF!</f>
        <v>#REF!</v>
      </c>
      <c r="I63" s="4">
        <f t="shared" si="51"/>
        <v>0.28703068005295757</v>
      </c>
      <c r="J63" s="5" t="e">
        <f t="shared" ref="J63:J68" si="59">#REF!/#REF!</f>
        <v>#REF!</v>
      </c>
      <c r="L63" s="4">
        <f t="shared" si="53"/>
        <v>0.27403997850245315</v>
      </c>
      <c r="M63" s="3">
        <f t="shared" si="54"/>
        <v>5.0268070061813939</v>
      </c>
      <c r="N63" s="3">
        <f t="shared" si="55"/>
        <v>4.799299098116518</v>
      </c>
      <c r="O63" s="6">
        <f t="shared" si="56"/>
        <v>4.9130530521489559</v>
      </c>
      <c r="P63" s="5"/>
      <c r="R63" s="7">
        <f t="shared" si="57"/>
        <v>0.11375395403243793</v>
      </c>
    </row>
    <row r="64" spans="1:18" ht="15" thickBot="1" x14ac:dyDescent="0.4">
      <c r="A64" s="8" t="s">
        <v>14</v>
      </c>
      <c r="B64" s="9">
        <v>20</v>
      </c>
      <c r="C64" s="5">
        <v>113282</v>
      </c>
      <c r="D64" s="4">
        <v>540095</v>
      </c>
      <c r="E64" s="5">
        <v>132322</v>
      </c>
      <c r="F64">
        <v>552380</v>
      </c>
      <c r="G64" s="5" t="e">
        <f t="shared" si="58"/>
        <v>#REF!</v>
      </c>
      <c r="I64" s="4">
        <f t="shared" si="51"/>
        <v>0.20974458197169016</v>
      </c>
      <c r="J64" s="5" t="e">
        <f t="shared" si="59"/>
        <v>#REF!</v>
      </c>
      <c r="L64" s="4">
        <f t="shared" si="53"/>
        <v>0.23954886129114017</v>
      </c>
      <c r="M64" s="3">
        <f t="shared" si="54"/>
        <v>3.6732851483658524</v>
      </c>
      <c r="N64" s="3">
        <f t="shared" si="55"/>
        <v>4.1952515112283741</v>
      </c>
      <c r="O64" s="6">
        <f t="shared" si="56"/>
        <v>3.9342683297971135</v>
      </c>
      <c r="P64" s="5"/>
      <c r="R64" s="7">
        <f t="shared" si="57"/>
        <v>0.26098318143126087</v>
      </c>
    </row>
    <row r="65" spans="1:18" ht="15" thickBot="1" x14ac:dyDescent="0.4">
      <c r="A65" s="8" t="s">
        <v>15</v>
      </c>
      <c r="B65" s="9">
        <v>26</v>
      </c>
      <c r="C65" s="5">
        <v>121517</v>
      </c>
      <c r="D65" s="4">
        <v>537215</v>
      </c>
      <c r="E65" s="5">
        <v>102978</v>
      </c>
      <c r="F65">
        <v>528631</v>
      </c>
      <c r="G65" s="5" t="e">
        <f t="shared" si="58"/>
        <v>#REF!</v>
      </c>
      <c r="I65" s="4">
        <f t="shared" si="51"/>
        <v>0.22619807711996129</v>
      </c>
      <c r="J65" s="5" t="e">
        <f t="shared" si="59"/>
        <v>#REF!</v>
      </c>
      <c r="L65" s="4">
        <f t="shared" si="53"/>
        <v>0.19480128861152676</v>
      </c>
      <c r="M65" s="3">
        <f t="shared" si="54"/>
        <v>3.9614374276700755</v>
      </c>
      <c r="N65" s="3">
        <f t="shared" si="55"/>
        <v>3.4115812366291904</v>
      </c>
      <c r="O65" s="6">
        <f t="shared" si="56"/>
        <v>3.6865093321496332</v>
      </c>
      <c r="P65" s="5"/>
      <c r="R65" s="7">
        <f t="shared" si="57"/>
        <v>0.27492809552044251</v>
      </c>
    </row>
    <row r="66" spans="1:18" ht="15" thickBot="1" x14ac:dyDescent="0.4">
      <c r="A66" s="8" t="s">
        <v>16</v>
      </c>
      <c r="B66" s="9">
        <v>48</v>
      </c>
      <c r="C66" s="5">
        <v>106097</v>
      </c>
      <c r="D66" s="4">
        <v>530021</v>
      </c>
      <c r="E66" s="5">
        <v>101982</v>
      </c>
      <c r="F66">
        <v>529588</v>
      </c>
      <c r="G66" s="5" t="e">
        <f t="shared" si="58"/>
        <v>#REF!</v>
      </c>
      <c r="I66" s="4">
        <f t="shared" si="51"/>
        <v>0.20017508740219728</v>
      </c>
      <c r="J66" s="5" t="e">
        <f t="shared" si="59"/>
        <v>#REF!</v>
      </c>
      <c r="L66" s="4">
        <f t="shared" si="53"/>
        <v>0.19256856273178397</v>
      </c>
      <c r="M66" s="3">
        <f t="shared" si="54"/>
        <v>3.5056932995130872</v>
      </c>
      <c r="N66" s="3">
        <f t="shared" si="55"/>
        <v>3.3724792072116281</v>
      </c>
      <c r="O66" s="6">
        <f t="shared" si="56"/>
        <v>3.4390862533623574</v>
      </c>
      <c r="P66" s="5"/>
      <c r="R66" s="7">
        <f t="shared" si="57"/>
        <v>6.6607046150729543E-2</v>
      </c>
    </row>
    <row r="67" spans="1:18" ht="15" thickBot="1" x14ac:dyDescent="0.4">
      <c r="A67" s="8" t="s">
        <v>17</v>
      </c>
      <c r="B67" s="9"/>
      <c r="C67" s="5"/>
      <c r="D67" s="4"/>
      <c r="E67" s="5"/>
      <c r="F67" s="4"/>
      <c r="G67" s="5" t="e">
        <f t="shared" si="58"/>
        <v>#REF!</v>
      </c>
      <c r="I67" s="4" t="e">
        <f t="shared" si="51"/>
        <v>#DIV/0!</v>
      </c>
      <c r="J67" s="5" t="e">
        <f t="shared" si="59"/>
        <v>#REF!</v>
      </c>
      <c r="L67" s="4" t="e">
        <f t="shared" si="53"/>
        <v>#DIV/0!</v>
      </c>
      <c r="M67" s="3" t="e">
        <f t="shared" si="54"/>
        <v>#DIV/0!</v>
      </c>
      <c r="N67" s="3" t="e">
        <f t="shared" si="55"/>
        <v>#DIV/0!</v>
      </c>
      <c r="O67" s="6" t="e">
        <f t="shared" si="56"/>
        <v>#DIV/0!</v>
      </c>
      <c r="P67" s="5"/>
      <c r="R67" s="7" t="e">
        <f t="shared" si="57"/>
        <v>#DIV/0!</v>
      </c>
    </row>
    <row r="68" spans="1:18" ht="15" thickBot="1" x14ac:dyDescent="0.4">
      <c r="A68" s="10" t="s">
        <v>18</v>
      </c>
      <c r="B68" s="11"/>
      <c r="C68" s="12"/>
      <c r="D68" s="4"/>
      <c r="E68" s="12"/>
      <c r="F68" s="4"/>
      <c r="G68" s="12" t="e">
        <f t="shared" si="58"/>
        <v>#REF!</v>
      </c>
      <c r="H68" s="13"/>
      <c r="I68" s="14" t="e">
        <f t="shared" si="51"/>
        <v>#DIV/0!</v>
      </c>
      <c r="J68" s="12" t="e">
        <f t="shared" si="59"/>
        <v>#REF!</v>
      </c>
      <c r="K68" s="13"/>
      <c r="L68" s="14" t="e">
        <f t="shared" si="53"/>
        <v>#DIV/0!</v>
      </c>
      <c r="M68" s="3" t="e">
        <f t="shared" si="54"/>
        <v>#DIV/0!</v>
      </c>
      <c r="N68" s="3" t="e">
        <f t="shared" si="55"/>
        <v>#DIV/0!</v>
      </c>
      <c r="O68" s="6" t="e">
        <f t="shared" si="56"/>
        <v>#DIV/0!</v>
      </c>
      <c r="P68" s="12"/>
      <c r="Q68" s="13"/>
      <c r="R68" s="7" t="e">
        <f t="shared" si="57"/>
        <v>#DIV/0!</v>
      </c>
    </row>
    <row r="73" spans="1:18" ht="15" thickBot="1" x14ac:dyDescent="0.4"/>
    <row r="74" spans="1:18" ht="15" thickBot="1" x14ac:dyDescent="0.4">
      <c r="A74" t="s">
        <v>23</v>
      </c>
      <c r="C74" s="15" t="s">
        <v>0</v>
      </c>
      <c r="D74" s="16"/>
      <c r="E74" s="15" t="s">
        <v>0</v>
      </c>
      <c r="F74" s="16"/>
      <c r="G74" s="22" t="s">
        <v>1</v>
      </c>
      <c r="H74" s="23"/>
      <c r="I74" s="24"/>
      <c r="J74" s="22" t="s">
        <v>2</v>
      </c>
      <c r="K74" s="23"/>
      <c r="L74" s="24"/>
      <c r="M74" s="22" t="s">
        <v>3</v>
      </c>
      <c r="N74" s="23"/>
      <c r="O74" s="24"/>
      <c r="P74" s="22" t="s">
        <v>27</v>
      </c>
      <c r="Q74" s="23"/>
      <c r="R74" s="24"/>
    </row>
    <row r="75" spans="1:18" x14ac:dyDescent="0.35">
      <c r="B75" s="19" t="s">
        <v>4</v>
      </c>
      <c r="C75" s="17" t="s">
        <v>5</v>
      </c>
      <c r="D75" s="17" t="s">
        <v>6</v>
      </c>
      <c r="E75" s="17" t="s">
        <v>7</v>
      </c>
      <c r="F75" s="17" t="s">
        <v>6</v>
      </c>
      <c r="G75" s="17" t="s">
        <v>8</v>
      </c>
      <c r="H75" s="17" t="s">
        <v>9</v>
      </c>
      <c r="I75" s="25" t="s">
        <v>10</v>
      </c>
      <c r="J75" s="17" t="s">
        <v>8</v>
      </c>
      <c r="K75" s="17" t="s">
        <v>9</v>
      </c>
      <c r="L75" s="25" t="s">
        <v>10</v>
      </c>
      <c r="M75" s="17">
        <v>1</v>
      </c>
      <c r="N75" s="17">
        <v>2</v>
      </c>
      <c r="O75" s="25" t="s">
        <v>25</v>
      </c>
      <c r="P75" s="17" t="s">
        <v>8</v>
      </c>
      <c r="Q75" s="17" t="s">
        <v>9</v>
      </c>
      <c r="R75" s="25" t="s">
        <v>26</v>
      </c>
    </row>
    <row r="76" spans="1:18" ht="15" thickBot="1" x14ac:dyDescent="0.4">
      <c r="B76" s="20"/>
      <c r="C76" s="21"/>
      <c r="D76" s="21"/>
      <c r="E76" s="21"/>
      <c r="F76" s="21"/>
      <c r="G76" s="18"/>
      <c r="H76" s="21"/>
      <c r="I76" s="26"/>
      <c r="J76" s="18"/>
      <c r="K76" s="21"/>
      <c r="L76" s="26"/>
      <c r="M76" s="18"/>
      <c r="N76" s="21"/>
      <c r="O76" s="26"/>
      <c r="P76" s="18"/>
      <c r="Q76" s="21"/>
      <c r="R76" s="26"/>
    </row>
    <row r="77" spans="1:18" ht="15" thickBot="1" x14ac:dyDescent="0.4">
      <c r="A77" s="1" t="s">
        <v>11</v>
      </c>
      <c r="B77" s="2">
        <v>0</v>
      </c>
      <c r="C77" s="3">
        <v>337835</v>
      </c>
      <c r="D77" s="4">
        <v>542028</v>
      </c>
      <c r="E77" s="5">
        <v>357508</v>
      </c>
      <c r="F77">
        <v>582647</v>
      </c>
      <c r="G77" s="3" t="e">
        <f t="shared" ref="G77" si="60">#REF!/#REF!</f>
        <v>#REF!</v>
      </c>
      <c r="H77" s="6"/>
      <c r="I77" s="7">
        <f>C77/D77</f>
        <v>0.62327960917148195</v>
      </c>
      <c r="J77" s="3" t="e">
        <f t="shared" ref="J77" si="61">#REF!/#REF!</f>
        <v>#REF!</v>
      </c>
      <c r="K77" s="6"/>
      <c r="L77" s="7">
        <f>E77/F77</f>
        <v>0.61359279289175095</v>
      </c>
      <c r="M77" s="3">
        <f>I77/0.0571</f>
        <v>10.915579845384974</v>
      </c>
      <c r="N77" s="3">
        <f>L77/0.0571</f>
        <v>10.745933325599841</v>
      </c>
      <c r="O77" s="6">
        <f>(M77+N77)/2</f>
        <v>10.830756585492407</v>
      </c>
      <c r="P77" s="3"/>
      <c r="Q77" s="6"/>
      <c r="R77" s="7">
        <f>_xlfn.STDEV.P(M77:N77)</f>
        <v>8.4823259892566227E-2</v>
      </c>
    </row>
    <row r="78" spans="1:18" ht="15" thickBot="1" x14ac:dyDescent="0.4">
      <c r="A78" s="8" t="s">
        <v>12</v>
      </c>
      <c r="B78" s="9">
        <v>2</v>
      </c>
      <c r="C78" s="5">
        <v>307217</v>
      </c>
      <c r="D78" s="4">
        <v>552529</v>
      </c>
      <c r="E78" s="5">
        <v>309771</v>
      </c>
      <c r="F78">
        <v>552114</v>
      </c>
      <c r="G78" s="5" t="e">
        <f t="shared" ref="G78" si="62">#REF!/#REF!</f>
        <v>#REF!</v>
      </c>
      <c r="I78" s="4">
        <f t="shared" ref="I78:I84" si="63">C78/D78</f>
        <v>0.55601968403468416</v>
      </c>
      <c r="J78" s="5" t="e">
        <f t="shared" ref="J78" si="64">#REF!/#REF!</f>
        <v>#REF!</v>
      </c>
      <c r="L78" s="4">
        <f t="shared" ref="L78:L84" si="65">E78/F78</f>
        <v>0.5610634760212565</v>
      </c>
      <c r="M78" s="3">
        <f t="shared" ref="M78:M84" si="66">I78/0.0571</f>
        <v>9.7376477063867632</v>
      </c>
      <c r="N78" s="3">
        <f t="shared" ref="N78:N84" si="67">L78/0.0571</f>
        <v>9.825980315608696</v>
      </c>
      <c r="O78" s="6">
        <f t="shared" ref="O78:O84" si="68">(M78+N78)/2</f>
        <v>9.7818140109977296</v>
      </c>
      <c r="P78" s="5"/>
      <c r="R78" s="7">
        <f t="shared" ref="R78:R84" si="69">_xlfn.STDEV.P(M78:N78)</f>
        <v>4.4166304610966378E-2</v>
      </c>
    </row>
    <row r="79" spans="1:18" ht="15" thickBot="1" x14ac:dyDescent="0.4">
      <c r="A79" s="8" t="s">
        <v>13</v>
      </c>
      <c r="B79" s="9">
        <v>4</v>
      </c>
      <c r="C79" s="5">
        <v>277397</v>
      </c>
      <c r="D79" s="4">
        <v>564592</v>
      </c>
      <c r="E79" s="5">
        <v>279385</v>
      </c>
      <c r="F79">
        <v>561292</v>
      </c>
      <c r="G79" s="5" t="e">
        <f t="shared" ref="G79:G84" si="70">#REF!/#REF!</f>
        <v>#REF!</v>
      </c>
      <c r="I79" s="4">
        <f t="shared" si="63"/>
        <v>0.49132293762575452</v>
      </c>
      <c r="J79" s="5" t="e">
        <f t="shared" ref="J79:J84" si="71">#REF!/#REF!</f>
        <v>#REF!</v>
      </c>
      <c r="L79" s="4">
        <f t="shared" si="65"/>
        <v>0.49775339751858211</v>
      </c>
      <c r="M79" s="3">
        <f t="shared" si="66"/>
        <v>8.6046048620972773</v>
      </c>
      <c r="N79" s="3">
        <f t="shared" si="67"/>
        <v>8.7172223733552041</v>
      </c>
      <c r="O79" s="6">
        <f t="shared" si="68"/>
        <v>8.6609136177262407</v>
      </c>
      <c r="P79" s="5"/>
      <c r="R79" s="7">
        <f t="shared" si="69"/>
        <v>5.6308755628963425E-2</v>
      </c>
    </row>
    <row r="80" spans="1:18" ht="15" thickBot="1" x14ac:dyDescent="0.4">
      <c r="A80" s="8" t="s">
        <v>14</v>
      </c>
      <c r="B80" s="9">
        <v>20</v>
      </c>
      <c r="C80" s="5">
        <v>158959</v>
      </c>
      <c r="D80" s="4">
        <v>564231</v>
      </c>
      <c r="E80" s="5">
        <v>161373</v>
      </c>
      <c r="F80">
        <v>575747</v>
      </c>
      <c r="G80" s="5" t="e">
        <f t="shared" si="70"/>
        <v>#REF!</v>
      </c>
      <c r="I80" s="4">
        <f t="shared" si="63"/>
        <v>0.28172681047301551</v>
      </c>
      <c r="J80" s="5" t="e">
        <f t="shared" si="71"/>
        <v>#REF!</v>
      </c>
      <c r="L80" s="4">
        <f t="shared" si="65"/>
        <v>0.28028456943761759</v>
      </c>
      <c r="M80" s="3">
        <f t="shared" si="66"/>
        <v>4.9339196229950177</v>
      </c>
      <c r="N80" s="3">
        <f t="shared" si="67"/>
        <v>4.9086614612542485</v>
      </c>
      <c r="O80" s="6">
        <f t="shared" si="68"/>
        <v>4.9212905421246331</v>
      </c>
      <c r="P80" s="5"/>
      <c r="R80" s="7">
        <f t="shared" si="69"/>
        <v>1.2629080870384612E-2</v>
      </c>
    </row>
    <row r="81" spans="1:18" ht="15" thickBot="1" x14ac:dyDescent="0.4">
      <c r="A81" s="8" t="s">
        <v>15</v>
      </c>
      <c r="B81" s="9">
        <v>26</v>
      </c>
      <c r="C81" s="5">
        <v>138224</v>
      </c>
      <c r="D81" s="4">
        <v>574555</v>
      </c>
      <c r="E81" s="5">
        <v>141182</v>
      </c>
      <c r="F81">
        <v>580073</v>
      </c>
      <c r="G81" s="5" t="e">
        <f t="shared" si="70"/>
        <v>#REF!</v>
      </c>
      <c r="I81" s="4">
        <f t="shared" si="63"/>
        <v>0.2405757499282053</v>
      </c>
      <c r="J81" s="5" t="e">
        <f t="shared" si="71"/>
        <v>#REF!</v>
      </c>
      <c r="L81" s="4">
        <f t="shared" si="65"/>
        <v>0.24338660823723909</v>
      </c>
      <c r="M81" s="3">
        <f t="shared" si="66"/>
        <v>4.2132355504063979</v>
      </c>
      <c r="N81" s="3">
        <f t="shared" si="67"/>
        <v>4.2624624910199493</v>
      </c>
      <c r="O81" s="6">
        <f t="shared" si="68"/>
        <v>4.237849020713174</v>
      </c>
      <c r="P81" s="5"/>
      <c r="R81" s="7">
        <f t="shared" si="69"/>
        <v>2.4613470306775742E-2</v>
      </c>
    </row>
    <row r="82" spans="1:18" ht="15" thickBot="1" x14ac:dyDescent="0.4">
      <c r="A82" s="8" t="s">
        <v>16</v>
      </c>
      <c r="B82" s="9">
        <v>48</v>
      </c>
      <c r="C82" s="5">
        <v>88181</v>
      </c>
      <c r="D82" s="4">
        <v>538865</v>
      </c>
      <c r="E82" s="5">
        <v>94739</v>
      </c>
      <c r="F82">
        <v>587394</v>
      </c>
      <c r="G82" s="5" t="e">
        <f t="shared" si="70"/>
        <v>#REF!</v>
      </c>
      <c r="I82" s="4">
        <f t="shared" si="63"/>
        <v>0.16364209959822962</v>
      </c>
      <c r="J82" s="5" t="e">
        <f t="shared" si="71"/>
        <v>#REF!</v>
      </c>
      <c r="L82" s="4">
        <f t="shared" si="65"/>
        <v>0.16128697262825292</v>
      </c>
      <c r="M82" s="3">
        <f t="shared" si="66"/>
        <v>2.8658861575872088</v>
      </c>
      <c r="N82" s="3">
        <f t="shared" si="67"/>
        <v>2.8246405013704541</v>
      </c>
      <c r="O82" s="6">
        <f t="shared" si="68"/>
        <v>2.8452633294788314</v>
      </c>
      <c r="P82" s="5"/>
      <c r="R82" s="7">
        <f t="shared" si="69"/>
        <v>2.0622828108377345E-2</v>
      </c>
    </row>
    <row r="83" spans="1:18" ht="15" thickBot="1" x14ac:dyDescent="0.4">
      <c r="A83" s="8" t="s">
        <v>17</v>
      </c>
      <c r="B83" s="9"/>
      <c r="C83" s="5"/>
      <c r="D83" s="4"/>
      <c r="E83" s="5"/>
      <c r="F83" s="4"/>
      <c r="G83" s="5" t="e">
        <f t="shared" si="70"/>
        <v>#REF!</v>
      </c>
      <c r="I83" s="4" t="e">
        <f t="shared" si="63"/>
        <v>#DIV/0!</v>
      </c>
      <c r="J83" s="5" t="e">
        <f t="shared" si="71"/>
        <v>#REF!</v>
      </c>
      <c r="L83" s="4" t="e">
        <f t="shared" si="65"/>
        <v>#DIV/0!</v>
      </c>
      <c r="M83" s="3" t="e">
        <f t="shared" si="66"/>
        <v>#DIV/0!</v>
      </c>
      <c r="N83" s="3" t="e">
        <f t="shared" si="67"/>
        <v>#DIV/0!</v>
      </c>
      <c r="O83" s="6" t="e">
        <f t="shared" si="68"/>
        <v>#DIV/0!</v>
      </c>
      <c r="P83" s="5"/>
      <c r="R83" s="7" t="e">
        <f t="shared" si="69"/>
        <v>#DIV/0!</v>
      </c>
    </row>
    <row r="84" spans="1:18" ht="15" thickBot="1" x14ac:dyDescent="0.4">
      <c r="A84" s="10" t="s">
        <v>18</v>
      </c>
      <c r="B84" s="11"/>
      <c r="C84" s="12"/>
      <c r="D84" s="4"/>
      <c r="E84" s="12"/>
      <c r="F84" s="4"/>
      <c r="G84" s="12" t="e">
        <f t="shared" si="70"/>
        <v>#REF!</v>
      </c>
      <c r="H84" s="13"/>
      <c r="I84" s="14" t="e">
        <f t="shared" si="63"/>
        <v>#DIV/0!</v>
      </c>
      <c r="J84" s="12" t="e">
        <f t="shared" si="71"/>
        <v>#REF!</v>
      </c>
      <c r="K84" s="13"/>
      <c r="L84" s="14" t="e">
        <f t="shared" si="65"/>
        <v>#DIV/0!</v>
      </c>
      <c r="M84" s="3" t="e">
        <f t="shared" si="66"/>
        <v>#DIV/0!</v>
      </c>
      <c r="N84" s="3" t="e">
        <f t="shared" si="67"/>
        <v>#DIV/0!</v>
      </c>
      <c r="O84" s="6" t="e">
        <f t="shared" si="68"/>
        <v>#DIV/0!</v>
      </c>
      <c r="P84" s="12"/>
      <c r="Q84" s="13"/>
      <c r="R84" s="7" t="e">
        <f t="shared" si="69"/>
        <v>#DIV/0!</v>
      </c>
    </row>
    <row r="88" spans="1:18" ht="15" thickBot="1" x14ac:dyDescent="0.4"/>
    <row r="89" spans="1:18" ht="15" thickBot="1" x14ac:dyDescent="0.4">
      <c r="A89" t="s">
        <v>24</v>
      </c>
      <c r="C89" s="15" t="s">
        <v>0</v>
      </c>
      <c r="D89" s="16"/>
      <c r="E89" s="15" t="s">
        <v>0</v>
      </c>
      <c r="F89" s="16"/>
      <c r="G89" s="22" t="s">
        <v>1</v>
      </c>
      <c r="H89" s="23"/>
      <c r="I89" s="24"/>
      <c r="J89" s="22" t="s">
        <v>2</v>
      </c>
      <c r="K89" s="23"/>
      <c r="L89" s="24"/>
      <c r="M89" s="22" t="s">
        <v>3</v>
      </c>
      <c r="N89" s="23"/>
      <c r="O89" s="24"/>
      <c r="P89" s="22" t="s">
        <v>27</v>
      </c>
      <c r="Q89" s="23"/>
      <c r="R89" s="24"/>
    </row>
    <row r="90" spans="1:18" x14ac:dyDescent="0.35">
      <c r="B90" s="19" t="s">
        <v>4</v>
      </c>
      <c r="C90" s="17" t="s">
        <v>5</v>
      </c>
      <c r="D90" s="17" t="s">
        <v>6</v>
      </c>
      <c r="E90" s="17" t="s">
        <v>7</v>
      </c>
      <c r="F90" s="17" t="s">
        <v>6</v>
      </c>
      <c r="G90" s="17" t="s">
        <v>8</v>
      </c>
      <c r="H90" s="17" t="s">
        <v>9</v>
      </c>
      <c r="I90" s="25" t="s">
        <v>10</v>
      </c>
      <c r="J90" s="17" t="s">
        <v>8</v>
      </c>
      <c r="K90" s="17" t="s">
        <v>9</v>
      </c>
      <c r="L90" s="25" t="s">
        <v>10</v>
      </c>
      <c r="M90" s="17">
        <v>1</v>
      </c>
      <c r="N90" s="17">
        <v>2</v>
      </c>
      <c r="O90" s="25" t="s">
        <v>25</v>
      </c>
      <c r="P90" s="17" t="s">
        <v>8</v>
      </c>
      <c r="Q90" s="17" t="s">
        <v>9</v>
      </c>
      <c r="R90" s="25" t="s">
        <v>26</v>
      </c>
    </row>
    <row r="91" spans="1:18" ht="15" thickBot="1" x14ac:dyDescent="0.4">
      <c r="B91" s="20"/>
      <c r="C91" s="21"/>
      <c r="D91" s="21"/>
      <c r="E91" s="21"/>
      <c r="F91" s="21"/>
      <c r="G91" s="18"/>
      <c r="H91" s="21"/>
      <c r="I91" s="26"/>
      <c r="J91" s="18"/>
      <c r="K91" s="21"/>
      <c r="L91" s="26"/>
      <c r="M91" s="18"/>
      <c r="N91" s="21"/>
      <c r="O91" s="26"/>
      <c r="P91" s="18"/>
      <c r="Q91" s="21"/>
      <c r="R91" s="26"/>
    </row>
    <row r="92" spans="1:18" ht="15" thickBot="1" x14ac:dyDescent="0.4">
      <c r="A92" s="1" t="s">
        <v>11</v>
      </c>
      <c r="B92" s="2">
        <v>0</v>
      </c>
      <c r="C92" s="3">
        <v>315729</v>
      </c>
      <c r="D92" s="4">
        <v>540769</v>
      </c>
      <c r="E92" s="5">
        <v>322730</v>
      </c>
      <c r="F92">
        <v>555034</v>
      </c>
      <c r="G92" s="3" t="e">
        <f t="shared" ref="G92" si="72">#REF!/#REF!</f>
        <v>#REF!</v>
      </c>
      <c r="H92" s="6"/>
      <c r="I92" s="7">
        <f>C92/D92</f>
        <v>0.58385188500080443</v>
      </c>
      <c r="J92" s="3" t="e">
        <f t="shared" ref="J92" si="73">#REF!/#REF!</f>
        <v>#REF!</v>
      </c>
      <c r="K92" s="6"/>
      <c r="L92" s="7">
        <f>E92/F92</f>
        <v>0.58145987453020898</v>
      </c>
      <c r="M92" s="3">
        <f>I92/0.0571</f>
        <v>10.225076795110411</v>
      </c>
      <c r="N92" s="3">
        <f>L92/0.0571</f>
        <v>10.183185193173538</v>
      </c>
      <c r="O92" s="6">
        <f>(M92+N92)/2</f>
        <v>10.204130994141973</v>
      </c>
      <c r="P92" s="3"/>
      <c r="Q92" s="6"/>
      <c r="R92" s="7">
        <f>_xlfn.STDEV.P(M92:N92)</f>
        <v>2.0945800968436679E-2</v>
      </c>
    </row>
    <row r="93" spans="1:18" ht="15" thickBot="1" x14ac:dyDescent="0.4">
      <c r="A93" s="8" t="s">
        <v>12</v>
      </c>
      <c r="B93" s="9">
        <v>2</v>
      </c>
      <c r="C93" s="3">
        <v>284538</v>
      </c>
      <c r="D93" s="4">
        <v>572998</v>
      </c>
      <c r="E93" s="5">
        <v>282341</v>
      </c>
      <c r="F93">
        <v>575555</v>
      </c>
      <c r="G93" s="5" t="e">
        <f t="shared" ref="G93" si="74">#REF!/#REF!</f>
        <v>#REF!</v>
      </c>
      <c r="I93" s="4">
        <f t="shared" ref="I93:I99" si="75">C93/D93</f>
        <v>0.49657764948568756</v>
      </c>
      <c r="J93" s="5" t="e">
        <f t="shared" ref="J93" si="76">#REF!/#REF!</f>
        <v>#REF!</v>
      </c>
      <c r="L93" s="4">
        <f t="shared" ref="L93:L99" si="77">E93/F93</f>
        <v>0.49055433451190589</v>
      </c>
      <c r="M93" s="3">
        <f t="shared" ref="M93:M99" si="78">I93/0.0571</f>
        <v>8.6966313395041599</v>
      </c>
      <c r="N93" s="3">
        <f t="shared" ref="N93:N99" si="79">L93/0.0571</f>
        <v>8.5911442121174417</v>
      </c>
      <c r="O93" s="6">
        <f t="shared" ref="O93:O99" si="80">(M93+N93)/2</f>
        <v>8.6438877758107999</v>
      </c>
      <c r="P93" s="5"/>
      <c r="R93" s="7">
        <f t="shared" ref="R93:R99" si="81">_xlfn.STDEV.P(M93:N93)</f>
        <v>5.2743563693359086E-2</v>
      </c>
    </row>
    <row r="94" spans="1:18" ht="15" thickBot="1" x14ac:dyDescent="0.4">
      <c r="A94" s="8" t="s">
        <v>13</v>
      </c>
      <c r="B94" s="9">
        <v>4</v>
      </c>
      <c r="C94" s="5">
        <v>235314</v>
      </c>
      <c r="D94" s="4">
        <v>555062</v>
      </c>
      <c r="E94" s="5">
        <v>232288</v>
      </c>
      <c r="F94">
        <v>566460</v>
      </c>
      <c r="G94" s="5" t="e">
        <f t="shared" ref="G94:G99" si="82">#REF!/#REF!</f>
        <v>#REF!</v>
      </c>
      <c r="I94" s="4">
        <f t="shared" si="75"/>
        <v>0.42394182992170243</v>
      </c>
      <c r="J94" s="5" t="e">
        <f t="shared" ref="J94:J99" si="83">#REF!/#REF!</f>
        <v>#REF!</v>
      </c>
      <c r="L94" s="4">
        <f t="shared" si="77"/>
        <v>0.41006955477880169</v>
      </c>
      <c r="M94" s="3">
        <f t="shared" si="78"/>
        <v>7.4245504364571353</v>
      </c>
      <c r="N94" s="3">
        <f t="shared" si="79"/>
        <v>7.1816034111874201</v>
      </c>
      <c r="O94" s="6">
        <f t="shared" si="80"/>
        <v>7.3030769238222781</v>
      </c>
      <c r="P94" s="5"/>
      <c r="R94" s="7">
        <f t="shared" si="81"/>
        <v>0.12147351263485762</v>
      </c>
    </row>
    <row r="95" spans="1:18" ht="15" thickBot="1" x14ac:dyDescent="0.4">
      <c r="A95" s="8" t="s">
        <v>14</v>
      </c>
      <c r="B95" s="9">
        <v>20</v>
      </c>
      <c r="C95" s="5">
        <v>115265</v>
      </c>
      <c r="D95" s="4">
        <v>569723</v>
      </c>
      <c r="E95" s="5">
        <v>118840</v>
      </c>
      <c r="F95">
        <v>596187</v>
      </c>
      <c r="G95" s="5" t="e">
        <f t="shared" si="82"/>
        <v>#REF!</v>
      </c>
      <c r="I95" s="4">
        <f t="shared" si="75"/>
        <v>0.20231761750885957</v>
      </c>
      <c r="J95" s="5" t="e">
        <f t="shared" si="83"/>
        <v>#REF!</v>
      </c>
      <c r="L95" s="4">
        <f t="shared" si="77"/>
        <v>0.19933343061824563</v>
      </c>
      <c r="M95" s="3">
        <f t="shared" si="78"/>
        <v>3.5432157181936881</v>
      </c>
      <c r="N95" s="3">
        <f t="shared" si="79"/>
        <v>3.4909532507573666</v>
      </c>
      <c r="O95" s="6">
        <f t="shared" si="80"/>
        <v>3.5170844844755274</v>
      </c>
      <c r="P95" s="5"/>
      <c r="R95" s="7">
        <f t="shared" si="81"/>
        <v>2.6131233718160729E-2</v>
      </c>
    </row>
    <row r="96" spans="1:18" ht="15" thickBot="1" x14ac:dyDescent="0.4">
      <c r="A96" s="8" t="s">
        <v>15</v>
      </c>
      <c r="B96" s="9">
        <v>26</v>
      </c>
      <c r="C96" s="5">
        <v>91752</v>
      </c>
      <c r="D96" s="4">
        <v>568756</v>
      </c>
      <c r="E96" s="5">
        <v>91628</v>
      </c>
      <c r="F96">
        <v>566239</v>
      </c>
      <c r="G96" s="5" t="e">
        <f t="shared" si="82"/>
        <v>#REF!</v>
      </c>
      <c r="I96" s="4">
        <f t="shared" si="75"/>
        <v>0.16132049595960307</v>
      </c>
      <c r="J96" s="5" t="e">
        <f t="shared" si="83"/>
        <v>#REF!</v>
      </c>
      <c r="L96" s="4">
        <f t="shared" si="77"/>
        <v>0.16181859603453666</v>
      </c>
      <c r="M96" s="3">
        <f t="shared" si="78"/>
        <v>2.8252275999930485</v>
      </c>
      <c r="N96" s="3">
        <f t="shared" si="79"/>
        <v>2.8339508937747229</v>
      </c>
      <c r="O96" s="6">
        <f t="shared" si="80"/>
        <v>2.8295892468838857</v>
      </c>
      <c r="P96" s="5"/>
      <c r="R96" s="7">
        <f t="shared" si="81"/>
        <v>4.3616468908371786E-3</v>
      </c>
    </row>
    <row r="97" spans="1:18" ht="15" thickBot="1" x14ac:dyDescent="0.4">
      <c r="A97" s="8" t="s">
        <v>16</v>
      </c>
      <c r="B97" s="9">
        <v>48</v>
      </c>
      <c r="C97" s="5">
        <v>53244</v>
      </c>
      <c r="D97" s="4">
        <v>559692</v>
      </c>
      <c r="E97" s="5">
        <v>53244</v>
      </c>
      <c r="F97">
        <v>559692</v>
      </c>
      <c r="G97" s="5" t="e">
        <f t="shared" si="82"/>
        <v>#REF!</v>
      </c>
      <c r="I97" s="4">
        <f t="shared" si="75"/>
        <v>9.51308934199524E-2</v>
      </c>
      <c r="J97" s="5" t="e">
        <f t="shared" si="83"/>
        <v>#REF!</v>
      </c>
      <c r="L97" s="4">
        <f t="shared" si="77"/>
        <v>9.51308934199524E-2</v>
      </c>
      <c r="M97" s="3">
        <f t="shared" si="78"/>
        <v>1.6660401649728966</v>
      </c>
      <c r="N97" s="3">
        <f t="shared" si="79"/>
        <v>1.6660401649728966</v>
      </c>
      <c r="O97" s="6">
        <f t="shared" si="80"/>
        <v>1.6660401649728966</v>
      </c>
      <c r="P97" s="5"/>
      <c r="R97" s="7">
        <f t="shared" si="81"/>
        <v>0</v>
      </c>
    </row>
    <row r="98" spans="1:18" ht="15" thickBot="1" x14ac:dyDescent="0.4">
      <c r="A98" s="8" t="s">
        <v>17</v>
      </c>
      <c r="B98" s="9"/>
      <c r="C98" s="5"/>
      <c r="D98" s="4"/>
      <c r="E98" s="5"/>
      <c r="F98" s="4"/>
      <c r="G98" s="5" t="e">
        <f t="shared" si="82"/>
        <v>#REF!</v>
      </c>
      <c r="I98" s="4" t="e">
        <f t="shared" si="75"/>
        <v>#DIV/0!</v>
      </c>
      <c r="J98" s="5" t="e">
        <f t="shared" si="83"/>
        <v>#REF!</v>
      </c>
      <c r="L98" s="4" t="e">
        <f t="shared" si="77"/>
        <v>#DIV/0!</v>
      </c>
      <c r="M98" s="3" t="e">
        <f t="shared" si="78"/>
        <v>#DIV/0!</v>
      </c>
      <c r="N98" s="3" t="e">
        <f t="shared" si="79"/>
        <v>#DIV/0!</v>
      </c>
      <c r="O98" s="6" t="e">
        <f t="shared" si="80"/>
        <v>#DIV/0!</v>
      </c>
      <c r="P98" s="5"/>
      <c r="R98" s="7" t="e">
        <f t="shared" si="81"/>
        <v>#DIV/0!</v>
      </c>
    </row>
    <row r="99" spans="1:18" ht="15" thickBot="1" x14ac:dyDescent="0.4">
      <c r="A99" s="10" t="s">
        <v>18</v>
      </c>
      <c r="B99" s="11"/>
      <c r="C99" s="12"/>
      <c r="D99" s="4"/>
      <c r="E99" s="12"/>
      <c r="F99" s="4"/>
      <c r="G99" s="12" t="e">
        <f t="shared" si="82"/>
        <v>#REF!</v>
      </c>
      <c r="H99" s="13"/>
      <c r="I99" s="14" t="e">
        <f t="shared" si="75"/>
        <v>#DIV/0!</v>
      </c>
      <c r="J99" s="12" t="e">
        <f t="shared" si="83"/>
        <v>#REF!</v>
      </c>
      <c r="K99" s="13"/>
      <c r="L99" s="14" t="e">
        <f t="shared" si="77"/>
        <v>#DIV/0!</v>
      </c>
      <c r="M99" s="3" t="e">
        <f t="shared" si="78"/>
        <v>#DIV/0!</v>
      </c>
      <c r="N99" s="3" t="e">
        <f t="shared" si="79"/>
        <v>#DIV/0!</v>
      </c>
      <c r="O99" s="6" t="e">
        <f t="shared" si="80"/>
        <v>#DIV/0!</v>
      </c>
      <c r="P99" s="12"/>
      <c r="Q99" s="13"/>
      <c r="R99" s="7" t="e">
        <f t="shared" si="81"/>
        <v>#DIV/0!</v>
      </c>
    </row>
  </sheetData>
  <mergeCells count="149">
    <mergeCell ref="D59:D60"/>
    <mergeCell ref="E59:E60"/>
    <mergeCell ref="F59:F60"/>
    <mergeCell ref="C75:C76"/>
    <mergeCell ref="D75:D76"/>
    <mergeCell ref="E75:E76"/>
    <mergeCell ref="F75:F76"/>
    <mergeCell ref="C90:C91"/>
    <mergeCell ref="D90:D91"/>
    <mergeCell ref="E90:E91"/>
    <mergeCell ref="F90:F91"/>
    <mergeCell ref="C30:C31"/>
    <mergeCell ref="D30:D31"/>
    <mergeCell ref="E30:E31"/>
    <mergeCell ref="F30:F31"/>
    <mergeCell ref="C16:C17"/>
    <mergeCell ref="D16:D17"/>
    <mergeCell ref="E16:E17"/>
    <mergeCell ref="F16:F17"/>
    <mergeCell ref="C44:C45"/>
    <mergeCell ref="D44:D45"/>
    <mergeCell ref="E44:E45"/>
    <mergeCell ref="F44:F45"/>
    <mergeCell ref="G2:G3"/>
    <mergeCell ref="C1:D1"/>
    <mergeCell ref="E1:F1"/>
    <mergeCell ref="G1:I1"/>
    <mergeCell ref="J1:L1"/>
    <mergeCell ref="M1:O1"/>
    <mergeCell ref="P1:R1"/>
    <mergeCell ref="P15:R15"/>
    <mergeCell ref="R2:R3"/>
    <mergeCell ref="B16:B17"/>
    <mergeCell ref="G16:G17"/>
    <mergeCell ref="H16:H17"/>
    <mergeCell ref="I16:I17"/>
    <mergeCell ref="J16:J17"/>
    <mergeCell ref="N2:N3"/>
    <mergeCell ref="O2:O3"/>
    <mergeCell ref="P2:P3"/>
    <mergeCell ref="Q2:Q3"/>
    <mergeCell ref="G15:I15"/>
    <mergeCell ref="J15:L15"/>
    <mergeCell ref="M15:O15"/>
    <mergeCell ref="H2:H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Q16:Q17"/>
    <mergeCell ref="F2:F3"/>
    <mergeCell ref="R16:R17"/>
    <mergeCell ref="G29:I29"/>
    <mergeCell ref="J29:L29"/>
    <mergeCell ref="M29:O29"/>
    <mergeCell ref="P29:R29"/>
    <mergeCell ref="K16:K17"/>
    <mergeCell ref="L16:L17"/>
    <mergeCell ref="M16:M17"/>
    <mergeCell ref="N16:N17"/>
    <mergeCell ref="O16:O17"/>
    <mergeCell ref="P16:P17"/>
    <mergeCell ref="P43:R43"/>
    <mergeCell ref="B44:B45"/>
    <mergeCell ref="G44:G45"/>
    <mergeCell ref="H44:H45"/>
    <mergeCell ref="I44:I45"/>
    <mergeCell ref="J44:J45"/>
    <mergeCell ref="N30:N31"/>
    <mergeCell ref="O30:O31"/>
    <mergeCell ref="P30:P31"/>
    <mergeCell ref="Q30:Q31"/>
    <mergeCell ref="R30:R31"/>
    <mergeCell ref="G43:I43"/>
    <mergeCell ref="J43:L43"/>
    <mergeCell ref="M43:O43"/>
    <mergeCell ref="H30:H31"/>
    <mergeCell ref="I30:I31"/>
    <mergeCell ref="J30:J31"/>
    <mergeCell ref="K30:K31"/>
    <mergeCell ref="L30:L31"/>
    <mergeCell ref="M30:M31"/>
    <mergeCell ref="B30:B31"/>
    <mergeCell ref="G30:G31"/>
    <mergeCell ref="Q44:Q45"/>
    <mergeCell ref="R44:R45"/>
    <mergeCell ref="G58:I58"/>
    <mergeCell ref="J58:L58"/>
    <mergeCell ref="M58:O58"/>
    <mergeCell ref="P58:R58"/>
    <mergeCell ref="K44:K45"/>
    <mergeCell ref="L44:L45"/>
    <mergeCell ref="M44:M45"/>
    <mergeCell ref="N44:N45"/>
    <mergeCell ref="O44:O45"/>
    <mergeCell ref="P44:P45"/>
    <mergeCell ref="L90:L91"/>
    <mergeCell ref="P74:R74"/>
    <mergeCell ref="B75:B76"/>
    <mergeCell ref="G75:G76"/>
    <mergeCell ref="H75:H76"/>
    <mergeCell ref="I75:I76"/>
    <mergeCell ref="J75:J76"/>
    <mergeCell ref="N59:N60"/>
    <mergeCell ref="O59:O60"/>
    <mergeCell ref="P59:P60"/>
    <mergeCell ref="Q59:Q60"/>
    <mergeCell ref="R59:R60"/>
    <mergeCell ref="G74:I74"/>
    <mergeCell ref="J74:L74"/>
    <mergeCell ref="M74:O74"/>
    <mergeCell ref="H59:H60"/>
    <mergeCell ref="I59:I60"/>
    <mergeCell ref="J59:J60"/>
    <mergeCell ref="K59:K60"/>
    <mergeCell ref="L59:L60"/>
    <mergeCell ref="M59:M60"/>
    <mergeCell ref="B59:B60"/>
    <mergeCell ref="G59:G60"/>
    <mergeCell ref="C59:C60"/>
    <mergeCell ref="M90:M91"/>
    <mergeCell ref="B90:B91"/>
    <mergeCell ref="G90:G91"/>
    <mergeCell ref="Q75:Q76"/>
    <mergeCell ref="R75:R76"/>
    <mergeCell ref="G89:I89"/>
    <mergeCell ref="J89:L89"/>
    <mergeCell ref="M89:O89"/>
    <mergeCell ref="P89:R89"/>
    <mergeCell ref="K75:K76"/>
    <mergeCell ref="L75:L76"/>
    <mergeCell ref="M75:M76"/>
    <mergeCell ref="N75:N76"/>
    <mergeCell ref="O75:O76"/>
    <mergeCell ref="P75:P76"/>
    <mergeCell ref="N90:N91"/>
    <mergeCell ref="O90:O91"/>
    <mergeCell ref="P90:P91"/>
    <mergeCell ref="Q90:Q91"/>
    <mergeCell ref="R90:R91"/>
    <mergeCell ref="H90:H91"/>
    <mergeCell ref="I90:I91"/>
    <mergeCell ref="J90:J91"/>
    <mergeCell ref="K90:K9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BCI, Bio, Lab</dc:creator>
  <cp:lastModifiedBy>Jonas Gerfen</cp:lastModifiedBy>
  <dcterms:created xsi:type="dcterms:W3CDTF">2025-04-24T11:33:03Z</dcterms:created>
  <dcterms:modified xsi:type="dcterms:W3CDTF">2025-06-16T12:43:55Z</dcterms:modified>
</cp:coreProperties>
</file>