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e\Desktop\"/>
    </mc:Choice>
  </mc:AlternateContent>
  <xr:revisionPtr revIDLastSave="0" documentId="13_ncr:1_{131C7C2E-31CE-4800-AE96-A50AE7DB9E8A}" xr6:coauthVersionLast="47" xr6:coauthVersionMax="47" xr10:uidLastSave="{00000000-0000-0000-0000-000000000000}"/>
  <bookViews>
    <workbookView xWindow="-108" yWindow="-108" windowWidth="23256" windowHeight="12456" xr2:uid="{B92C2D94-E6EB-48D8-8019-9FC99E222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1" l="1"/>
  <c r="O29" i="1" s="1"/>
  <c r="AB28" i="1"/>
  <c r="AB27" i="1"/>
  <c r="Q27" i="1" s="1"/>
  <c r="D27" i="1" s="1"/>
  <c r="P29" i="1"/>
  <c r="C29" i="1" s="1"/>
  <c r="Q29" i="1"/>
  <c r="D29" i="1" s="1"/>
  <c r="R29" i="1"/>
  <c r="E29" i="1" s="1"/>
  <c r="S29" i="1"/>
  <c r="F29" i="1" s="1"/>
  <c r="T29" i="1"/>
  <c r="U29" i="1"/>
  <c r="V29" i="1"/>
  <c r="W29" i="1"/>
  <c r="X29" i="1"/>
  <c r="Y29" i="1"/>
  <c r="Z29" i="1"/>
  <c r="AA29" i="1"/>
  <c r="G29" i="1"/>
  <c r="AB24" i="1"/>
  <c r="AB23" i="1"/>
  <c r="Q23" i="1" s="1"/>
  <c r="D23" i="1" s="1"/>
  <c r="AB19" i="1"/>
  <c r="O19" i="1" s="1"/>
  <c r="AB18" i="1"/>
  <c r="S18" i="1" s="1"/>
  <c r="F18" i="1" s="1"/>
  <c r="AB17" i="1"/>
  <c r="Z17" i="1" s="1"/>
  <c r="P22" i="1"/>
  <c r="C22" i="1" s="1"/>
  <c r="AB16" i="1"/>
  <c r="S16" i="1" s="1"/>
  <c r="F16" i="1" s="1"/>
  <c r="AB15" i="1"/>
  <c r="O15" i="1" s="1"/>
  <c r="AB14" i="1"/>
  <c r="O14" i="1" s="1"/>
  <c r="AB12" i="1"/>
  <c r="V12" i="1" s="1"/>
  <c r="O13" i="1"/>
  <c r="P13" i="1"/>
  <c r="C13" i="1" s="1"/>
  <c r="Q13" i="1"/>
  <c r="D13" i="1" s="1"/>
  <c r="R13" i="1"/>
  <c r="E13" i="1" s="1"/>
  <c r="S13" i="1"/>
  <c r="F13" i="1" s="1"/>
  <c r="T13" i="1"/>
  <c r="G13" i="1" s="1"/>
  <c r="U13" i="1"/>
  <c r="V13" i="1"/>
  <c r="W13" i="1"/>
  <c r="X13" i="1"/>
  <c r="Y13" i="1"/>
  <c r="Z13" i="1"/>
  <c r="T14" i="1"/>
  <c r="G14" i="1" s="1"/>
  <c r="X14" i="1"/>
  <c r="Z14" i="1"/>
  <c r="O20" i="1"/>
  <c r="P20" i="1"/>
  <c r="C20" i="1" s="1"/>
  <c r="Q20" i="1"/>
  <c r="D20" i="1" s="1"/>
  <c r="R20" i="1"/>
  <c r="E20" i="1" s="1"/>
  <c r="S20" i="1"/>
  <c r="F20" i="1" s="1"/>
  <c r="T20" i="1"/>
  <c r="G20" i="1" s="1"/>
  <c r="U20" i="1"/>
  <c r="V20" i="1"/>
  <c r="W20" i="1"/>
  <c r="X20" i="1"/>
  <c r="Y20" i="1"/>
  <c r="Z20" i="1"/>
  <c r="O21" i="1"/>
  <c r="P21" i="1"/>
  <c r="C21" i="1" s="1"/>
  <c r="Q21" i="1"/>
  <c r="D21" i="1" s="1"/>
  <c r="R21" i="1"/>
  <c r="E21" i="1" s="1"/>
  <c r="S21" i="1"/>
  <c r="F21" i="1" s="1"/>
  <c r="T21" i="1"/>
  <c r="G21" i="1" s="1"/>
  <c r="U21" i="1"/>
  <c r="V21" i="1"/>
  <c r="W21" i="1"/>
  <c r="X21" i="1"/>
  <c r="Y21" i="1"/>
  <c r="Z21" i="1"/>
  <c r="O22" i="1"/>
  <c r="Q22" i="1"/>
  <c r="D22" i="1" s="1"/>
  <c r="R22" i="1"/>
  <c r="E22" i="1" s="1"/>
  <c r="S22" i="1"/>
  <c r="F22" i="1" s="1"/>
  <c r="T22" i="1"/>
  <c r="G22" i="1" s="1"/>
  <c r="U22" i="1"/>
  <c r="V22" i="1"/>
  <c r="W22" i="1"/>
  <c r="X22" i="1"/>
  <c r="Y22" i="1"/>
  <c r="Z22" i="1"/>
  <c r="O23" i="1"/>
  <c r="U23" i="1"/>
  <c r="V23" i="1"/>
  <c r="O24" i="1"/>
  <c r="P24" i="1"/>
  <c r="C24" i="1" s="1"/>
  <c r="Q24" i="1"/>
  <c r="D24" i="1" s="1"/>
  <c r="R24" i="1"/>
  <c r="E24" i="1" s="1"/>
  <c r="S24" i="1"/>
  <c r="F24" i="1" s="1"/>
  <c r="T24" i="1"/>
  <c r="G24" i="1" s="1"/>
  <c r="U24" i="1"/>
  <c r="V24" i="1"/>
  <c r="W24" i="1"/>
  <c r="X24" i="1"/>
  <c r="Y24" i="1"/>
  <c r="Z24" i="1"/>
  <c r="O25" i="1"/>
  <c r="P25" i="1"/>
  <c r="C25" i="1" s="1"/>
  <c r="Q25" i="1"/>
  <c r="D25" i="1" s="1"/>
  <c r="R25" i="1"/>
  <c r="E25" i="1" s="1"/>
  <c r="S25" i="1"/>
  <c r="F25" i="1" s="1"/>
  <c r="T25" i="1"/>
  <c r="G25" i="1" s="1"/>
  <c r="U25" i="1"/>
  <c r="V25" i="1"/>
  <c r="W25" i="1"/>
  <c r="X25" i="1"/>
  <c r="Y25" i="1"/>
  <c r="Z25" i="1"/>
  <c r="O26" i="1"/>
  <c r="P26" i="1"/>
  <c r="C26" i="1" s="1"/>
  <c r="Q26" i="1"/>
  <c r="D26" i="1" s="1"/>
  <c r="R26" i="1"/>
  <c r="E26" i="1" s="1"/>
  <c r="S26" i="1"/>
  <c r="F26" i="1" s="1"/>
  <c r="T26" i="1"/>
  <c r="G26" i="1" s="1"/>
  <c r="U26" i="1"/>
  <c r="V26" i="1"/>
  <c r="W26" i="1"/>
  <c r="X26" i="1"/>
  <c r="Y26" i="1"/>
  <c r="Z26" i="1"/>
  <c r="O27" i="1"/>
  <c r="S27" i="1"/>
  <c r="F27" i="1" s="1"/>
  <c r="V27" i="1"/>
  <c r="W27" i="1"/>
  <c r="O28" i="1"/>
  <c r="P28" i="1"/>
  <c r="C28" i="1" s="1"/>
  <c r="Q28" i="1"/>
  <c r="D28" i="1" s="1"/>
  <c r="R28" i="1"/>
  <c r="E28" i="1" s="1"/>
  <c r="S28" i="1"/>
  <c r="F28" i="1" s="1"/>
  <c r="T28" i="1"/>
  <c r="G28" i="1" s="1"/>
  <c r="U28" i="1"/>
  <c r="V28" i="1"/>
  <c r="W28" i="1"/>
  <c r="J28" i="1" s="1"/>
  <c r="X28" i="1"/>
  <c r="Y28" i="1"/>
  <c r="Z28" i="1"/>
  <c r="AA13" i="1"/>
  <c r="AA14" i="1"/>
  <c r="AA20" i="1"/>
  <c r="AA21" i="1"/>
  <c r="AA22" i="1"/>
  <c r="AA24" i="1"/>
  <c r="AA25" i="1"/>
  <c r="AA26" i="1"/>
  <c r="AA28" i="1"/>
  <c r="AB11" i="1"/>
  <c r="V11" i="1" s="1"/>
  <c r="X10" i="1"/>
  <c r="K10" i="1" s="1"/>
  <c r="W10" i="1"/>
  <c r="J10" i="1" s="1"/>
  <c r="Y10" i="1"/>
  <c r="L10" i="1" s="1"/>
  <c r="Z10" i="1"/>
  <c r="M10" i="1" s="1"/>
  <c r="AA10" i="1"/>
  <c r="N10" i="1" s="1"/>
  <c r="V10" i="1"/>
  <c r="I10" i="1" s="1"/>
  <c r="I9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J9" i="1"/>
  <c r="K9" i="1"/>
  <c r="L9" i="1"/>
  <c r="M9" i="1"/>
  <c r="N9" i="1"/>
  <c r="H6" i="1"/>
  <c r="H7" i="1"/>
  <c r="H8" i="1"/>
  <c r="H9" i="1"/>
  <c r="H10" i="1"/>
  <c r="G6" i="1"/>
  <c r="G7" i="1"/>
  <c r="G8" i="1"/>
  <c r="G9" i="1"/>
  <c r="G10" i="1"/>
  <c r="F6" i="1"/>
  <c r="F7" i="1"/>
  <c r="F8" i="1"/>
  <c r="F9" i="1"/>
  <c r="F10" i="1"/>
  <c r="E6" i="1"/>
  <c r="E7" i="1"/>
  <c r="E8" i="1"/>
  <c r="E9" i="1"/>
  <c r="E10" i="1"/>
  <c r="D6" i="1"/>
  <c r="D7" i="1"/>
  <c r="D8" i="1"/>
  <c r="D9" i="1"/>
  <c r="D10" i="1"/>
  <c r="C6" i="1"/>
  <c r="C7" i="1"/>
  <c r="C8" i="1"/>
  <c r="C9" i="1"/>
  <c r="C10" i="1"/>
  <c r="N5" i="1"/>
  <c r="J5" i="1"/>
  <c r="K5" i="1"/>
  <c r="L5" i="1"/>
  <c r="M5" i="1"/>
  <c r="I5" i="1"/>
  <c r="H5" i="1"/>
  <c r="G5" i="1"/>
  <c r="F5" i="1"/>
  <c r="E5" i="1"/>
  <c r="D5" i="1"/>
  <c r="C5" i="1"/>
  <c r="B4" i="1"/>
  <c r="L4" i="1" s="1"/>
  <c r="Y17" i="1" l="1"/>
  <c r="X17" i="1"/>
  <c r="X27" i="1"/>
  <c r="P27" i="1"/>
  <c r="C27" i="1" s="1"/>
  <c r="W23" i="1"/>
  <c r="J23" i="1" s="1"/>
  <c r="AA23" i="1"/>
  <c r="N23" i="1" s="1"/>
  <c r="U27" i="1"/>
  <c r="H27" i="1" s="1"/>
  <c r="R23" i="1"/>
  <c r="E23" i="1" s="1"/>
  <c r="R17" i="1"/>
  <c r="E17" i="1" s="1"/>
  <c r="T27" i="1"/>
  <c r="G27" i="1" s="1"/>
  <c r="P23" i="1"/>
  <c r="C23" i="1" s="1"/>
  <c r="Q17" i="1"/>
  <c r="D17" i="1" s="1"/>
  <c r="P17" i="1"/>
  <c r="C17" i="1" s="1"/>
  <c r="Z27" i="1"/>
  <c r="M27" i="1" s="1"/>
  <c r="R27" i="1"/>
  <c r="E27" i="1" s="1"/>
  <c r="Z23" i="1"/>
  <c r="M23" i="1" s="1"/>
  <c r="AA27" i="1"/>
  <c r="N27" i="1" s="1"/>
  <c r="AA17" i="1"/>
  <c r="Y27" i="1"/>
  <c r="X23" i="1"/>
  <c r="W17" i="1"/>
  <c r="O17" i="1"/>
  <c r="N17" i="1" s="1"/>
  <c r="V17" i="1"/>
  <c r="Z16" i="1"/>
  <c r="M16" i="1" s="1"/>
  <c r="U17" i="1"/>
  <c r="R16" i="1"/>
  <c r="E16" i="1" s="1"/>
  <c r="T17" i="1"/>
  <c r="G17" i="1" s="1"/>
  <c r="AA16" i="1"/>
  <c r="S17" i="1"/>
  <c r="F17" i="1" s="1"/>
  <c r="N25" i="1"/>
  <c r="J22" i="1"/>
  <c r="W14" i="1"/>
  <c r="J14" i="1" s="1"/>
  <c r="Z18" i="1"/>
  <c r="Y18" i="1"/>
  <c r="S14" i="1"/>
  <c r="F14" i="1" s="1"/>
  <c r="R18" i="1"/>
  <c r="E18" i="1" s="1"/>
  <c r="I23" i="1"/>
  <c r="R14" i="1"/>
  <c r="E14" i="1" s="1"/>
  <c r="M25" i="1"/>
  <c r="U15" i="1"/>
  <c r="H15" i="1" s="1"/>
  <c r="U19" i="1"/>
  <c r="H19" i="1" s="1"/>
  <c r="Y14" i="1"/>
  <c r="L14" i="1" s="1"/>
  <c r="Q14" i="1"/>
  <c r="D14" i="1" s="1"/>
  <c r="P14" i="1"/>
  <c r="C14" i="1" s="1"/>
  <c r="V14" i="1"/>
  <c r="I14" i="1" s="1"/>
  <c r="U14" i="1"/>
  <c r="H14" i="1" s="1"/>
  <c r="I24" i="1"/>
  <c r="Q16" i="1"/>
  <c r="D16" i="1" s="1"/>
  <c r="T15" i="1"/>
  <c r="G15" i="1" s="1"/>
  <c r="AA15" i="1"/>
  <c r="N15" i="1" s="1"/>
  <c r="H26" i="1"/>
  <c r="H24" i="1"/>
  <c r="X16" i="1"/>
  <c r="P16" i="1"/>
  <c r="C16" i="1" s="1"/>
  <c r="S15" i="1"/>
  <c r="F15" i="1" s="1"/>
  <c r="N24" i="1"/>
  <c r="W16" i="1"/>
  <c r="O16" i="1"/>
  <c r="R15" i="1"/>
  <c r="E15" i="1" s="1"/>
  <c r="V16" i="1"/>
  <c r="Z15" i="1"/>
  <c r="M15" i="1" s="1"/>
  <c r="Q15" i="1"/>
  <c r="D15" i="1" s="1"/>
  <c r="Q18" i="1"/>
  <c r="D18" i="1" s="1"/>
  <c r="Y16" i="1"/>
  <c r="U16" i="1"/>
  <c r="Y15" i="1"/>
  <c r="L15" i="1" s="1"/>
  <c r="P15" i="1"/>
  <c r="C15" i="1" s="1"/>
  <c r="T11" i="1"/>
  <c r="G11" i="1" s="1"/>
  <c r="J24" i="1"/>
  <c r="T16" i="1"/>
  <c r="G16" i="1" s="1"/>
  <c r="X15" i="1"/>
  <c r="K15" i="1" s="1"/>
  <c r="AA19" i="1"/>
  <c r="N19" i="1" s="1"/>
  <c r="K28" i="1"/>
  <c r="M21" i="1"/>
  <c r="V15" i="1"/>
  <c r="I15" i="1" s="1"/>
  <c r="L22" i="1"/>
  <c r="U12" i="1"/>
  <c r="V19" i="1"/>
  <c r="I19" i="1" s="1"/>
  <c r="N22" i="1"/>
  <c r="AA12" i="1"/>
  <c r="S12" i="1"/>
  <c r="F12" i="1" s="1"/>
  <c r="AA18" i="1"/>
  <c r="T19" i="1"/>
  <c r="G19" i="1" s="1"/>
  <c r="X18" i="1"/>
  <c r="P18" i="1"/>
  <c r="C18" i="1" s="1"/>
  <c r="M24" i="1"/>
  <c r="L17" i="1"/>
  <c r="Z12" i="1"/>
  <c r="R12" i="1"/>
  <c r="E12" i="1" s="1"/>
  <c r="S19" i="1"/>
  <c r="F19" i="1" s="1"/>
  <c r="W18" i="1"/>
  <c r="O18" i="1"/>
  <c r="M14" i="1"/>
  <c r="Y12" i="1"/>
  <c r="Q12" i="1"/>
  <c r="D12" i="1" s="1"/>
  <c r="Z19" i="1"/>
  <c r="M19" i="1" s="1"/>
  <c r="R19" i="1"/>
  <c r="E19" i="1" s="1"/>
  <c r="V18" i="1"/>
  <c r="X12" i="1"/>
  <c r="P12" i="1"/>
  <c r="C12" i="1" s="1"/>
  <c r="Y19" i="1"/>
  <c r="Q19" i="1"/>
  <c r="D19" i="1" s="1"/>
  <c r="U18" i="1"/>
  <c r="M20" i="1"/>
  <c r="W12" i="1"/>
  <c r="O12" i="1"/>
  <c r="X19" i="1"/>
  <c r="K19" i="1" s="1"/>
  <c r="P19" i="1"/>
  <c r="C19" i="1" s="1"/>
  <c r="T18" i="1"/>
  <c r="G18" i="1" s="1"/>
  <c r="T12" i="1"/>
  <c r="G12" i="1" s="1"/>
  <c r="M22" i="1"/>
  <c r="U11" i="1"/>
  <c r="W19" i="1"/>
  <c r="J19" i="1" s="1"/>
  <c r="I29" i="1"/>
  <c r="N28" i="1"/>
  <c r="M28" i="1"/>
  <c r="L28" i="1"/>
  <c r="I28" i="1"/>
  <c r="H28" i="1"/>
  <c r="I27" i="1"/>
  <c r="J27" i="1"/>
  <c r="K27" i="1"/>
  <c r="L27" i="1"/>
  <c r="J26" i="1"/>
  <c r="M26" i="1"/>
  <c r="I26" i="1"/>
  <c r="M29" i="1"/>
  <c r="N29" i="1"/>
  <c r="H29" i="1"/>
  <c r="L29" i="1"/>
  <c r="K29" i="1"/>
  <c r="J29" i="1"/>
  <c r="I25" i="1"/>
  <c r="N26" i="1"/>
  <c r="L25" i="1"/>
  <c r="K25" i="1"/>
  <c r="J25" i="1"/>
  <c r="H25" i="1"/>
  <c r="L26" i="1"/>
  <c r="K26" i="1"/>
  <c r="L24" i="1"/>
  <c r="K24" i="1"/>
  <c r="H23" i="1"/>
  <c r="T23" i="1"/>
  <c r="G23" i="1" s="1"/>
  <c r="S23" i="1"/>
  <c r="F23" i="1" s="1"/>
  <c r="Y23" i="1"/>
  <c r="L23" i="1" s="1"/>
  <c r="K23" i="1"/>
  <c r="K22" i="1"/>
  <c r="I22" i="1"/>
  <c r="H22" i="1"/>
  <c r="L21" i="1"/>
  <c r="N21" i="1"/>
  <c r="I21" i="1"/>
  <c r="H21" i="1"/>
  <c r="J21" i="1"/>
  <c r="K21" i="1"/>
  <c r="J20" i="1"/>
  <c r="N20" i="1"/>
  <c r="K20" i="1"/>
  <c r="L20" i="1"/>
  <c r="I20" i="1"/>
  <c r="H20" i="1"/>
  <c r="L19" i="1"/>
  <c r="W15" i="1"/>
  <c r="J15" i="1" s="1"/>
  <c r="K14" i="1"/>
  <c r="N14" i="1"/>
  <c r="J13" i="1"/>
  <c r="I13" i="1"/>
  <c r="H13" i="1"/>
  <c r="N13" i="1"/>
  <c r="M13" i="1"/>
  <c r="K13" i="1"/>
  <c r="L13" i="1"/>
  <c r="S11" i="1"/>
  <c r="F11" i="1" s="1"/>
  <c r="Z11" i="1"/>
  <c r="R11" i="1"/>
  <c r="E11" i="1" s="1"/>
  <c r="Y11" i="1"/>
  <c r="Q11" i="1"/>
  <c r="D11" i="1" s="1"/>
  <c r="X11" i="1"/>
  <c r="P11" i="1"/>
  <c r="C11" i="1" s="1"/>
  <c r="AA11" i="1"/>
  <c r="W11" i="1"/>
  <c r="O11" i="1"/>
  <c r="K4" i="1"/>
  <c r="J4" i="1"/>
  <c r="I4" i="1"/>
  <c r="N4" i="1"/>
  <c r="M4" i="1"/>
  <c r="H16" i="1" l="1"/>
  <c r="J16" i="1"/>
  <c r="H17" i="1"/>
  <c r="I17" i="1"/>
  <c r="J17" i="1"/>
  <c r="K17" i="1"/>
  <c r="M17" i="1"/>
  <c r="K16" i="1"/>
  <c r="H11" i="1"/>
  <c r="N16" i="1"/>
  <c r="M18" i="1"/>
  <c r="I16" i="1"/>
  <c r="L16" i="1"/>
  <c r="J12" i="1"/>
  <c r="N18" i="1"/>
  <c r="I18" i="1"/>
  <c r="H18" i="1"/>
  <c r="H12" i="1"/>
  <c r="J18" i="1"/>
  <c r="M12" i="1"/>
  <c r="N12" i="1"/>
  <c r="I12" i="1"/>
  <c r="K18" i="1"/>
  <c r="L12" i="1"/>
  <c r="K12" i="1"/>
  <c r="L18" i="1"/>
  <c r="M11" i="1"/>
  <c r="N11" i="1"/>
  <c r="J11" i="1"/>
  <c r="K11" i="1"/>
  <c r="L11" i="1"/>
  <c r="I11" i="1"/>
</calcChain>
</file>

<file path=xl/sharedStrings.xml><?xml version="1.0" encoding="utf-8"?>
<sst xmlns="http://schemas.openxmlformats.org/spreadsheetml/2006/main" count="30" uniqueCount="30">
  <si>
    <t>Baden</t>
  </si>
  <si>
    <t>Bellikon</t>
  </si>
  <si>
    <t>Bergdietikon</t>
  </si>
  <si>
    <t>Gemeinde</t>
  </si>
  <si>
    <t>Birmenstorf (AG)</t>
  </si>
  <si>
    <t>Ehrendingen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</si>
  <si>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</si>
  <si>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</si>
  <si>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</si>
  <si>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</si>
  <si>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</si>
  <si>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</si>
  <si>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</si>
  <si>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</si>
  <si>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</si>
  <si>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</si>
  <si>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</si>
  <si>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</si>
  <si>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</si>
  <si>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</si>
  <si>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</si>
  <si>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</si>
  <si>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</si>
  <si>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</si>
  <si>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</si>
  <si>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</si>
  <si>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</si>
  <si>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https://realadvisor.ch/de/immobilienpreise-pro-m2/stadt-baden</t>
  </si>
  <si>
    <t>difference since 2001</t>
  </si>
  <si>
    <t>House Price per square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</si>
</sst>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C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1ACE-8E30-4D42-BC42-86CFE7FC0589}">
  <dimension ref="A1:BD29"/>
  <sheetViews>
    <sheetView tabSelected="1" zoomScale="86" zoomScaleNormal="100" workbookViewId="0">
      <selection activeCell="K19" sqref="K19"/>
    </sheetView>
  </sheetViews>
  <sheetFormatPr defaultRowHeight="14.4" x14ac:dyDescent="0.3"/>
  <cols>
    <col min="1" max="1" width="18.33203125" customWidth="1"/>
    <col min="14" max="14" width="12.6640625" style="4" customWidth="1"/>
  </cols>
  <sheetData>
    <row r="1" spans="1:56" x14ac:dyDescent="0.3"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  <c r="M1">
        <v>2012</v>
      </c>
      <c r="N1" s="4">
        <v>2011</v>
      </c>
      <c r="O1">
        <v>23</v>
      </c>
      <c r="P1">
        <v>22</v>
      </c>
      <c r="Q1">
        <v>21</v>
      </c>
      <c r="R1">
        <v>20</v>
      </c>
      <c r="S1">
        <v>19</v>
      </c>
      <c r="T1">
        <v>18</v>
      </c>
      <c r="U1">
        <v>17</v>
      </c>
      <c r="V1">
        <v>2016</v>
      </c>
      <c r="W1">
        <v>2015</v>
      </c>
      <c r="X1">
        <v>2014</v>
      </c>
      <c r="Y1">
        <v>2013</v>
      </c>
      <c r="Z1">
        <v>2012</v>
      </c>
      <c r="AA1">
        <v>2011</v>
      </c>
      <c r="AB1" s="3">
        <v>1</v>
      </c>
      <c r="AC1">
        <v>23</v>
      </c>
      <c r="AD1">
        <v>22</v>
      </c>
      <c r="AE1">
        <v>21</v>
      </c>
      <c r="AF1">
        <v>20</v>
      </c>
      <c r="AG1">
        <v>19</v>
      </c>
      <c r="AH1">
        <v>18</v>
      </c>
      <c r="AI1">
        <v>17</v>
      </c>
      <c r="AJ1">
        <v>2016</v>
      </c>
      <c r="AK1">
        <v>2015</v>
      </c>
      <c r="AL1">
        <v>2014</v>
      </c>
      <c r="AM1">
        <v>2013</v>
      </c>
      <c r="AN1">
        <v>2012</v>
      </c>
      <c r="AO1">
        <v>2011</v>
      </c>
      <c r="AQ1" s="3"/>
      <c r="AV1" s="3"/>
      <c r="BA1" s="3"/>
    </row>
    <row r="2" spans="1:56" x14ac:dyDescent="0.3">
      <c r="C2" s="3"/>
      <c r="D2" s="3"/>
      <c r="E2" s="3"/>
      <c r="F2" s="3"/>
      <c r="G2" s="3"/>
      <c r="H2" s="3"/>
      <c r="I2" s="3" t="s">
        <v>27</v>
      </c>
      <c r="J2" s="3"/>
      <c r="O2" s="3" t="s">
        <v>28</v>
      </c>
      <c r="X2" s="3"/>
      <c r="Y2" s="3"/>
      <c r="Z2" s="3"/>
      <c r="AA2" s="3"/>
      <c r="AB2" s="3"/>
      <c r="AD2" s="3"/>
      <c r="AE2" s="3"/>
      <c r="AF2" s="3"/>
      <c r="AG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x14ac:dyDescent="0.3">
      <c r="A3" s="1" t="s">
        <v>3</v>
      </c>
      <c r="B3" t="s">
        <v>29</v>
      </c>
    </row>
    <row r="4" spans="1:56" x14ac:dyDescent="0.3">
      <c r="A4" s="2" t="s">
        <v>0</v>
      </c>
      <c r="B4" s="3">
        <f>8607</f>
        <v>8607</v>
      </c>
      <c r="C4" s="3">
        <v>7765</v>
      </c>
      <c r="D4" s="3">
        <v>6958</v>
      </c>
      <c r="E4" s="3">
        <v>6760</v>
      </c>
      <c r="F4" s="3">
        <v>6564</v>
      </c>
      <c r="G4" s="3">
        <v>6620</v>
      </c>
      <c r="H4" s="3">
        <v>6698</v>
      </c>
      <c r="I4" s="3">
        <f>$B$4/$O$4*V4</f>
        <v>6458.7224314147397</v>
      </c>
      <c r="J4" s="3">
        <f>$B$4/$O$4*W4</f>
        <v>6250.3765465303941</v>
      </c>
      <c r="K4" s="3">
        <f>$B$4/$O$4*X4</f>
        <v>6088.3297471759015</v>
      </c>
      <c r="L4" s="3">
        <f>$B$4/$O$4*Y4</f>
        <v>1240.8154922001079</v>
      </c>
      <c r="M4" s="3">
        <f>$B$4/$O$4*Z4</f>
        <v>1004.6901559978484</v>
      </c>
      <c r="N4" s="5">
        <f>$B$4/$O$4*AA4</f>
        <v>726.89564281871981</v>
      </c>
      <c r="O4">
        <v>1.859</v>
      </c>
      <c r="V4">
        <v>1.395</v>
      </c>
      <c r="W4">
        <v>1.35</v>
      </c>
      <c r="X4">
        <v>1.3149999999999999</v>
      </c>
      <c r="Y4">
        <v>0.26800000000000002</v>
      </c>
      <c r="Z4">
        <v>0.217</v>
      </c>
      <c r="AA4">
        <v>0.157</v>
      </c>
    </row>
    <row r="5" spans="1:56" x14ac:dyDescent="0.3">
      <c r="A5" s="2" t="s">
        <v>1</v>
      </c>
      <c r="B5" s="3">
        <v>8552</v>
      </c>
      <c r="C5" s="3">
        <f>$B$5/$O$5*P5</f>
        <v>8059.2373748609562</v>
      </c>
      <c r="D5" s="3">
        <f>$B$5/$O$5*Q5</f>
        <v>7120.3248053392663</v>
      </c>
      <c r="E5" s="3">
        <f>$B$5/$O$5*R5</f>
        <v>6896.7741935483864</v>
      </c>
      <c r="F5" s="3">
        <f>$B$5/$O$5*S5</f>
        <v>6844.4538375973307</v>
      </c>
      <c r="G5" s="3">
        <f>$B$5/$O$5*T5</f>
        <v>6787.3770856507226</v>
      </c>
      <c r="H5" s="3">
        <f>$B5/$O5*U5</f>
        <v>6677.9799777530579</v>
      </c>
      <c r="I5" s="3">
        <f>$B5/$O5*V5</f>
        <v>6530.53170189099</v>
      </c>
      <c r="J5" s="3">
        <f>$B5/$O5*W5</f>
        <v>6402.1090100111232</v>
      </c>
      <c r="K5" s="3">
        <f>$B5/$O5*X5</f>
        <v>6326.006674082314</v>
      </c>
      <c r="L5" s="3">
        <f>$B5/$O5*Y5</f>
        <v>6183.3147942157957</v>
      </c>
      <c r="M5" s="3">
        <f>$B5/$O5*Z5</f>
        <v>6016.840934371523</v>
      </c>
      <c r="N5" s="5">
        <f>$B5/$O5*AA5</f>
        <v>5702.9187986651832</v>
      </c>
      <c r="O5">
        <v>1.798</v>
      </c>
      <c r="P5">
        <v>1.6943999999999999</v>
      </c>
      <c r="Q5">
        <v>1.4970000000000001</v>
      </c>
      <c r="R5">
        <v>1.45</v>
      </c>
      <c r="S5">
        <v>1.4390000000000001</v>
      </c>
      <c r="T5">
        <v>1.427</v>
      </c>
      <c r="U5">
        <v>1.4039999999999999</v>
      </c>
      <c r="V5">
        <v>1.373</v>
      </c>
      <c r="W5">
        <v>1.3460000000000001</v>
      </c>
      <c r="X5">
        <v>1.33</v>
      </c>
      <c r="Y5">
        <v>1.3</v>
      </c>
      <c r="Z5">
        <v>1.2649999999999999</v>
      </c>
      <c r="AA5">
        <v>1.1990000000000001</v>
      </c>
    </row>
    <row r="6" spans="1:56" x14ac:dyDescent="0.3">
      <c r="A6" s="2" t="s">
        <v>2</v>
      </c>
      <c r="B6" s="3">
        <v>9946</v>
      </c>
      <c r="C6" s="3">
        <f>$B$5/$O$5*P6</f>
        <v>8404.5517241379293</v>
      </c>
      <c r="D6" s="3">
        <f>$B$5/$O$5*Q6</f>
        <v>7719.6307007786427</v>
      </c>
      <c r="E6" s="3">
        <f>$B$5/$O$5*R6</f>
        <v>7358.1446051167959</v>
      </c>
      <c r="F6" s="3">
        <f>$B$5/$O$5*S6</f>
        <v>7177.4015572858725</v>
      </c>
      <c r="G6" s="3">
        <f>$B$5/$O$5*T6</f>
        <v>7115.5684093437148</v>
      </c>
      <c r="H6" s="3">
        <f>$B6/$O6*U6</f>
        <v>7569.1014338821033</v>
      </c>
      <c r="I6" s="3">
        <f>$B6/$O6*V6</f>
        <v>7294.4375995751461</v>
      </c>
      <c r="J6" s="3">
        <f>$B6/$O6*W6</f>
        <v>7135.9776951672866</v>
      </c>
      <c r="K6" s="3">
        <f>$B6/$O6*X6</f>
        <v>7135.9776951672866</v>
      </c>
      <c r="L6" s="3">
        <f>$B6/$O6*Y6</f>
        <v>6982.7997875730225</v>
      </c>
      <c r="M6" s="3">
        <f>$B6/$O6*Z6</f>
        <v>6681.725969198088</v>
      </c>
      <c r="N6" s="5">
        <f>$B6/$O6*AA6</f>
        <v>6370.0881571959635</v>
      </c>
      <c r="O6">
        <v>1.883</v>
      </c>
      <c r="P6">
        <v>1.7669999999999999</v>
      </c>
      <c r="Q6">
        <v>1.623</v>
      </c>
      <c r="R6">
        <v>1.5469999999999999</v>
      </c>
      <c r="S6">
        <v>1.5089999999999999</v>
      </c>
      <c r="T6">
        <v>1.496</v>
      </c>
      <c r="U6">
        <v>1.4330000000000001</v>
      </c>
      <c r="V6">
        <v>1.381</v>
      </c>
      <c r="W6">
        <v>1.351</v>
      </c>
      <c r="X6">
        <v>1.351</v>
      </c>
      <c r="Y6">
        <v>1.3220000000000001</v>
      </c>
      <c r="Z6">
        <v>1.2649999999999999</v>
      </c>
      <c r="AA6">
        <v>1.206</v>
      </c>
    </row>
    <row r="7" spans="1:56" x14ac:dyDescent="0.3">
      <c r="A7" s="2" t="s">
        <v>4</v>
      </c>
      <c r="B7" s="3">
        <v>7591</v>
      </c>
      <c r="C7" s="3">
        <f>$B$5/$O$5*P7</f>
        <v>8066.847608453837</v>
      </c>
      <c r="D7" s="3">
        <f>$B$5/$O$5*Q7</f>
        <v>7419.9777530589545</v>
      </c>
      <c r="E7" s="3">
        <f>$B$5/$O$5*R7</f>
        <v>7163.132369299221</v>
      </c>
      <c r="F7" s="3">
        <f>$B$5/$O$5*S7</f>
        <v>7077.5172413793098</v>
      </c>
      <c r="G7" s="3">
        <f>$B$5/$O$5*T7</f>
        <v>6944.3381535038925</v>
      </c>
      <c r="H7" s="3">
        <f>$B7/$O7*U7</f>
        <v>5674.0808080808074</v>
      </c>
      <c r="I7" s="3">
        <f>$B7/$O7*V7</f>
        <v>5480.3710792131851</v>
      </c>
      <c r="J7" s="3">
        <f>$B7/$O7*W7</f>
        <v>5306.8394471026049</v>
      </c>
      <c r="K7" s="3">
        <f>$B7/$O7*X7</f>
        <v>5149.4502923976606</v>
      </c>
      <c r="L7" s="3">
        <f>$B7/$O7*Y7</f>
        <v>4996.0967570441253</v>
      </c>
      <c r="M7" s="3">
        <f>$B7/$O7*Z7</f>
        <v>4753.9595959595954</v>
      </c>
      <c r="N7" s="5">
        <f>$B7/$O7*AA7</f>
        <v>4515.8580542264754</v>
      </c>
      <c r="O7">
        <v>1.881</v>
      </c>
      <c r="P7">
        <v>1.696</v>
      </c>
      <c r="Q7">
        <v>1.56</v>
      </c>
      <c r="R7">
        <v>1.506</v>
      </c>
      <c r="S7">
        <v>1.488</v>
      </c>
      <c r="T7">
        <v>1.46</v>
      </c>
      <c r="U7">
        <v>1.4059999999999999</v>
      </c>
      <c r="V7">
        <v>1.3580000000000001</v>
      </c>
      <c r="W7">
        <v>1.3149999999999999</v>
      </c>
      <c r="X7">
        <v>1.276</v>
      </c>
      <c r="Y7">
        <v>1.238</v>
      </c>
      <c r="Z7">
        <v>1.1779999999999999</v>
      </c>
      <c r="AA7">
        <v>1.119</v>
      </c>
    </row>
    <row r="8" spans="1:56" x14ac:dyDescent="0.3">
      <c r="A8" s="2" t="s">
        <v>5</v>
      </c>
      <c r="B8" s="3">
        <v>7538</v>
      </c>
      <c r="C8" s="3">
        <f>$B$5/$O$5*P8</f>
        <v>7895.6173526140146</v>
      </c>
      <c r="D8" s="3">
        <f>$B$5/$O$5*Q8</f>
        <v>7277.2858731924362</v>
      </c>
      <c r="E8" s="3">
        <f>$B$5/$O$5*R8</f>
        <v>7087.0300333704108</v>
      </c>
      <c r="F8" s="3">
        <f>$B$5/$O$5*S8</f>
        <v>6991.9021134593986</v>
      </c>
      <c r="G8" s="3">
        <f>$B$5/$O$5*T8</f>
        <v>6706.518353726362</v>
      </c>
      <c r="H8" s="3">
        <f>$B8/$O8*U8</f>
        <v>5824.818181818182</v>
      </c>
      <c r="I8" s="3">
        <f>$B8/$O8*V8</f>
        <v>5653.5</v>
      </c>
      <c r="J8" s="3">
        <f>$B8/$O8*W8</f>
        <v>5525.0113636363631</v>
      </c>
      <c r="K8" s="3">
        <f>$B8/$O8*X8</f>
        <v>5439.3522727272721</v>
      </c>
      <c r="L8" s="3">
        <f>$B8/$O8*Y8</f>
        <v>5310.863636363636</v>
      </c>
      <c r="M8" s="3">
        <f>$B8/$O8*Z8</f>
        <v>5139.545454545454</v>
      </c>
      <c r="N8" s="5">
        <f>$B8/$O8*AA8</f>
        <v>4839.7386363636351</v>
      </c>
      <c r="O8">
        <v>1.76</v>
      </c>
      <c r="P8">
        <v>1.66</v>
      </c>
      <c r="Q8">
        <v>1.53</v>
      </c>
      <c r="R8">
        <v>1.49</v>
      </c>
      <c r="S8">
        <v>1.47</v>
      </c>
      <c r="T8">
        <v>1.41</v>
      </c>
      <c r="U8">
        <v>1.36</v>
      </c>
      <c r="V8">
        <v>1.32</v>
      </c>
      <c r="W8">
        <v>1.29</v>
      </c>
      <c r="X8">
        <v>1.27</v>
      </c>
      <c r="Y8">
        <v>1.24</v>
      </c>
      <c r="Z8">
        <v>1.2</v>
      </c>
      <c r="AA8">
        <v>1.1299999999999999</v>
      </c>
    </row>
    <row r="9" spans="1:56" x14ac:dyDescent="0.3">
      <c r="A9" s="2" t="s">
        <v>6</v>
      </c>
      <c r="B9" s="3">
        <v>9651</v>
      </c>
      <c r="C9" s="3">
        <f>$B$5/$O$5*P9</f>
        <v>8181.0011123470522</v>
      </c>
      <c r="D9" s="3">
        <f>$B$5/$O$5*Q9</f>
        <v>7467.5417130144606</v>
      </c>
      <c r="E9" s="3">
        <f>$B$5/$O$5*R9</f>
        <v>7419.9777530589545</v>
      </c>
      <c r="F9" s="3">
        <f>$B$5/$O$5*S9</f>
        <v>7324.8498331479423</v>
      </c>
      <c r="G9" s="3">
        <f>$B$5/$O$5*T9</f>
        <v>7087.0300333704108</v>
      </c>
      <c r="H9" s="3">
        <f>$B9/$O9*U9</f>
        <v>7678.1436464088401</v>
      </c>
      <c r="I9" s="3">
        <f>$B9/$O9*V9</f>
        <v>7464.8618784530381</v>
      </c>
      <c r="J9" s="3">
        <f>$B9/$O9*W9</f>
        <v>7304.9005524861886</v>
      </c>
      <c r="K9" s="3">
        <f>$B9/$O9*X9</f>
        <v>7144.9392265193374</v>
      </c>
      <c r="L9" s="3">
        <f>$B9/$O9*Y9</f>
        <v>6931.6574585635362</v>
      </c>
      <c r="M9" s="3">
        <f>$B9/$O9*Z9</f>
        <v>6558.4143646408838</v>
      </c>
      <c r="N9" s="5">
        <f>$B9/$O9*AA9</f>
        <v>6291.8121546961329</v>
      </c>
      <c r="O9">
        <v>1.81</v>
      </c>
      <c r="P9">
        <v>1.72</v>
      </c>
      <c r="Q9">
        <v>1.57</v>
      </c>
      <c r="R9">
        <v>1.56</v>
      </c>
      <c r="S9">
        <v>1.54</v>
      </c>
      <c r="T9">
        <v>1.49</v>
      </c>
      <c r="U9">
        <v>1.44</v>
      </c>
      <c r="V9">
        <v>1.4</v>
      </c>
      <c r="W9">
        <v>1.37</v>
      </c>
      <c r="X9">
        <v>1.34</v>
      </c>
      <c r="Y9">
        <v>1.3</v>
      </c>
      <c r="Z9">
        <v>1.23</v>
      </c>
      <c r="AA9">
        <v>1.18</v>
      </c>
    </row>
    <row r="10" spans="1:56" x14ac:dyDescent="0.3">
      <c r="A10" s="2" t="s">
        <v>7</v>
      </c>
      <c r="B10" s="3">
        <v>7918</v>
      </c>
      <c r="C10" s="3">
        <f>$B$5/$O$5*P10</f>
        <v>7895.6173526140146</v>
      </c>
      <c r="D10" s="3">
        <f>$B$5/$O$5*Q10</f>
        <v>7229.72191323693</v>
      </c>
      <c r="E10" s="3">
        <f>$B$5/$O$5*R10</f>
        <v>6944.3381535038925</v>
      </c>
      <c r="F10" s="3">
        <f>$B$5/$O$5*S10</f>
        <v>6801.6462736373742</v>
      </c>
      <c r="G10" s="3">
        <f>$B$5/$O$5*T10</f>
        <v>6658.9543937708559</v>
      </c>
      <c r="H10" s="3">
        <f>$B10/$O10*U10</f>
        <v>6073.465909090909</v>
      </c>
      <c r="I10" s="3">
        <f>$B10/$O10*V10</f>
        <v>5938.5</v>
      </c>
      <c r="J10" s="3">
        <f>$B10/$O10*W10</f>
        <v>5803.534090909091</v>
      </c>
      <c r="K10" s="3">
        <f>$B10/$O10*X10</f>
        <v>5668.5681818181811</v>
      </c>
      <c r="L10" s="3">
        <f>$B10/$O10*Y10</f>
        <v>5578.590909090909</v>
      </c>
      <c r="M10" s="3">
        <f>$B10/$O10*Z10</f>
        <v>5398.6363636363631</v>
      </c>
      <c r="N10" s="5">
        <f>$B10/$O10*AA10</f>
        <v>5218.6818181818171</v>
      </c>
      <c r="O10">
        <v>1.76</v>
      </c>
      <c r="P10">
        <v>1.66</v>
      </c>
      <c r="Q10">
        <v>1.52</v>
      </c>
      <c r="R10">
        <v>1.46</v>
      </c>
      <c r="S10">
        <v>1.43</v>
      </c>
      <c r="T10">
        <v>1.4</v>
      </c>
      <c r="U10">
        <v>1.35</v>
      </c>
      <c r="V10">
        <f>ROUND(AJ10/$AB10+1,2)</f>
        <v>1.32</v>
      </c>
      <c r="W10">
        <f t="shared" ref="W10:AA25" si="0">ROUND(AK10/$AB10+1,2)</f>
        <v>1.29</v>
      </c>
      <c r="X10">
        <f>ROUND(AL10/$AB10+1,2)</f>
        <v>1.26</v>
      </c>
      <c r="Y10">
        <f t="shared" si="0"/>
        <v>1.24</v>
      </c>
      <c r="Z10">
        <f t="shared" si="0"/>
        <v>1.2</v>
      </c>
      <c r="AA10">
        <f t="shared" si="0"/>
        <v>1.1599999999999999</v>
      </c>
      <c r="AB10">
        <v>946</v>
      </c>
      <c r="AJ10">
        <v>299</v>
      </c>
      <c r="AK10">
        <v>270</v>
      </c>
      <c r="AL10">
        <v>250</v>
      </c>
      <c r="AM10">
        <v>228</v>
      </c>
      <c r="AN10">
        <v>186</v>
      </c>
      <c r="AO10">
        <v>148</v>
      </c>
    </row>
    <row r="11" spans="1:56" x14ac:dyDescent="0.3">
      <c r="A11" s="2" t="s">
        <v>8</v>
      </c>
      <c r="B11" s="3">
        <v>7670</v>
      </c>
      <c r="C11" s="3">
        <f>$B$5/$O$5*P11</f>
        <v>7277.2858731924362</v>
      </c>
      <c r="D11" s="3">
        <f>$B$5/$O$5*Q11</f>
        <v>6754.0823136818681</v>
      </c>
      <c r="E11" s="3">
        <f>$B$5/$O$5*R11</f>
        <v>6516.2625139043384</v>
      </c>
      <c r="F11" s="3">
        <f>$B$5/$O$5*S11</f>
        <v>6468.6985539488323</v>
      </c>
      <c r="G11" s="3">
        <f>$B$5/$O$5*T11</f>
        <v>6326.006674082314</v>
      </c>
      <c r="H11" s="3">
        <f>$B11/$O11*U11</f>
        <v>6070.1226993865039</v>
      </c>
      <c r="I11" s="3">
        <f>$B11/$O11*V11</f>
        <v>5881.9018404907983</v>
      </c>
      <c r="J11" s="3">
        <f>$B11/$O11*W11</f>
        <v>5787.7914110429447</v>
      </c>
      <c r="K11" s="3">
        <f>$B11/$O11*X11</f>
        <v>5693.6809815950919</v>
      </c>
      <c r="L11" s="3">
        <f>$B11/$O11*Y11</f>
        <v>5552.5153374233132</v>
      </c>
      <c r="M11" s="3">
        <f>$B11/$O11*Z11</f>
        <v>5364.2944785276068</v>
      </c>
      <c r="N11" s="5">
        <f>$B11/$O11*AA11</f>
        <v>5129.0184049079762</v>
      </c>
      <c r="O11">
        <f t="shared" ref="O11" si="1">ROUND(AC11/$AB11+1,2)</f>
        <v>1.63</v>
      </c>
      <c r="P11">
        <f t="shared" ref="P11" si="2">ROUND(AD11/$AB11+1,2)</f>
        <v>1.53</v>
      </c>
      <c r="Q11">
        <f t="shared" ref="Q11" si="3">ROUND(AE11/$AB11+1,2)</f>
        <v>1.42</v>
      </c>
      <c r="R11">
        <f t="shared" ref="R11" si="4">ROUND(AF11/$AB11+1,2)</f>
        <v>1.37</v>
      </c>
      <c r="S11">
        <f t="shared" ref="S11" si="5">ROUND(AG11/$AB11+1,2)</f>
        <v>1.36</v>
      </c>
      <c r="T11">
        <f t="shared" ref="T11" si="6">ROUND(AH11/$AB11+1,2)</f>
        <v>1.33</v>
      </c>
      <c r="U11">
        <f t="shared" ref="U11" si="7">ROUND(AI11/$AB11+1,2)</f>
        <v>1.29</v>
      </c>
      <c r="V11">
        <f t="shared" ref="V11" si="8">ROUND(AJ11/$AB11+1,2)</f>
        <v>1.25</v>
      </c>
      <c r="W11">
        <f t="shared" ref="W11" si="9">ROUND(AK11/$AB11+1,2)</f>
        <v>1.23</v>
      </c>
      <c r="X11">
        <f t="shared" ref="X11" si="10">ROUND(AL11/$AB11+1,2)</f>
        <v>1.21</v>
      </c>
      <c r="Y11">
        <f t="shared" ref="Y11" si="11">ROUND(AM11/$AB11+1,2)</f>
        <v>1.18</v>
      </c>
      <c r="Z11">
        <f t="shared" ref="Z11" si="12">ROUND(AN11/$AB11+1,2)</f>
        <v>1.1399999999999999</v>
      </c>
      <c r="AA11">
        <f t="shared" si="0"/>
        <v>1.0900000000000001</v>
      </c>
      <c r="AB11">
        <f>699*2</f>
        <v>1398</v>
      </c>
      <c r="AC11">
        <v>882</v>
      </c>
      <c r="AD11">
        <v>738</v>
      </c>
      <c r="AE11">
        <v>587</v>
      </c>
      <c r="AF11">
        <v>523</v>
      </c>
      <c r="AG11">
        <v>504</v>
      </c>
      <c r="AH11">
        <v>465</v>
      </c>
      <c r="AI11">
        <v>405</v>
      </c>
      <c r="AJ11">
        <v>356</v>
      </c>
      <c r="AK11">
        <v>324</v>
      </c>
      <c r="AL11">
        <v>295</v>
      </c>
      <c r="AM11">
        <v>254</v>
      </c>
      <c r="AN11">
        <v>190</v>
      </c>
      <c r="AO11">
        <v>119</v>
      </c>
    </row>
    <row r="12" spans="1:56" x14ac:dyDescent="0.3">
      <c r="A12" s="2" t="s">
        <v>9</v>
      </c>
      <c r="B12" s="3">
        <v>7702</v>
      </c>
      <c r="C12" s="3">
        <f>$B$5/$O$5*P12</f>
        <v>7372.4137931034484</v>
      </c>
      <c r="D12" s="3">
        <f>$B$5/$O$5*Q12</f>
        <v>7039.4660734149047</v>
      </c>
      <c r="E12" s="3">
        <f>$B$5/$O$5*R12</f>
        <v>6896.7741935483864</v>
      </c>
      <c r="F12" s="3">
        <f>$B$5/$O$5*S12</f>
        <v>6801.6462736373742</v>
      </c>
      <c r="G12" s="3">
        <f>$B$5/$O$5*T12</f>
        <v>6658.9543937708559</v>
      </c>
      <c r="H12" s="3">
        <f>$B12/$O12*U12</f>
        <v>6198.0591715976343</v>
      </c>
      <c r="I12" s="3">
        <f>$B12/$O12*V12</f>
        <v>5970.1893491124265</v>
      </c>
      <c r="J12" s="3">
        <f>$B12/$O12*W12</f>
        <v>5833.4674556213022</v>
      </c>
      <c r="K12" s="3">
        <f>$B12/$O12*X12</f>
        <v>5696.7455621301779</v>
      </c>
      <c r="L12" s="3">
        <f>$B12/$O12*Y12</f>
        <v>5560.0236686390535</v>
      </c>
      <c r="M12" s="3">
        <f>$B12/$O12*Z12</f>
        <v>5377.7278106508875</v>
      </c>
      <c r="N12" s="5">
        <f>$B12/$O12*AA12</f>
        <v>5149.8579881656806</v>
      </c>
      <c r="O12">
        <f t="shared" ref="O12:P28" si="13">ROUND(AC12/$AB12+1,2)</f>
        <v>1.69</v>
      </c>
      <c r="P12">
        <f t="shared" ref="P12:P28" si="14">ROUND(AD12/$AB12+1,2)</f>
        <v>1.55</v>
      </c>
      <c r="Q12">
        <f t="shared" ref="Q12:Q28" si="15">ROUND(AE12/$AB12+1,2)</f>
        <v>1.48</v>
      </c>
      <c r="R12">
        <f t="shared" ref="R12:R28" si="16">ROUND(AF12/$AB12+1,2)</f>
        <v>1.45</v>
      </c>
      <c r="S12">
        <f t="shared" ref="S12:S28" si="17">ROUND(AG12/$AB12+1,2)</f>
        <v>1.43</v>
      </c>
      <c r="T12">
        <f t="shared" ref="T12:T28" si="18">ROUND(AH12/$AB12+1,2)</f>
        <v>1.4</v>
      </c>
      <c r="U12">
        <f t="shared" ref="U12:U28" si="19">ROUND(AI12/$AB12+1,2)</f>
        <v>1.36</v>
      </c>
      <c r="V12">
        <f t="shared" ref="V12:V28" si="20">ROUND(AJ12/$AB12+1,2)</f>
        <v>1.31</v>
      </c>
      <c r="W12">
        <f t="shared" ref="W12:W28" si="21">ROUND(AK12/$AB12+1,2)</f>
        <v>1.28</v>
      </c>
      <c r="X12">
        <f>ROUND(AL12/$AB12+1,2)</f>
        <v>1.25</v>
      </c>
      <c r="Y12">
        <f t="shared" ref="Y12:Y28" si="22">ROUND(AM12/$AB12+1,2)</f>
        <v>1.22</v>
      </c>
      <c r="Z12">
        <f t="shared" ref="Y12:Z28" si="23">ROUND(AN12/$AB12+1,2)</f>
        <v>1.18</v>
      </c>
      <c r="AA12">
        <f t="shared" si="0"/>
        <v>1.1299999999999999</v>
      </c>
      <c r="AB12">
        <f>606*2</f>
        <v>1212</v>
      </c>
      <c r="AC12">
        <v>837</v>
      </c>
      <c r="AD12">
        <v>667</v>
      </c>
      <c r="AE12">
        <v>581</v>
      </c>
      <c r="AF12">
        <v>545</v>
      </c>
      <c r="AG12">
        <v>526</v>
      </c>
      <c r="AH12">
        <v>484</v>
      </c>
      <c r="AI12">
        <v>433</v>
      </c>
      <c r="AJ12">
        <v>372</v>
      </c>
      <c r="AK12">
        <v>337</v>
      </c>
      <c r="AL12">
        <v>308</v>
      </c>
      <c r="AM12">
        <v>269</v>
      </c>
      <c r="AN12">
        <v>218</v>
      </c>
      <c r="AO12">
        <v>157</v>
      </c>
    </row>
    <row r="13" spans="1:56" x14ac:dyDescent="0.3">
      <c r="A13" s="2" t="s">
        <v>10</v>
      </c>
      <c r="B13" s="3">
        <v>8923</v>
      </c>
      <c r="C13" s="3">
        <f>$B$5/$O$5*P13</f>
        <v>8513.948832035594</v>
      </c>
      <c r="D13" s="3">
        <f>$B$5/$O$5*Q13</f>
        <v>7848.0533926585085</v>
      </c>
      <c r="E13" s="3">
        <f>$B$5/$O$5*R13</f>
        <v>7419.9777530589545</v>
      </c>
      <c r="F13" s="3">
        <f>$B$5/$O$5*S13</f>
        <v>7372.4137931034484</v>
      </c>
      <c r="G13" s="3">
        <f>$B$5/$O$5*T13</f>
        <v>7182.1579532814239</v>
      </c>
      <c r="H13" s="3">
        <f>$B13/$O13*U13</f>
        <v>6692.2500000000009</v>
      </c>
      <c r="I13" s="3">
        <f>$B13/$O13*V13</f>
        <v>6413.40625</v>
      </c>
      <c r="J13" s="3">
        <f>$B13/$O13*W13</f>
        <v>6320.4583333333348</v>
      </c>
      <c r="K13" s="3">
        <f>$B13/$O13*X13</f>
        <v>6227.5104166666679</v>
      </c>
      <c r="L13" s="3">
        <f>$B13/$O13*Y13</f>
        <v>5995.1406250000009</v>
      </c>
      <c r="M13" s="3">
        <f>$B13/$O13*Z13</f>
        <v>5762.7708333333339</v>
      </c>
      <c r="N13" s="5">
        <f>$B13/$O13*AA13</f>
        <v>5437.453125</v>
      </c>
      <c r="O13">
        <f t="shared" si="13"/>
        <v>1.92</v>
      </c>
      <c r="P13">
        <f t="shared" si="14"/>
        <v>1.79</v>
      </c>
      <c r="Q13">
        <f t="shared" si="15"/>
        <v>1.65</v>
      </c>
      <c r="R13">
        <f t="shared" si="16"/>
        <v>1.56</v>
      </c>
      <c r="S13">
        <f t="shared" si="17"/>
        <v>1.55</v>
      </c>
      <c r="T13">
        <f t="shared" si="18"/>
        <v>1.51</v>
      </c>
      <c r="U13">
        <f t="shared" si="19"/>
        <v>1.44</v>
      </c>
      <c r="V13">
        <f t="shared" si="20"/>
        <v>1.38</v>
      </c>
      <c r="W13">
        <f t="shared" si="21"/>
        <v>1.36</v>
      </c>
      <c r="X13">
        <f>ROUND(AL13/$AB13+1,2)</f>
        <v>1.34</v>
      </c>
      <c r="Y13">
        <f t="shared" si="22"/>
        <v>1.29</v>
      </c>
      <c r="Z13">
        <f t="shared" si="23"/>
        <v>1.24</v>
      </c>
      <c r="AA13">
        <f t="shared" si="0"/>
        <v>1.17</v>
      </c>
      <c r="AB13">
        <v>625</v>
      </c>
      <c r="AC13">
        <v>572</v>
      </c>
      <c r="AD13">
        <v>492</v>
      </c>
      <c r="AE13">
        <v>405</v>
      </c>
      <c r="AF13">
        <v>352</v>
      </c>
      <c r="AG13">
        <v>344</v>
      </c>
      <c r="AH13">
        <v>318</v>
      </c>
      <c r="AI13">
        <v>274</v>
      </c>
      <c r="AJ13">
        <v>238</v>
      </c>
      <c r="AK13">
        <v>225</v>
      </c>
      <c r="AL13">
        <v>212</v>
      </c>
      <c r="AM13">
        <v>180</v>
      </c>
      <c r="AN13">
        <v>147</v>
      </c>
      <c r="AO13">
        <v>106</v>
      </c>
    </row>
    <row r="14" spans="1:56" x14ac:dyDescent="0.3">
      <c r="A14" s="2" t="s">
        <v>11</v>
      </c>
      <c r="B14" s="3">
        <v>7312</v>
      </c>
      <c r="C14" s="3">
        <f>$B$5/$O$5*P14</f>
        <v>7324.8498331479423</v>
      </c>
      <c r="D14" s="3">
        <f>$B$5/$O$5*Q14</f>
        <v>6611.3904338153498</v>
      </c>
      <c r="E14" s="3">
        <f>$B$5/$O$5*R14</f>
        <v>6421.1345939933262</v>
      </c>
      <c r="F14" s="3">
        <f>$B$5/$O$5*S14</f>
        <v>6326.006674082314</v>
      </c>
      <c r="G14" s="3">
        <f>$B$5/$O$5*T14</f>
        <v>6278.4427141268079</v>
      </c>
      <c r="H14" s="3">
        <f>$B14/$O14*U14</f>
        <v>5805.2848484848491</v>
      </c>
      <c r="I14" s="3">
        <f>$B14/$O14*V14</f>
        <v>5672.3393939393945</v>
      </c>
      <c r="J14" s="3">
        <f>$B14/$O14*W14</f>
        <v>5539.3939393939399</v>
      </c>
      <c r="K14" s="3">
        <f>$B14/$O14*X14</f>
        <v>5539.3939393939399</v>
      </c>
      <c r="L14" s="3">
        <f>$B14/$O14*Y14</f>
        <v>5406.4484848484854</v>
      </c>
      <c r="M14" s="3">
        <f>$B14/$O14*Z14</f>
        <v>5184.8727272727274</v>
      </c>
      <c r="N14" s="5">
        <f>$B14/$O14*AA14</f>
        <v>5007.6121212121216</v>
      </c>
      <c r="O14">
        <f>ROUND(AC14/$AB14+1,2)</f>
        <v>1.65</v>
      </c>
      <c r="P14">
        <f t="shared" si="14"/>
        <v>1.54</v>
      </c>
      <c r="Q14">
        <f t="shared" si="15"/>
        <v>1.39</v>
      </c>
      <c r="R14">
        <f t="shared" si="16"/>
        <v>1.35</v>
      </c>
      <c r="S14">
        <f t="shared" si="17"/>
        <v>1.33</v>
      </c>
      <c r="T14">
        <f t="shared" si="18"/>
        <v>1.32</v>
      </c>
      <c r="U14">
        <f t="shared" si="19"/>
        <v>1.31</v>
      </c>
      <c r="V14">
        <f t="shared" si="20"/>
        <v>1.28</v>
      </c>
      <c r="W14">
        <f t="shared" si="21"/>
        <v>1.25</v>
      </c>
      <c r="X14">
        <f t="shared" ref="X14:X28" si="24">ROUND(AL14/$AB14+1,2)</f>
        <v>1.25</v>
      </c>
      <c r="Y14">
        <f t="shared" si="22"/>
        <v>1.22</v>
      </c>
      <c r="Z14">
        <f t="shared" si="23"/>
        <v>1.17</v>
      </c>
      <c r="AA14">
        <f t="shared" si="0"/>
        <v>1.1299999999999999</v>
      </c>
      <c r="AB14">
        <f>395*2</f>
        <v>790</v>
      </c>
      <c r="AC14">
        <v>516</v>
      </c>
      <c r="AD14">
        <v>427</v>
      </c>
      <c r="AE14">
        <v>309</v>
      </c>
      <c r="AF14">
        <v>275</v>
      </c>
      <c r="AG14">
        <v>264</v>
      </c>
      <c r="AH14">
        <v>254</v>
      </c>
      <c r="AI14">
        <v>243</v>
      </c>
      <c r="AJ14">
        <v>221</v>
      </c>
      <c r="AK14">
        <v>200</v>
      </c>
      <c r="AL14">
        <v>194</v>
      </c>
      <c r="AM14">
        <v>170</v>
      </c>
      <c r="AN14">
        <v>134</v>
      </c>
      <c r="AO14">
        <v>106</v>
      </c>
    </row>
    <row r="15" spans="1:56" x14ac:dyDescent="0.3">
      <c r="A15" s="2" t="s">
        <v>12</v>
      </c>
      <c r="B15" s="3">
        <v>7112</v>
      </c>
      <c r="C15" s="3">
        <f>$B$5/$O$5*P15</f>
        <v>7372.4137931034484</v>
      </c>
      <c r="D15" s="3">
        <f>$B$5/$O$5*Q15</f>
        <v>6754.0823136818681</v>
      </c>
      <c r="E15" s="3">
        <f>$B$5/$O$5*R15</f>
        <v>6135.7508342602887</v>
      </c>
      <c r="F15" s="3">
        <f>$B$5/$O$5*S15</f>
        <v>6421.1345939933262</v>
      </c>
      <c r="G15" s="3">
        <f>$B$5/$O$5*T15</f>
        <v>6326.006674082314</v>
      </c>
      <c r="H15" s="3">
        <f>$B15/$O15*U15</f>
        <v>5554.9349112426034</v>
      </c>
      <c r="I15" s="3">
        <f>$B15/$O15*V15</f>
        <v>5344.5207100591715</v>
      </c>
      <c r="J15" s="3">
        <f>$B15/$O15*W15</f>
        <v>5218.2721893491125</v>
      </c>
      <c r="K15" s="3">
        <f>$B15/$O15*X15</f>
        <v>5134.1065088757396</v>
      </c>
      <c r="L15" s="3">
        <f>$B15/$O15*Y15</f>
        <v>5007.8579881656797</v>
      </c>
      <c r="M15" s="3">
        <f>$B15/$O15*Z15</f>
        <v>4881.6094674556207</v>
      </c>
      <c r="N15" s="5">
        <f>$B15/$O15*AA15</f>
        <v>4713.2781065088757</v>
      </c>
      <c r="O15">
        <f t="shared" si="13"/>
        <v>1.69</v>
      </c>
      <c r="P15">
        <f t="shared" si="14"/>
        <v>1.55</v>
      </c>
      <c r="Q15">
        <f t="shared" si="15"/>
        <v>1.42</v>
      </c>
      <c r="R15">
        <f t="shared" si="16"/>
        <v>1.29</v>
      </c>
      <c r="S15">
        <f t="shared" si="17"/>
        <v>1.35</v>
      </c>
      <c r="T15">
        <f t="shared" si="18"/>
        <v>1.33</v>
      </c>
      <c r="U15">
        <f t="shared" si="19"/>
        <v>1.32</v>
      </c>
      <c r="V15">
        <f t="shared" si="20"/>
        <v>1.27</v>
      </c>
      <c r="W15">
        <f t="shared" si="21"/>
        <v>1.24</v>
      </c>
      <c r="X15">
        <f t="shared" si="24"/>
        <v>1.22</v>
      </c>
      <c r="Y15">
        <f t="shared" si="22"/>
        <v>1.19</v>
      </c>
      <c r="Z15">
        <f t="shared" si="23"/>
        <v>1.1599999999999999</v>
      </c>
      <c r="AA15">
        <f t="shared" si="0"/>
        <v>1.1200000000000001</v>
      </c>
      <c r="AB15">
        <f>3.95*2</f>
        <v>7.9</v>
      </c>
      <c r="AC15">
        <v>5.43</v>
      </c>
      <c r="AD15">
        <v>4.38</v>
      </c>
      <c r="AE15">
        <v>3.31</v>
      </c>
      <c r="AF15">
        <v>2.2799999999999998</v>
      </c>
      <c r="AG15">
        <v>2.76</v>
      </c>
      <c r="AH15">
        <v>2.64</v>
      </c>
      <c r="AI15">
        <v>2.52</v>
      </c>
      <c r="AJ15">
        <v>2.15</v>
      </c>
      <c r="AK15">
        <v>1.87</v>
      </c>
      <c r="AL15">
        <v>1.75</v>
      </c>
      <c r="AM15">
        <v>1.5</v>
      </c>
      <c r="AN15">
        <v>1.24</v>
      </c>
      <c r="AO15">
        <v>0.95</v>
      </c>
    </row>
    <row r="16" spans="1:56" x14ac:dyDescent="0.3">
      <c r="A16" s="2" t="s">
        <v>13</v>
      </c>
      <c r="B16" s="3">
        <v>7236</v>
      </c>
      <c r="C16" s="3">
        <f>$B$5/$O$5*P16</f>
        <v>7419.9777530589545</v>
      </c>
      <c r="D16" s="3">
        <f>$B$5/$O$5*Q16</f>
        <v>6849.2102335928803</v>
      </c>
      <c r="E16" s="3">
        <f>$B$5/$O$5*R16</f>
        <v>6658.9543937708559</v>
      </c>
      <c r="F16" s="3">
        <f>$B$5/$O$5*S16</f>
        <v>6563.8264738598436</v>
      </c>
      <c r="G16" s="3">
        <f>$B$5/$O$5*T16</f>
        <v>6468.6985539488323</v>
      </c>
      <c r="H16" s="3">
        <f>$B16/$O16*U16</f>
        <v>5762.8023952095809</v>
      </c>
      <c r="I16" s="3">
        <f>$B16/$O16*V16</f>
        <v>5589.4850299401196</v>
      </c>
      <c r="J16" s="3">
        <f>$B16/$O16*W16</f>
        <v>5459.4970059880243</v>
      </c>
      <c r="K16" s="3">
        <f>$B16/$O16*X16</f>
        <v>5329.5089820359281</v>
      </c>
      <c r="L16" s="3">
        <f>$B16/$O16*Y16</f>
        <v>5242.8502994011978</v>
      </c>
      <c r="M16" s="3">
        <f>$B16/$O16*Z16</f>
        <v>5069.5329341317365</v>
      </c>
      <c r="N16" s="5">
        <f>$B16/$O16*AA16</f>
        <v>4896.2155688622752</v>
      </c>
      <c r="O16">
        <f t="shared" si="13"/>
        <v>1.67</v>
      </c>
      <c r="P16">
        <f t="shared" si="14"/>
        <v>1.56</v>
      </c>
      <c r="Q16">
        <f t="shared" si="15"/>
        <v>1.44</v>
      </c>
      <c r="R16">
        <f t="shared" si="16"/>
        <v>1.4</v>
      </c>
      <c r="S16">
        <f t="shared" si="17"/>
        <v>1.38</v>
      </c>
      <c r="T16">
        <f t="shared" si="18"/>
        <v>1.36</v>
      </c>
      <c r="U16">
        <f t="shared" si="19"/>
        <v>1.33</v>
      </c>
      <c r="V16">
        <f t="shared" si="20"/>
        <v>1.29</v>
      </c>
      <c r="W16">
        <f t="shared" si="21"/>
        <v>1.26</v>
      </c>
      <c r="X16">
        <f t="shared" si="24"/>
        <v>1.23</v>
      </c>
      <c r="Y16">
        <f t="shared" si="22"/>
        <v>1.21</v>
      </c>
      <c r="Z16">
        <f t="shared" si="23"/>
        <v>1.17</v>
      </c>
      <c r="AA16">
        <f t="shared" si="0"/>
        <v>1.1299999999999999</v>
      </c>
      <c r="AB16">
        <f>3.89*2</f>
        <v>7.78</v>
      </c>
      <c r="AC16">
        <v>5.18</v>
      </c>
      <c r="AD16">
        <v>4.32</v>
      </c>
      <c r="AE16">
        <v>3.42</v>
      </c>
      <c r="AF16">
        <v>3.1</v>
      </c>
      <c r="AG16">
        <v>2.93</v>
      </c>
      <c r="AH16">
        <v>2.79</v>
      </c>
      <c r="AI16">
        <v>2.58</v>
      </c>
      <c r="AJ16">
        <v>2.2200000000000002</v>
      </c>
      <c r="AK16">
        <v>2.0299999999999998</v>
      </c>
      <c r="AL16">
        <v>1.8</v>
      </c>
      <c r="AM16">
        <v>1.6</v>
      </c>
      <c r="AN16">
        <v>1.3</v>
      </c>
      <c r="AO16">
        <v>1</v>
      </c>
    </row>
    <row r="17" spans="1:41" x14ac:dyDescent="0.3">
      <c r="A17" s="2" t="s">
        <v>14</v>
      </c>
      <c r="B17" s="3">
        <v>8564</v>
      </c>
      <c r="C17" s="3">
        <f>$B$5/$O$5*P17</f>
        <v>6468.6985539488323</v>
      </c>
      <c r="D17" s="3">
        <f>$B$5/$O$5*Q17</f>
        <v>6088.1868743047826</v>
      </c>
      <c r="E17" s="3">
        <f>$B$5/$O$5*R17</f>
        <v>5945.4949944382643</v>
      </c>
      <c r="F17" s="3">
        <f>$B$5/$O$5*S17</f>
        <v>5897.9310344827582</v>
      </c>
      <c r="G17" s="3">
        <f>$B$5/$O$5*T17</f>
        <v>5802.8031145717459</v>
      </c>
      <c r="H17" s="3">
        <f>$B17/$O17*U17</f>
        <v>7279.4000000000005</v>
      </c>
      <c r="I17" s="3">
        <f>$B17/$O17*V17</f>
        <v>7157.0571428571429</v>
      </c>
      <c r="J17" s="3">
        <f>$B17/$O17*W17</f>
        <v>7095.8857142857141</v>
      </c>
      <c r="K17" s="3">
        <f>$B17/$O17*X17</f>
        <v>7034.7142857142862</v>
      </c>
      <c r="L17" s="3">
        <f>$B17/$O17*Y17</f>
        <v>6851.2000000000016</v>
      </c>
      <c r="M17" s="3">
        <f>$B17/$O17*Z17</f>
        <v>6728.857142857144</v>
      </c>
      <c r="N17" s="5">
        <f>$B17/$O17*AA17</f>
        <v>6545.3428571428585</v>
      </c>
      <c r="O17">
        <f t="shared" si="13"/>
        <v>1.4</v>
      </c>
      <c r="P17">
        <f t="shared" si="14"/>
        <v>1.36</v>
      </c>
      <c r="Q17">
        <f t="shared" si="15"/>
        <v>1.28</v>
      </c>
      <c r="R17">
        <f t="shared" si="16"/>
        <v>1.25</v>
      </c>
      <c r="S17">
        <f t="shared" si="17"/>
        <v>1.24</v>
      </c>
      <c r="T17">
        <f t="shared" si="18"/>
        <v>1.22</v>
      </c>
      <c r="U17">
        <f t="shared" si="19"/>
        <v>1.19</v>
      </c>
      <c r="V17">
        <f t="shared" si="20"/>
        <v>1.17</v>
      </c>
      <c r="W17">
        <f t="shared" si="21"/>
        <v>1.1599999999999999</v>
      </c>
      <c r="X17">
        <f t="shared" si="24"/>
        <v>1.1499999999999999</v>
      </c>
      <c r="Y17">
        <f t="shared" si="22"/>
        <v>1.1200000000000001</v>
      </c>
      <c r="Z17">
        <f t="shared" si="23"/>
        <v>1.1000000000000001</v>
      </c>
      <c r="AA17">
        <f t="shared" si="0"/>
        <v>1.07</v>
      </c>
      <c r="AB17">
        <f>6.41*2</f>
        <v>12.82</v>
      </c>
      <c r="AC17">
        <v>5.14</v>
      </c>
      <c r="AD17">
        <v>4.58</v>
      </c>
      <c r="AE17">
        <v>3.55</v>
      </c>
      <c r="AF17">
        <v>3.23</v>
      </c>
      <c r="AG17">
        <v>3.05</v>
      </c>
      <c r="AH17">
        <v>2.8</v>
      </c>
      <c r="AI17">
        <v>2.42</v>
      </c>
      <c r="AJ17">
        <v>2.2200000000000002</v>
      </c>
      <c r="AK17">
        <v>2.09</v>
      </c>
      <c r="AL17">
        <v>1.87</v>
      </c>
      <c r="AM17">
        <v>1.6</v>
      </c>
      <c r="AN17">
        <v>1.31</v>
      </c>
      <c r="AO17">
        <v>0.94</v>
      </c>
    </row>
    <row r="18" spans="1:41" x14ac:dyDescent="0.3">
      <c r="A18" s="2" t="s">
        <v>15</v>
      </c>
      <c r="B18" s="3">
        <v>7733</v>
      </c>
      <c r="C18" s="3">
        <f>$B$5/$O$5*P18</f>
        <v>7562.6696329254728</v>
      </c>
      <c r="D18" s="3">
        <f>$B$5/$O$5*Q18</f>
        <v>6944.3381535038925</v>
      </c>
      <c r="E18" s="3">
        <f>$B$5/$O$5*R18</f>
        <v>6658.9543937708559</v>
      </c>
      <c r="F18" s="3">
        <f>$B$5/$O$5*S18</f>
        <v>6563.8264738598436</v>
      </c>
      <c r="G18" s="3">
        <f>$B$5/$O$5*T18</f>
        <v>6421.1345939933262</v>
      </c>
      <c r="H18" s="3">
        <f>$B18/$O18*U18</f>
        <v>5983.8690476190486</v>
      </c>
      <c r="I18" s="3">
        <f>$B18/$O18*V18</f>
        <v>5845.7797619047624</v>
      </c>
      <c r="J18" s="3">
        <f>$B18/$O18*W18</f>
        <v>5753.7202380952385</v>
      </c>
      <c r="K18" s="3">
        <f>$B18/$O18*X18</f>
        <v>5615.6309523809523</v>
      </c>
      <c r="L18" s="3">
        <f>$B18/$O18*Y18</f>
        <v>5523.5714285714284</v>
      </c>
      <c r="M18" s="3">
        <f>$B18/$O18*Z18</f>
        <v>5339.4523809523807</v>
      </c>
      <c r="N18" s="5">
        <f>$B18/$O18*AA18</f>
        <v>5155.3333333333339</v>
      </c>
      <c r="O18">
        <f t="shared" si="13"/>
        <v>1.68</v>
      </c>
      <c r="P18">
        <f t="shared" si="14"/>
        <v>1.59</v>
      </c>
      <c r="Q18">
        <f t="shared" si="15"/>
        <v>1.46</v>
      </c>
      <c r="R18">
        <f t="shared" si="16"/>
        <v>1.4</v>
      </c>
      <c r="S18">
        <f t="shared" si="17"/>
        <v>1.38</v>
      </c>
      <c r="T18">
        <f t="shared" si="18"/>
        <v>1.35</v>
      </c>
      <c r="U18">
        <f t="shared" si="19"/>
        <v>1.3</v>
      </c>
      <c r="V18">
        <f t="shared" si="20"/>
        <v>1.27</v>
      </c>
      <c r="W18">
        <f t="shared" si="21"/>
        <v>1.25</v>
      </c>
      <c r="X18">
        <f t="shared" si="24"/>
        <v>1.22</v>
      </c>
      <c r="Y18">
        <f t="shared" si="22"/>
        <v>1.2</v>
      </c>
      <c r="Z18">
        <f t="shared" si="23"/>
        <v>1.1599999999999999</v>
      </c>
      <c r="AA18">
        <f t="shared" si="0"/>
        <v>1.1200000000000001</v>
      </c>
      <c r="AB18">
        <f>4.56*2</f>
        <v>9.1199999999999992</v>
      </c>
      <c r="AC18">
        <v>6.17</v>
      </c>
      <c r="AD18">
        <v>5.35</v>
      </c>
      <c r="AE18">
        <v>4.16</v>
      </c>
      <c r="AF18">
        <v>3.65</v>
      </c>
      <c r="AG18">
        <v>3.45</v>
      </c>
      <c r="AH18">
        <v>3.15</v>
      </c>
      <c r="AI18">
        <v>2.78</v>
      </c>
      <c r="AJ18">
        <v>2.5</v>
      </c>
      <c r="AK18">
        <v>2.2799999999999998</v>
      </c>
      <c r="AL18">
        <v>2</v>
      </c>
      <c r="AM18">
        <v>1.8</v>
      </c>
      <c r="AN18">
        <v>1.45</v>
      </c>
      <c r="AO18">
        <v>1.1000000000000001</v>
      </c>
    </row>
    <row r="19" spans="1:41" x14ac:dyDescent="0.3">
      <c r="A19" s="2" t="s">
        <v>16</v>
      </c>
      <c r="B19" s="3">
        <v>8744</v>
      </c>
      <c r="C19" s="3">
        <f>$B$5/$O$5*P19</f>
        <v>7657.797552836485</v>
      </c>
      <c r="D19" s="3">
        <f>$B$5/$O$5*Q19</f>
        <v>6991.9021134593986</v>
      </c>
      <c r="E19" s="3">
        <f>$B$5/$O$5*R19</f>
        <v>6706.518353726362</v>
      </c>
      <c r="F19" s="3">
        <f>$B$5/$O$5*S19</f>
        <v>6563.8264738598436</v>
      </c>
      <c r="G19" s="3">
        <f>$B$5/$O$5*T19</f>
        <v>6468.6985539488323</v>
      </c>
      <c r="H19" s="3">
        <f>$B19/$O19*U19</f>
        <v>6840.8941176470598</v>
      </c>
      <c r="I19" s="3">
        <f>$B19/$O19*V19</f>
        <v>6686.588235294118</v>
      </c>
      <c r="J19" s="3">
        <f>$B19/$O19*W19</f>
        <v>6583.7176470588238</v>
      </c>
      <c r="K19" s="3">
        <f>$B19/$O19*X19</f>
        <v>6480.8470588235296</v>
      </c>
      <c r="L19" s="3">
        <f>$B19/$O19*Y19</f>
        <v>6326.5411764705887</v>
      </c>
      <c r="M19" s="3">
        <f>$B19/$O19*Z19</f>
        <v>6069.3647058823535</v>
      </c>
      <c r="N19" s="5">
        <f>$B19/$O19*AA19</f>
        <v>5812.1882352941175</v>
      </c>
      <c r="O19">
        <f t="shared" si="13"/>
        <v>1.7</v>
      </c>
      <c r="P19">
        <f t="shared" si="14"/>
        <v>1.61</v>
      </c>
      <c r="Q19">
        <f t="shared" si="15"/>
        <v>1.47</v>
      </c>
      <c r="R19">
        <f t="shared" si="16"/>
        <v>1.41</v>
      </c>
      <c r="S19">
        <f t="shared" si="17"/>
        <v>1.38</v>
      </c>
      <c r="T19">
        <f t="shared" si="18"/>
        <v>1.36</v>
      </c>
      <c r="U19">
        <f t="shared" si="19"/>
        <v>1.33</v>
      </c>
      <c r="V19">
        <f t="shared" si="20"/>
        <v>1.3</v>
      </c>
      <c r="W19">
        <f t="shared" si="21"/>
        <v>1.28</v>
      </c>
      <c r="X19">
        <f t="shared" si="24"/>
        <v>1.26</v>
      </c>
      <c r="Y19">
        <f t="shared" si="22"/>
        <v>1.23</v>
      </c>
      <c r="Z19">
        <f t="shared" si="23"/>
        <v>1.18</v>
      </c>
      <c r="AA19">
        <f t="shared" si="0"/>
        <v>1.1299999999999999</v>
      </c>
      <c r="AB19">
        <f>3.95*2</f>
        <v>7.9</v>
      </c>
      <c r="AC19">
        <v>5.51</v>
      </c>
      <c r="AD19">
        <v>4.78</v>
      </c>
      <c r="AE19">
        <v>3.72</v>
      </c>
      <c r="AF19">
        <v>3.2</v>
      </c>
      <c r="AG19">
        <v>3.03</v>
      </c>
      <c r="AH19">
        <v>2.85</v>
      </c>
      <c r="AI19">
        <v>2.57</v>
      </c>
      <c r="AJ19">
        <v>2.4</v>
      </c>
      <c r="AK19">
        <v>2.2400000000000002</v>
      </c>
      <c r="AL19">
        <v>2.0699999999999998</v>
      </c>
      <c r="AM19">
        <v>1.82</v>
      </c>
      <c r="AN19">
        <v>1.4</v>
      </c>
      <c r="AO19">
        <v>1.04</v>
      </c>
    </row>
    <row r="20" spans="1:41" x14ac:dyDescent="0.3">
      <c r="A20" s="2" t="s">
        <v>17</v>
      </c>
      <c r="B20" s="3">
        <v>8340</v>
      </c>
      <c r="C20" s="3">
        <f>$B$5/$O$5*P20</f>
        <v>7705.3615127919911</v>
      </c>
      <c r="D20" s="3">
        <f>$B$5/$O$5*Q20</f>
        <v>7182.1579532814239</v>
      </c>
      <c r="E20" s="3">
        <f>$B$5/$O$5*R20</f>
        <v>7087.0300333704108</v>
      </c>
      <c r="F20" s="3">
        <f>$B$5/$O$5*S20</f>
        <v>6991.9021134593986</v>
      </c>
      <c r="G20" s="3">
        <f>$B$5/$O$5*T20</f>
        <v>6849.2102335928803</v>
      </c>
      <c r="H20" s="3">
        <f>$B20/$O20*U20</f>
        <v>6700.9248554913293</v>
      </c>
      <c r="I20" s="3">
        <f>$B20/$O20*V20</f>
        <v>6508.092485549133</v>
      </c>
      <c r="J20" s="3">
        <f>$B20/$O20*W20</f>
        <v>6363.4682080924858</v>
      </c>
      <c r="K20" s="3">
        <f>$B20/$O20*X20</f>
        <v>6315.2601156069368</v>
      </c>
      <c r="L20" s="3">
        <f>$B20/$O20*Y20</f>
        <v>6074.2196531791906</v>
      </c>
      <c r="M20" s="3">
        <f>$B20/$O20*Z20</f>
        <v>5833.1791907514444</v>
      </c>
      <c r="N20" s="5">
        <f>$B20/$O20*AA20</f>
        <v>5543.93063583815</v>
      </c>
      <c r="O20">
        <f t="shared" si="13"/>
        <v>1.73</v>
      </c>
      <c r="P20">
        <f t="shared" si="14"/>
        <v>1.62</v>
      </c>
      <c r="Q20">
        <f t="shared" si="15"/>
        <v>1.51</v>
      </c>
      <c r="R20">
        <f t="shared" si="16"/>
        <v>1.49</v>
      </c>
      <c r="S20">
        <f t="shared" si="17"/>
        <v>1.47</v>
      </c>
      <c r="T20">
        <f t="shared" si="18"/>
        <v>1.44</v>
      </c>
      <c r="U20">
        <f t="shared" si="19"/>
        <v>1.39</v>
      </c>
      <c r="V20">
        <f t="shared" si="20"/>
        <v>1.35</v>
      </c>
      <c r="W20">
        <f t="shared" si="21"/>
        <v>1.32</v>
      </c>
      <c r="X20">
        <f t="shared" si="24"/>
        <v>1.31</v>
      </c>
      <c r="Y20">
        <f t="shared" si="22"/>
        <v>1.26</v>
      </c>
      <c r="Z20">
        <f t="shared" si="23"/>
        <v>1.21</v>
      </c>
      <c r="AA20">
        <f t="shared" si="0"/>
        <v>1.1499999999999999</v>
      </c>
      <c r="AB20">
        <v>6.22</v>
      </c>
      <c r="AC20">
        <v>4.5599999999999996</v>
      </c>
      <c r="AD20">
        <v>3.86</v>
      </c>
      <c r="AE20">
        <v>3.19</v>
      </c>
      <c r="AF20">
        <v>3.04</v>
      </c>
      <c r="AG20">
        <v>2.91</v>
      </c>
      <c r="AH20">
        <v>2.72</v>
      </c>
      <c r="AI20">
        <v>2.4</v>
      </c>
      <c r="AJ20">
        <v>2.2000000000000002</v>
      </c>
      <c r="AK20">
        <v>2.0099999999999998</v>
      </c>
      <c r="AL20">
        <v>1.9</v>
      </c>
      <c r="AM20">
        <v>1.6</v>
      </c>
      <c r="AN20">
        <v>1.28</v>
      </c>
      <c r="AO20">
        <v>0.94</v>
      </c>
    </row>
    <row r="21" spans="1:41" x14ac:dyDescent="0.3">
      <c r="A21" s="2" t="s">
        <v>18</v>
      </c>
      <c r="B21" s="3">
        <v>8083</v>
      </c>
      <c r="C21" s="3">
        <f>$B$5/$O$5*P21</f>
        <v>7895.6173526140146</v>
      </c>
      <c r="D21" s="3">
        <f>$B$5/$O$5*Q21</f>
        <v>7182.1579532814239</v>
      </c>
      <c r="E21" s="3">
        <f>$B$5/$O$5*R21</f>
        <v>6896.7741935483864</v>
      </c>
      <c r="F21" s="3">
        <f>$B$5/$O$5*S21</f>
        <v>6801.6462736373742</v>
      </c>
      <c r="G21" s="3">
        <f>$B$5/$O$5*T21</f>
        <v>6658.9543937708559</v>
      </c>
      <c r="H21" s="3">
        <f>$B21/$O21*U21</f>
        <v>6291.880681818182</v>
      </c>
      <c r="I21" s="3">
        <f>$B21/$O21*V21</f>
        <v>6154.102272727273</v>
      </c>
      <c r="J21" s="3">
        <f>$B21/$O21*W21</f>
        <v>6016.3238636363631</v>
      </c>
      <c r="K21" s="3">
        <f>$B21/$O21*X21</f>
        <v>5970.397727272727</v>
      </c>
      <c r="L21" s="3">
        <f>$B21/$O21*Y21</f>
        <v>5832.619318181818</v>
      </c>
      <c r="M21" s="3">
        <f>$B21/$O21*Z21</f>
        <v>5648.9147727272721</v>
      </c>
      <c r="N21" s="5">
        <f>$B21/$O21*AA21</f>
        <v>5327.4318181818171</v>
      </c>
      <c r="O21">
        <f t="shared" si="13"/>
        <v>1.76</v>
      </c>
      <c r="P21">
        <f t="shared" si="14"/>
        <v>1.66</v>
      </c>
      <c r="Q21">
        <f t="shared" si="15"/>
        <v>1.51</v>
      </c>
      <c r="R21">
        <f t="shared" si="16"/>
        <v>1.45</v>
      </c>
      <c r="S21">
        <f t="shared" si="17"/>
        <v>1.43</v>
      </c>
      <c r="T21">
        <f t="shared" si="18"/>
        <v>1.4</v>
      </c>
      <c r="U21">
        <f t="shared" si="19"/>
        <v>1.37</v>
      </c>
      <c r="V21">
        <f t="shared" si="20"/>
        <v>1.34</v>
      </c>
      <c r="W21">
        <f t="shared" si="21"/>
        <v>1.31</v>
      </c>
      <c r="X21">
        <f t="shared" si="24"/>
        <v>1.3</v>
      </c>
      <c r="Y21">
        <f t="shared" si="22"/>
        <v>1.27</v>
      </c>
      <c r="Z21">
        <f t="shared" si="23"/>
        <v>1.23</v>
      </c>
      <c r="AA21">
        <f t="shared" si="0"/>
        <v>1.1599999999999999</v>
      </c>
      <c r="AB21">
        <v>6.38</v>
      </c>
      <c r="AC21">
        <v>4.8600000000000003</v>
      </c>
      <c r="AD21">
        <v>4.22</v>
      </c>
      <c r="AE21">
        <v>3.25</v>
      </c>
      <c r="AF21">
        <v>2.86</v>
      </c>
      <c r="AG21">
        <v>2.73</v>
      </c>
      <c r="AH21">
        <v>2.56</v>
      </c>
      <c r="AI21">
        <v>2.34</v>
      </c>
      <c r="AJ21">
        <v>2.17</v>
      </c>
      <c r="AK21">
        <v>1.99</v>
      </c>
      <c r="AL21">
        <v>1.9</v>
      </c>
      <c r="AM21">
        <v>1.7</v>
      </c>
      <c r="AN21">
        <v>1.44</v>
      </c>
      <c r="AO21">
        <v>1.05</v>
      </c>
    </row>
    <row r="22" spans="1:41" x14ac:dyDescent="0.3">
      <c r="A22" s="2" t="s">
        <v>19</v>
      </c>
      <c r="B22" s="3">
        <v>8975</v>
      </c>
      <c r="C22" s="3">
        <f>$B$5/$O$5*P22</f>
        <v>8561.512791991101</v>
      </c>
      <c r="D22" s="3">
        <f>$B$5/$O$5*Q22</f>
        <v>7848.0533926585085</v>
      </c>
      <c r="E22" s="3">
        <f>$B$5/$O$5*R22</f>
        <v>7562.6696329254728</v>
      </c>
      <c r="F22" s="3">
        <f>$B$5/$O$5*S22</f>
        <v>7467.5417130144606</v>
      </c>
      <c r="G22" s="3">
        <f>$B$5/$O$5*T22</f>
        <v>7372.4137931034484</v>
      </c>
      <c r="H22" s="3">
        <f>$B22/$O22*U22</f>
        <v>6765.7692307692305</v>
      </c>
      <c r="I22" s="3">
        <f>$B22/$O22*V22</f>
        <v>6489.6153846153838</v>
      </c>
      <c r="J22" s="3">
        <f>$B22/$O22*W22</f>
        <v>6351.538461538461</v>
      </c>
      <c r="K22" s="3">
        <f>$B22/$O22*X22</f>
        <v>6305.5128205128212</v>
      </c>
      <c r="L22" s="3">
        <f>$B22/$O22*Y22</f>
        <v>6075.3846153846152</v>
      </c>
      <c r="M22" s="3">
        <f>$B22/$O22*Z22</f>
        <v>5753.2051282051279</v>
      </c>
      <c r="N22" s="5">
        <f>$B22/$O22*AA22</f>
        <v>5477.0512820512822</v>
      </c>
      <c r="O22">
        <f t="shared" si="13"/>
        <v>1.95</v>
      </c>
      <c r="P22">
        <f t="shared" si="13"/>
        <v>1.8</v>
      </c>
      <c r="Q22">
        <f t="shared" si="15"/>
        <v>1.65</v>
      </c>
      <c r="R22">
        <f t="shared" si="16"/>
        <v>1.59</v>
      </c>
      <c r="S22">
        <f t="shared" si="17"/>
        <v>1.57</v>
      </c>
      <c r="T22">
        <f t="shared" si="18"/>
        <v>1.55</v>
      </c>
      <c r="U22">
        <f t="shared" si="19"/>
        <v>1.47</v>
      </c>
      <c r="V22">
        <f t="shared" si="20"/>
        <v>1.41</v>
      </c>
      <c r="W22">
        <f t="shared" si="21"/>
        <v>1.38</v>
      </c>
      <c r="X22">
        <f t="shared" si="24"/>
        <v>1.37</v>
      </c>
      <c r="Y22">
        <f t="shared" si="22"/>
        <v>1.32</v>
      </c>
      <c r="Z22">
        <f t="shared" si="23"/>
        <v>1.25</v>
      </c>
      <c r="AA22">
        <f t="shared" si="0"/>
        <v>1.19</v>
      </c>
      <c r="AB22">
        <v>6.35</v>
      </c>
      <c r="AC22">
        <v>6.06</v>
      </c>
      <c r="AD22">
        <v>5.09</v>
      </c>
      <c r="AE22">
        <v>4.1100000000000003</v>
      </c>
      <c r="AF22">
        <v>3.72</v>
      </c>
      <c r="AG22">
        <v>3.64</v>
      </c>
      <c r="AH22">
        <v>3.5</v>
      </c>
      <c r="AI22">
        <v>3</v>
      </c>
      <c r="AJ22">
        <v>2.61</v>
      </c>
      <c r="AK22">
        <v>2.4300000000000002</v>
      </c>
      <c r="AL22">
        <v>2.34</v>
      </c>
      <c r="AM22">
        <v>2.0299999999999998</v>
      </c>
      <c r="AN22">
        <v>1.57</v>
      </c>
      <c r="AO22">
        <v>1.18</v>
      </c>
    </row>
    <row r="23" spans="1:41" x14ac:dyDescent="0.3">
      <c r="A23" s="2" t="s">
        <v>20</v>
      </c>
      <c r="B23" s="3">
        <v>7220</v>
      </c>
      <c r="C23" s="3">
        <f>$B$5/$O$5*P23</f>
        <v>7752.9254727474963</v>
      </c>
      <c r="D23" s="3">
        <f>$B$5/$O$5*Q23</f>
        <v>6801.6462736373742</v>
      </c>
      <c r="E23" s="3">
        <f>$B$5/$O$5*R23</f>
        <v>6563.8264738598436</v>
      </c>
      <c r="F23" s="3">
        <f>$B$5/$O$5*S23</f>
        <v>6468.6985539488323</v>
      </c>
      <c r="G23" s="3">
        <f>$B$5/$O$5*T23</f>
        <v>6373.5706340378201</v>
      </c>
      <c r="H23" s="3">
        <f>$B23/$O23*U23</f>
        <v>5715.8333333333339</v>
      </c>
      <c r="I23" s="3">
        <f>$B23/$O23*V23</f>
        <v>5500.9523809523807</v>
      </c>
      <c r="J23" s="3">
        <f>$B23/$O23*W23</f>
        <v>5372.0238095238092</v>
      </c>
      <c r="K23" s="3">
        <f>$B23/$O23*X23</f>
        <v>5329.0476190476193</v>
      </c>
      <c r="L23" s="3">
        <f>$B23/$O23*Y23</f>
        <v>5200.1190476190477</v>
      </c>
      <c r="M23" s="3">
        <f>$B23/$O23*Z23</f>
        <v>5028.2142857142853</v>
      </c>
      <c r="N23" s="5">
        <f>$B23/$O23*AA23</f>
        <v>4856.3095238095239</v>
      </c>
      <c r="O23">
        <f t="shared" si="13"/>
        <v>1.68</v>
      </c>
      <c r="P23">
        <f>ROUND(AD22/$AB23+1,2)</f>
        <v>1.63</v>
      </c>
      <c r="Q23">
        <f t="shared" si="15"/>
        <v>1.43</v>
      </c>
      <c r="R23">
        <f t="shared" si="16"/>
        <v>1.38</v>
      </c>
      <c r="S23">
        <f t="shared" si="17"/>
        <v>1.36</v>
      </c>
      <c r="T23">
        <f t="shared" si="18"/>
        <v>1.34</v>
      </c>
      <c r="U23">
        <f t="shared" si="19"/>
        <v>1.33</v>
      </c>
      <c r="V23">
        <f t="shared" si="20"/>
        <v>1.28</v>
      </c>
      <c r="W23">
        <f t="shared" si="21"/>
        <v>1.25</v>
      </c>
      <c r="X23">
        <f t="shared" si="24"/>
        <v>1.24</v>
      </c>
      <c r="Y23">
        <f t="shared" si="22"/>
        <v>1.21</v>
      </c>
      <c r="Z23">
        <f t="shared" si="23"/>
        <v>1.17</v>
      </c>
      <c r="AA23">
        <f t="shared" si="0"/>
        <v>1.1299999999999999</v>
      </c>
      <c r="AB23">
        <f>4.05*2</f>
        <v>8.1</v>
      </c>
      <c r="AC23">
        <v>5.53</v>
      </c>
      <c r="AD23">
        <v>4.74</v>
      </c>
      <c r="AE23">
        <v>3.52</v>
      </c>
      <c r="AF23">
        <v>3.07</v>
      </c>
      <c r="AG23">
        <v>2.94</v>
      </c>
      <c r="AH23">
        <v>2.76</v>
      </c>
      <c r="AI23">
        <v>2.65</v>
      </c>
      <c r="AJ23">
        <v>2.2799999999999998</v>
      </c>
      <c r="AK23">
        <v>2.04</v>
      </c>
      <c r="AL23">
        <v>1.92</v>
      </c>
      <c r="AM23">
        <v>1.72</v>
      </c>
      <c r="AN23">
        <v>1.38</v>
      </c>
      <c r="AO23">
        <v>1.07</v>
      </c>
    </row>
    <row r="24" spans="1:41" x14ac:dyDescent="0.3">
      <c r="A24" s="2" t="s">
        <v>21</v>
      </c>
      <c r="B24" s="3">
        <v>7099</v>
      </c>
      <c r="C24" s="3">
        <f>$B$5/$O$5*P24</f>
        <v>7657.797552836485</v>
      </c>
      <c r="D24" s="3">
        <f>$B$5/$O$5*Q24</f>
        <v>7182.1579532814239</v>
      </c>
      <c r="E24" s="3">
        <f>$B$5/$O$5*R24</f>
        <v>7039.4660734149047</v>
      </c>
      <c r="F24" s="3">
        <f>$B$5/$O$5*S24</f>
        <v>6991.9021134593986</v>
      </c>
      <c r="G24" s="3">
        <f>$B$5/$O$5*T24</f>
        <v>6801.6462736373742</v>
      </c>
      <c r="H24" s="3">
        <f>$B24/$O24*U24</f>
        <v>5762.7176470588229</v>
      </c>
      <c r="I24" s="3">
        <f>$B24/$O24*V24</f>
        <v>5595.6823529411768</v>
      </c>
      <c r="J24" s="3">
        <f>$B24/$O24*W24</f>
        <v>5470.4058823529413</v>
      </c>
      <c r="K24" s="3">
        <f>$B24/$O24*X24</f>
        <v>5386.8882352941182</v>
      </c>
      <c r="L24" s="3">
        <f>$B24/$O24*Y24</f>
        <v>5178.0941176470587</v>
      </c>
      <c r="M24" s="3">
        <f>$B24/$O24*Z24</f>
        <v>4969.3</v>
      </c>
      <c r="N24" s="5">
        <f>$B24/$O24*AA24</f>
        <v>4760.5058823529407</v>
      </c>
      <c r="O24">
        <f t="shared" si="13"/>
        <v>1.7</v>
      </c>
      <c r="P24">
        <f t="shared" si="14"/>
        <v>1.61</v>
      </c>
      <c r="Q24">
        <f t="shared" si="15"/>
        <v>1.51</v>
      </c>
      <c r="R24">
        <f t="shared" si="16"/>
        <v>1.48</v>
      </c>
      <c r="S24">
        <f t="shared" si="17"/>
        <v>1.47</v>
      </c>
      <c r="T24">
        <f t="shared" si="18"/>
        <v>1.43</v>
      </c>
      <c r="U24">
        <f t="shared" si="19"/>
        <v>1.38</v>
      </c>
      <c r="V24">
        <f t="shared" si="20"/>
        <v>1.34</v>
      </c>
      <c r="W24">
        <f t="shared" si="21"/>
        <v>1.31</v>
      </c>
      <c r="X24">
        <f t="shared" si="24"/>
        <v>1.29</v>
      </c>
      <c r="Y24">
        <f t="shared" si="22"/>
        <v>1.24</v>
      </c>
      <c r="Z24">
        <f t="shared" si="23"/>
        <v>1.19</v>
      </c>
      <c r="AA24">
        <f t="shared" si="0"/>
        <v>1.1399999999999999</v>
      </c>
      <c r="AB24">
        <f>3.87*2</f>
        <v>7.74</v>
      </c>
      <c r="AC24">
        <v>5.45</v>
      </c>
      <c r="AD24">
        <v>4.71</v>
      </c>
      <c r="AE24">
        <v>3.91</v>
      </c>
      <c r="AF24">
        <v>3.75</v>
      </c>
      <c r="AG24">
        <v>3.63</v>
      </c>
      <c r="AH24">
        <v>3.31</v>
      </c>
      <c r="AI24">
        <v>2.96</v>
      </c>
      <c r="AJ24">
        <v>2.6</v>
      </c>
      <c r="AK24">
        <v>2.37</v>
      </c>
      <c r="AL24">
        <v>2.27</v>
      </c>
      <c r="AM24">
        <v>1.84</v>
      </c>
      <c r="AN24">
        <v>1.5</v>
      </c>
      <c r="AO24">
        <v>1.06</v>
      </c>
    </row>
    <row r="25" spans="1:41" x14ac:dyDescent="0.3">
      <c r="A25" s="2" t="s">
        <v>22</v>
      </c>
      <c r="B25" s="3">
        <v>7682</v>
      </c>
      <c r="C25" s="3">
        <f>$B$5/$O$5*P25</f>
        <v>7610.2335928809789</v>
      </c>
      <c r="D25" s="3">
        <f>$B$5/$O$5*Q25</f>
        <v>7039.4660734149047</v>
      </c>
      <c r="E25" s="3">
        <f>$B$5/$O$5*R25</f>
        <v>6944.3381535038925</v>
      </c>
      <c r="F25" s="3">
        <f>$B$5/$O$5*S25</f>
        <v>6849.2102335928803</v>
      </c>
      <c r="G25" s="3">
        <f>$B$5/$O$5*T25</f>
        <v>6706.518353726362</v>
      </c>
      <c r="H25" s="3">
        <f>$B25/$O25*U25</f>
        <v>6136.5088757396452</v>
      </c>
      <c r="I25" s="3">
        <f>$B25/$O25*V25</f>
        <v>5954.6863905325445</v>
      </c>
      <c r="J25" s="3">
        <f>$B25/$O25*W25</f>
        <v>5818.3195266272187</v>
      </c>
      <c r="K25" s="3">
        <f>$B25/$O25*X25</f>
        <v>5727.4082840236688</v>
      </c>
      <c r="L25" s="3">
        <f>$B25/$O25*Y25</f>
        <v>5545.5857988165671</v>
      </c>
      <c r="M25" s="3">
        <f>$B25/$O25*Z25</f>
        <v>5363.7633136094664</v>
      </c>
      <c r="N25" s="5">
        <f>$B25/$O25*AA25</f>
        <v>5136.4852071005907</v>
      </c>
      <c r="O25">
        <f t="shared" si="13"/>
        <v>1.69</v>
      </c>
      <c r="P25">
        <f t="shared" si="14"/>
        <v>1.6</v>
      </c>
      <c r="Q25">
        <f t="shared" si="15"/>
        <v>1.48</v>
      </c>
      <c r="R25">
        <f t="shared" si="16"/>
        <v>1.46</v>
      </c>
      <c r="S25">
        <f t="shared" si="17"/>
        <v>1.44</v>
      </c>
      <c r="T25">
        <f t="shared" si="18"/>
        <v>1.41</v>
      </c>
      <c r="U25">
        <f t="shared" si="19"/>
        <v>1.35</v>
      </c>
      <c r="V25">
        <f t="shared" si="20"/>
        <v>1.31</v>
      </c>
      <c r="W25">
        <f t="shared" si="21"/>
        <v>1.28</v>
      </c>
      <c r="X25">
        <f t="shared" si="24"/>
        <v>1.26</v>
      </c>
      <c r="Y25">
        <f t="shared" si="22"/>
        <v>1.22</v>
      </c>
      <c r="Z25">
        <f t="shared" si="23"/>
        <v>1.18</v>
      </c>
      <c r="AA25">
        <f t="shared" si="0"/>
        <v>1.1299999999999999</v>
      </c>
      <c r="AB25">
        <v>8</v>
      </c>
      <c r="AC25">
        <v>5.52</v>
      </c>
      <c r="AD25">
        <v>4.76</v>
      </c>
      <c r="AE25">
        <v>3.87</v>
      </c>
      <c r="AF25">
        <v>3.65</v>
      </c>
      <c r="AG25">
        <v>3.5</v>
      </c>
      <c r="AH25">
        <v>3.26</v>
      </c>
      <c r="AI25">
        <v>2.83</v>
      </c>
      <c r="AJ25">
        <v>2.5</v>
      </c>
      <c r="AK25">
        <v>2.2400000000000002</v>
      </c>
      <c r="AL25">
        <v>2.1</v>
      </c>
      <c r="AM25">
        <v>1.75</v>
      </c>
      <c r="AN25">
        <v>1.43</v>
      </c>
      <c r="AO25">
        <v>1.05</v>
      </c>
    </row>
    <row r="26" spans="1:41" x14ac:dyDescent="0.3">
      <c r="A26" s="2" t="s">
        <v>23</v>
      </c>
      <c r="B26" s="3">
        <v>9028</v>
      </c>
      <c r="C26" s="3">
        <f>$B$5/$O$5*P26</f>
        <v>8418.8209121245818</v>
      </c>
      <c r="D26" s="3">
        <f>$B$5/$O$5*Q26</f>
        <v>7705.3615127919911</v>
      </c>
      <c r="E26" s="3">
        <f>$B$5/$O$5*R26</f>
        <v>7515.1056729699667</v>
      </c>
      <c r="F26" s="3">
        <f>$B$5/$O$5*S26</f>
        <v>7419.9777530589545</v>
      </c>
      <c r="G26" s="3">
        <f>$B$5/$O$5*T26</f>
        <v>7182.1579532814239</v>
      </c>
      <c r="H26" s="3">
        <f>$B26/$O26*U26</f>
        <v>7103.9999999999991</v>
      </c>
      <c r="I26" s="3">
        <f>$B26/$O26*V26</f>
        <v>6955.9999999999991</v>
      </c>
      <c r="J26" s="3">
        <f>$B26/$O26*W26</f>
        <v>6758.666666666667</v>
      </c>
      <c r="K26" s="3">
        <f>$B26/$O26*X26</f>
        <v>6610.666666666667</v>
      </c>
      <c r="L26" s="3">
        <f>$B26/$O26*Y26</f>
        <v>6364</v>
      </c>
      <c r="M26" s="3">
        <f>$B26/$O26*Z26</f>
        <v>6067.9999999999991</v>
      </c>
      <c r="N26" s="5">
        <f>$B26/$O26*AA26</f>
        <v>5722.6666666666661</v>
      </c>
      <c r="O26">
        <f t="shared" si="13"/>
        <v>1.83</v>
      </c>
      <c r="P26">
        <f t="shared" si="14"/>
        <v>1.77</v>
      </c>
      <c r="Q26">
        <f t="shared" si="15"/>
        <v>1.62</v>
      </c>
      <c r="R26">
        <f t="shared" si="16"/>
        <v>1.58</v>
      </c>
      <c r="S26">
        <f t="shared" si="17"/>
        <v>1.56</v>
      </c>
      <c r="T26">
        <f t="shared" si="18"/>
        <v>1.51</v>
      </c>
      <c r="U26">
        <f t="shared" si="19"/>
        <v>1.44</v>
      </c>
      <c r="V26">
        <f t="shared" si="20"/>
        <v>1.41</v>
      </c>
      <c r="W26">
        <f t="shared" si="21"/>
        <v>1.37</v>
      </c>
      <c r="X26">
        <f t="shared" si="24"/>
        <v>1.34</v>
      </c>
      <c r="Y26">
        <f t="shared" si="22"/>
        <v>1.29</v>
      </c>
      <c r="Z26">
        <f t="shared" si="23"/>
        <v>1.23</v>
      </c>
      <c r="AA26">
        <f t="shared" ref="AA26:AA28" si="25">ROUND(AO26/$AB26+1,2)</f>
        <v>1.1599999999999999</v>
      </c>
      <c r="AB26">
        <v>6.71</v>
      </c>
      <c r="AC26">
        <v>5.58</v>
      </c>
      <c r="AD26">
        <v>5.15</v>
      </c>
      <c r="AE26">
        <v>4.17</v>
      </c>
      <c r="AF26">
        <v>3.89</v>
      </c>
      <c r="AG26">
        <v>3.75</v>
      </c>
      <c r="AH26">
        <v>3.43</v>
      </c>
      <c r="AI26">
        <v>2.97</v>
      </c>
      <c r="AJ26">
        <v>2.72</v>
      </c>
      <c r="AK26">
        <v>2.48</v>
      </c>
      <c r="AL26">
        <v>2.27</v>
      </c>
      <c r="AM26">
        <v>1.96</v>
      </c>
      <c r="AN26">
        <v>1.54</v>
      </c>
      <c r="AO26">
        <v>1.06</v>
      </c>
    </row>
    <row r="27" spans="1:41" x14ac:dyDescent="0.3">
      <c r="A27" s="2" t="s">
        <v>24</v>
      </c>
      <c r="B27" s="3">
        <v>7015</v>
      </c>
      <c r="C27" s="3">
        <f>$B$5/$O$5*P27</f>
        <v>7657.797552836485</v>
      </c>
      <c r="D27" s="3">
        <f>$B$5/$O$5*Q27</f>
        <v>6991.9021134593986</v>
      </c>
      <c r="E27" s="3">
        <f>$B$5/$O$5*R27</f>
        <v>6706.518353726362</v>
      </c>
      <c r="F27" s="3">
        <f>$B$5/$O$5*S27</f>
        <v>6658.9543937708559</v>
      </c>
      <c r="G27" s="3">
        <f>$B$5/$O$5*T27</f>
        <v>6611.3904338153498</v>
      </c>
      <c r="H27" s="3">
        <f>$B27/$O27*U27</f>
        <v>5579.1812865497086</v>
      </c>
      <c r="I27" s="3">
        <f>$B27/$O27*V27</f>
        <v>5456.1111111111122</v>
      </c>
      <c r="J27" s="3">
        <f>$B27/$O27*W27</f>
        <v>5292.0175438596498</v>
      </c>
      <c r="K27" s="3">
        <f>$B27/$O27*X27</f>
        <v>5250.9941520467846</v>
      </c>
      <c r="L27" s="3">
        <f>$B27/$O27*Y27</f>
        <v>5045.877192982457</v>
      </c>
      <c r="M27" s="3">
        <f>$B27/$O27*Z27</f>
        <v>4840.7602339181294</v>
      </c>
      <c r="N27" s="5">
        <f>$B27/$O27*AA27</f>
        <v>4676.666666666667</v>
      </c>
      <c r="O27">
        <f t="shared" si="13"/>
        <v>1.71</v>
      </c>
      <c r="P27">
        <f t="shared" si="14"/>
        <v>1.61</v>
      </c>
      <c r="Q27">
        <f t="shared" si="15"/>
        <v>1.47</v>
      </c>
      <c r="R27">
        <f t="shared" si="16"/>
        <v>1.41</v>
      </c>
      <c r="S27">
        <f t="shared" si="17"/>
        <v>1.4</v>
      </c>
      <c r="T27">
        <f t="shared" si="18"/>
        <v>1.39</v>
      </c>
      <c r="U27">
        <f t="shared" si="19"/>
        <v>1.36</v>
      </c>
      <c r="V27">
        <f t="shared" si="20"/>
        <v>1.33</v>
      </c>
      <c r="W27">
        <f t="shared" si="21"/>
        <v>1.29</v>
      </c>
      <c r="X27">
        <f t="shared" si="24"/>
        <v>1.28</v>
      </c>
      <c r="Y27">
        <f t="shared" si="22"/>
        <v>1.23</v>
      </c>
      <c r="Z27">
        <f t="shared" si="23"/>
        <v>1.18</v>
      </c>
      <c r="AA27">
        <f t="shared" si="25"/>
        <v>1.1399999999999999</v>
      </c>
      <c r="AB27">
        <f>3.9*2</f>
        <v>7.8</v>
      </c>
      <c r="AC27">
        <v>5.52</v>
      </c>
      <c r="AD27">
        <v>4.76</v>
      </c>
      <c r="AE27">
        <v>3.68</v>
      </c>
      <c r="AF27">
        <v>3.23</v>
      </c>
      <c r="AG27">
        <v>3.1</v>
      </c>
      <c r="AH27">
        <v>3.04</v>
      </c>
      <c r="AI27">
        <v>2.84</v>
      </c>
      <c r="AJ27">
        <v>2.56</v>
      </c>
      <c r="AK27">
        <v>2.2799999999999998</v>
      </c>
      <c r="AL27">
        <v>2.16</v>
      </c>
      <c r="AM27">
        <v>1.8</v>
      </c>
      <c r="AN27">
        <v>1.4</v>
      </c>
      <c r="AO27">
        <v>1.06</v>
      </c>
    </row>
    <row r="28" spans="1:41" x14ac:dyDescent="0.3">
      <c r="A28" s="2" t="s">
        <v>25</v>
      </c>
      <c r="B28" s="3">
        <v>6188</v>
      </c>
      <c r="C28" s="3">
        <f>$B$5/$O$5*P28</f>
        <v>6944.3381535038925</v>
      </c>
      <c r="D28" s="3">
        <f>$B$5/$O$5*Q28</f>
        <v>6516.2625139043384</v>
      </c>
      <c r="E28" s="3">
        <f>$B$5/$O$5*R28</f>
        <v>6373.5706340378201</v>
      </c>
      <c r="F28" s="3">
        <f>$B$5/$O$5*S28</f>
        <v>6278.4427141268079</v>
      </c>
      <c r="G28" s="3">
        <f>$B$5/$O$5*T28</f>
        <v>6230.8787541713018</v>
      </c>
      <c r="H28" s="3">
        <f>$B28/$O28*U28</f>
        <v>5030.2451612903224</v>
      </c>
      <c r="I28" s="3">
        <f>$B28/$O28*V28</f>
        <v>4870.5548387096769</v>
      </c>
      <c r="J28" s="3">
        <f>$B28/$O28*W28</f>
        <v>4790.7096774193542</v>
      </c>
      <c r="K28" s="3">
        <f>$B28/$O28*X28</f>
        <v>4790.7096774193542</v>
      </c>
      <c r="L28" s="3">
        <f>$B28/$O28*Y28</f>
        <v>4670.9419354838701</v>
      </c>
      <c r="M28" s="3">
        <f>$B28/$O28*Z28</f>
        <v>4551.174193548386</v>
      </c>
      <c r="N28" s="5">
        <f>$B28/$O28*AA28</f>
        <v>4351.561290322581</v>
      </c>
      <c r="O28">
        <f t="shared" si="13"/>
        <v>1.55</v>
      </c>
      <c r="P28">
        <f t="shared" si="14"/>
        <v>1.46</v>
      </c>
      <c r="Q28">
        <f t="shared" si="15"/>
        <v>1.37</v>
      </c>
      <c r="R28">
        <f t="shared" si="16"/>
        <v>1.34</v>
      </c>
      <c r="S28">
        <f t="shared" si="17"/>
        <v>1.32</v>
      </c>
      <c r="T28">
        <f t="shared" si="18"/>
        <v>1.31</v>
      </c>
      <c r="U28">
        <f t="shared" si="19"/>
        <v>1.26</v>
      </c>
      <c r="V28">
        <f t="shared" si="20"/>
        <v>1.22</v>
      </c>
      <c r="W28">
        <f t="shared" si="21"/>
        <v>1.2</v>
      </c>
      <c r="X28">
        <f t="shared" si="24"/>
        <v>1.2</v>
      </c>
      <c r="Y28">
        <f t="shared" si="22"/>
        <v>1.17</v>
      </c>
      <c r="Z28">
        <f t="shared" si="23"/>
        <v>1.1399999999999999</v>
      </c>
      <c r="AA28">
        <f t="shared" si="25"/>
        <v>1.0900000000000001</v>
      </c>
      <c r="AB28">
        <f>4.56*2</f>
        <v>9.1199999999999992</v>
      </c>
      <c r="AC28">
        <v>5.03</v>
      </c>
      <c r="AD28">
        <v>4.2300000000000004</v>
      </c>
      <c r="AE28">
        <v>3.35</v>
      </c>
      <c r="AF28">
        <v>3.06</v>
      </c>
      <c r="AG28">
        <v>2.95</v>
      </c>
      <c r="AH28">
        <v>2.82</v>
      </c>
      <c r="AI28">
        <v>2.4</v>
      </c>
      <c r="AJ28">
        <v>2.0499999999999998</v>
      </c>
      <c r="AK28">
        <v>1.86</v>
      </c>
      <c r="AL28">
        <v>1.86</v>
      </c>
      <c r="AM28">
        <v>1.58</v>
      </c>
      <c r="AN28">
        <v>1.25</v>
      </c>
      <c r="AO28">
        <v>0.8</v>
      </c>
    </row>
    <row r="29" spans="1:41" x14ac:dyDescent="0.3">
      <c r="A29" s="2" t="s">
        <v>26</v>
      </c>
      <c r="B29" s="3">
        <v>8592</v>
      </c>
      <c r="C29" s="3">
        <f>$B$5/$O$5*P29</f>
        <v>7800.4894327030024</v>
      </c>
      <c r="D29" s="3">
        <f>$B$5/$O$5*Q29</f>
        <v>7182.1579532814239</v>
      </c>
      <c r="E29" s="3">
        <f>$B$5/$O$5*R29</f>
        <v>6896.7741935483864</v>
      </c>
      <c r="F29" s="3">
        <f>$B$5/$O$5*S29</f>
        <v>6801.6462736373742</v>
      </c>
      <c r="G29" s="3">
        <f>$B$5/$O$5*T29</f>
        <v>6706.518353726362</v>
      </c>
      <c r="H29" s="3">
        <f>$B29/$O29*U29</f>
        <v>6793.6744186046517</v>
      </c>
      <c r="I29" s="3">
        <f>$B29/$O29*V29</f>
        <v>6593.8604651162796</v>
      </c>
      <c r="J29" s="3">
        <f>$B29/$O29*W29</f>
        <v>6493.9534883720935</v>
      </c>
      <c r="K29" s="3">
        <f>$B29/$O29*X29</f>
        <v>6344.0930232558139</v>
      </c>
      <c r="L29" s="3">
        <f>$B29/$O29*Y29</f>
        <v>6144.2790697674418</v>
      </c>
      <c r="M29" s="3">
        <f>$B29/$O29*Z29</f>
        <v>5944.4651162790697</v>
      </c>
      <c r="N29" s="5">
        <f>$B29/$O29*AA29</f>
        <v>5644.7441860465115</v>
      </c>
      <c r="O29">
        <f t="shared" ref="O29" si="26">ROUND(AC29/$AB29+1,2)</f>
        <v>1.72</v>
      </c>
      <c r="P29">
        <f t="shared" ref="P29" si="27">ROUND(AD29/$AB29+1,2)</f>
        <v>1.64</v>
      </c>
      <c r="Q29">
        <f t="shared" ref="Q29" si="28">ROUND(AE29/$AB29+1,2)</f>
        <v>1.51</v>
      </c>
      <c r="R29">
        <f t="shared" ref="R29" si="29">ROUND(AF29/$AB29+1,2)</f>
        <v>1.45</v>
      </c>
      <c r="S29">
        <f t="shared" ref="S29" si="30">ROUND(AG29/$AB29+1,2)</f>
        <v>1.43</v>
      </c>
      <c r="T29">
        <f t="shared" ref="T29" si="31">ROUND(AH29/$AB29+1,2)</f>
        <v>1.41</v>
      </c>
      <c r="U29">
        <f t="shared" ref="U29" si="32">ROUND(AI29/$AB29+1,2)</f>
        <v>1.36</v>
      </c>
      <c r="V29">
        <f t="shared" ref="V29" si="33">ROUND(AJ29/$AB29+1,2)</f>
        <v>1.32</v>
      </c>
      <c r="W29">
        <f t="shared" ref="W29" si="34">ROUND(AK29/$AB29+1,2)</f>
        <v>1.3</v>
      </c>
      <c r="X29">
        <f t="shared" ref="X29" si="35">ROUND(AL29/$AB29+1,2)</f>
        <v>1.27</v>
      </c>
      <c r="Y29">
        <f t="shared" ref="Y29" si="36">ROUND(AM29/$AB29+1,2)</f>
        <v>1.23</v>
      </c>
      <c r="Z29">
        <f t="shared" ref="Z29" si="37">ROUND(AN29/$AB29+1,2)</f>
        <v>1.19</v>
      </c>
      <c r="AA29">
        <f t="shared" ref="AA29" si="38">ROUND(AO29/$AB29+1,2)</f>
        <v>1.1299999999999999</v>
      </c>
      <c r="AB29">
        <f>4.15*2</f>
        <v>8.3000000000000007</v>
      </c>
      <c r="AC29">
        <v>5.95</v>
      </c>
      <c r="AD29">
        <v>5.33</v>
      </c>
      <c r="AE29">
        <v>4.2</v>
      </c>
      <c r="AF29">
        <v>3.75</v>
      </c>
      <c r="AG29">
        <v>3.6</v>
      </c>
      <c r="AH29">
        <v>3.4</v>
      </c>
      <c r="AI29">
        <v>2.95</v>
      </c>
      <c r="AJ29">
        <v>2.68</v>
      </c>
      <c r="AK29">
        <v>2.48</v>
      </c>
      <c r="AL29">
        <v>2.23</v>
      </c>
      <c r="AM29">
        <v>1.9</v>
      </c>
      <c r="AN29">
        <v>1.57</v>
      </c>
      <c r="AO29">
        <v>1.08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Antonijs Svalovs</dc:creator>
  <cp:lastModifiedBy>Antonijs Svalovs</cp:lastModifiedBy>
  <dcterms:created xsi:type="dcterms:W3CDTF">2023-10-10T09:39:15Z</dcterms:created>
  <dcterms:modified xsi:type="dcterms:W3CDTF">2023-10-11T13:14:11Z</dcterms:modified>
</cp:coreProperties>
</file>