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foglia/Library/Mobile Documents/3L68KQB4HG~com~readdle~CommonDocuments/Documents/UNI_documents_by_readdle/Semester_7/Extrasolar Planets and Astrobiology/Astro_HW/github/hw2_sources/"/>
    </mc:Choice>
  </mc:AlternateContent>
  <xr:revisionPtr revIDLastSave="0" documentId="13_ncr:1_{E053D204-6463-5C49-A238-CD43CBC33082}" xr6:coauthVersionLast="47" xr6:coauthVersionMax="47" xr10:uidLastSave="{00000000-0000-0000-0000-000000000000}"/>
  <bookViews>
    <workbookView xWindow="0" yWindow="0" windowWidth="28800" windowHeight="18000" xr2:uid="{B37E80F9-416D-934B-A110-EC3092D2D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14" i="1"/>
  <c r="L14" i="1"/>
  <c r="L16" i="1"/>
  <c r="L17" i="1"/>
  <c r="L18" i="1"/>
  <c r="L19" i="1"/>
  <c r="G15" i="1"/>
  <c r="H15" i="1" s="1"/>
  <c r="F4" i="1"/>
  <c r="H14" i="1" s="1"/>
  <c r="H19" i="1" l="1"/>
  <c r="H17" i="1"/>
  <c r="H16" i="1"/>
  <c r="H18" i="1"/>
  <c r="F5" i="1" l="1"/>
  <c r="G11" i="1"/>
  <c r="H11" i="1" s="1"/>
  <c r="K9" i="1" l="1"/>
  <c r="L9" i="1" s="1"/>
  <c r="K15" i="1"/>
  <c r="L15" i="1" s="1"/>
  <c r="G9" i="1"/>
  <c r="H9" i="1" s="1"/>
  <c r="G10" i="1"/>
  <c r="H10" i="1" s="1"/>
  <c r="K8" i="1"/>
  <c r="L8" i="1" s="1"/>
  <c r="K13" i="1"/>
  <c r="L13" i="1" s="1"/>
  <c r="K12" i="1"/>
  <c r="L12" i="1" s="1"/>
  <c r="K11" i="1"/>
  <c r="L11" i="1" s="1"/>
  <c r="K10" i="1"/>
  <c r="L10" i="1" s="1"/>
  <c r="G8" i="1"/>
  <c r="H8" i="1" s="1"/>
  <c r="G13" i="1"/>
  <c r="H13" i="1" s="1"/>
  <c r="G12" i="1"/>
  <c r="H12" i="1" s="1"/>
</calcChain>
</file>

<file path=xl/sharedStrings.xml><?xml version="1.0" encoding="utf-8"?>
<sst xmlns="http://schemas.openxmlformats.org/spreadsheetml/2006/main" count="25" uniqueCount="25">
  <si>
    <t xml:space="preserve"> </t>
  </si>
  <si>
    <t xml:space="preserve">TRAPPIST 1-f </t>
  </si>
  <si>
    <t xml:space="preserve">GJ 1214 b </t>
  </si>
  <si>
    <t xml:space="preserve">CoRoT-1 b </t>
  </si>
  <si>
    <t xml:space="preserve">Kepler 79-d </t>
  </si>
  <si>
    <t xml:space="preserve">Kepler 128-b </t>
  </si>
  <si>
    <t xml:space="preserve">Kepler 26-b </t>
  </si>
  <si>
    <t>Mass (M_earth)</t>
  </si>
  <si>
    <t>Radius (R_earth)</t>
  </si>
  <si>
    <t>Mass (kg)</t>
  </si>
  <si>
    <t>Earth's Mass</t>
  </si>
  <si>
    <t>Earth's Radious</t>
  </si>
  <si>
    <t>Mass (M_Jupiter)</t>
  </si>
  <si>
    <t>Radius (R_Jupiter)</t>
  </si>
  <si>
    <t>Radius (m)</t>
  </si>
  <si>
    <t>Log (M)/Log(M_earth)</t>
  </si>
  <si>
    <t>Distance from parent star (AU)</t>
  </si>
  <si>
    <t>n/a</t>
  </si>
  <si>
    <t>Radius (Km)</t>
  </si>
  <si>
    <t>VENUS</t>
  </si>
  <si>
    <t>EARTH</t>
  </si>
  <si>
    <t>JUPITER</t>
  </si>
  <si>
    <t>SATURN</t>
  </si>
  <si>
    <t>URANUS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</si>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</sst>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BookAntiqua"/>
    </font>
    <font>
      <b/>
      <sz val="12"/>
      <color theme="1"/>
      <name val="BookAntiqu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Planetary</a:t>
            </a:r>
            <a:r>
              <a:rPr lang="en-US" baseline="0"/>
              <a:t> Composition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116151189006253"/>
                  <c:y val="-4.0472175379426642E-2"/>
                </c:manualLayout>
              </c:layout>
              <c:tx>
                <c:rich>
                  <a:bodyPr/>
                  <a:lstStyle/>
                  <a:p>
                    <a:fld id="{18B8FBEB-E459-C74A-B474-AC572F1B4E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619-D644-B3C5-F8567A42605F}"/>
                </c:ext>
              </c:extLst>
            </c:dLbl>
            <c:dLbl>
              <c:idx val="1"/>
              <c:layout>
                <c:manualLayout>
                  <c:x val="-0.17402352517733866"/>
                  <c:y val="1.1804384485666104E-2"/>
                </c:manualLayout>
              </c:layout>
              <c:tx>
                <c:rich>
                  <a:bodyPr/>
                  <a:lstStyle/>
                  <a:p>
                    <a:fld id="{31885775-2C5A-354C-ADF0-2475C1D4C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619-D644-B3C5-F8567A42605F}"/>
                </c:ext>
              </c:extLst>
            </c:dLbl>
            <c:dLbl>
              <c:idx val="2"/>
              <c:layout>
                <c:manualLayout>
                  <c:x val="-0.15798101389215211"/>
                  <c:y val="-1.1804384485666104E-2"/>
                </c:manualLayout>
              </c:layout>
              <c:tx>
                <c:rich>
                  <a:bodyPr/>
                  <a:lstStyle/>
                  <a:p>
                    <a:fld id="{4060ECB9-3049-9845-A268-CA4D384E2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619-D644-B3C5-F8567A42605F}"/>
                </c:ext>
              </c:extLst>
            </c:dLbl>
            <c:dLbl>
              <c:idx val="3"/>
              <c:layout>
                <c:manualLayout>
                  <c:x val="-1.6569003354312412E-2"/>
                  <c:y val="2.4083467222583685E-2"/>
                </c:manualLayout>
              </c:layout>
              <c:tx>
                <c:rich>
                  <a:bodyPr/>
                  <a:lstStyle/>
                  <a:p>
                    <a:fld id="{14E98287-B2DA-D440-8570-7B5FE6567E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619-D644-B3C5-F8567A42605F}"/>
                </c:ext>
              </c:extLst>
            </c:dLbl>
            <c:dLbl>
              <c:idx val="4"/>
              <c:layout>
                <c:manualLayout>
                  <c:x val="-0.14129663418999114"/>
                  <c:y val="-5.0590219224283303E-3"/>
                </c:manualLayout>
              </c:layout>
              <c:tx>
                <c:rich>
                  <a:bodyPr/>
                  <a:lstStyle/>
                  <a:p>
                    <a:fld id="{0270590E-EB8F-3D4D-8D5B-699ED6233E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619-D644-B3C5-F8567A42605F}"/>
                </c:ext>
              </c:extLst>
            </c:dLbl>
            <c:dLbl>
              <c:idx val="5"/>
              <c:layout>
                <c:manualLayout>
                  <c:x val="-0.14528361685854399"/>
                  <c:y val="-2.1922428330522766E-2"/>
                </c:manualLayout>
              </c:layout>
              <c:tx>
                <c:rich>
                  <a:bodyPr/>
                  <a:lstStyle/>
                  <a:p>
                    <a:fld id="{CA70B5C0-2643-4646-AD9A-C2E4829894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619-D644-B3C5-F8567A42605F}"/>
                </c:ext>
              </c:extLst>
            </c:dLbl>
            <c:dLbl>
              <c:idx val="6"/>
              <c:layout>
                <c:manualLayout>
                  <c:x val="6.0314035622697347E-2"/>
                  <c:y val="2.0459693803030227E-2"/>
                </c:manualLayout>
              </c:layout>
              <c:tx>
                <c:rich>
                  <a:bodyPr/>
                  <a:lstStyle/>
                  <a:p>
                    <a:fld id="{24E7474F-8CDF-E544-A898-6ACD70EDFE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619-D644-B3C5-F8567A42605F}"/>
                </c:ext>
              </c:extLst>
            </c:dLbl>
            <c:dLbl>
              <c:idx val="7"/>
              <c:layout>
                <c:manualLayout>
                  <c:x val="9.4144700336431034E-3"/>
                  <c:y val="-1.7618940128268114E-2"/>
                </c:manualLayout>
              </c:layout>
              <c:tx>
                <c:rich>
                  <a:bodyPr/>
                  <a:lstStyle/>
                  <a:p>
                    <a:fld id="{14F92AF3-62B3-F743-A1F3-80DFFC63ED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619-D644-B3C5-F8567A42605F}"/>
                </c:ext>
              </c:extLst>
            </c:dLbl>
            <c:dLbl>
              <c:idx val="8"/>
              <c:layout>
                <c:manualLayout>
                  <c:x val="-0.12247909178618384"/>
                  <c:y val="-6.7453625632378361E-3"/>
                </c:manualLayout>
              </c:layout>
              <c:tx>
                <c:rich>
                  <a:bodyPr/>
                  <a:lstStyle/>
                  <a:p>
                    <a:fld id="{6AD779DA-06C0-6748-880C-5CB9A42B27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619-D644-B3C5-F8567A42605F}"/>
                </c:ext>
              </c:extLst>
            </c:dLbl>
            <c:dLbl>
              <c:idx val="9"/>
              <c:layout>
                <c:manualLayout>
                  <c:x val="-0.12748186621742544"/>
                  <c:y val="-5.0590219224283927E-3"/>
                </c:manualLayout>
              </c:layout>
              <c:tx>
                <c:rich>
                  <a:bodyPr/>
                  <a:lstStyle/>
                  <a:p>
                    <a:fld id="{7234E814-46FC-DA4F-8FF1-FB98A5FA2E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619-D644-B3C5-F8567A42605F}"/>
                </c:ext>
              </c:extLst>
            </c:dLbl>
            <c:dLbl>
              <c:idx val="10"/>
              <c:layout>
                <c:manualLayout>
                  <c:x val="-0.13609070140621177"/>
                  <c:y val="-5.0590219224283303E-3"/>
                </c:manualLayout>
              </c:layout>
              <c:tx>
                <c:rich>
                  <a:bodyPr/>
                  <a:lstStyle/>
                  <a:p>
                    <a:fld id="{9465DDE5-7908-954E-9C35-33EEA3CE17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619-D644-B3C5-F8567A42605F}"/>
                </c:ext>
              </c:extLst>
            </c:dLbl>
            <c:dLbl>
              <c:idx val="11"/>
              <c:layout>
                <c:manualLayout>
                  <c:x val="5.0659614778969381E-3"/>
                  <c:y val="1.0441369786618157E-2"/>
                </c:manualLayout>
              </c:layout>
              <c:tx>
                <c:rich>
                  <a:bodyPr/>
                  <a:lstStyle/>
                  <a:p>
                    <a:fld id="{D02476B0-E5FE-CA41-BF30-C6A763CF67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619-D644-B3C5-F8567A4260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Sheet1!$E$8:$E$19</c:f>
              <c:numCache>
                <c:formatCode>General</c:formatCode>
                <c:ptCount val="12"/>
                <c:pt idx="0">
                  <c:v>0.76900000000000002</c:v>
                </c:pt>
                <c:pt idx="1">
                  <c:v>0.67</c:v>
                </c:pt>
                <c:pt idx="2">
                  <c:v>5.12</c:v>
                </c:pt>
                <c:pt idx="3">
                  <c:v>8.17</c:v>
                </c:pt>
                <c:pt idx="4">
                  <c:v>327</c:v>
                </c:pt>
                <c:pt idx="5">
                  <c:v>6.0389999999999997</c:v>
                </c:pt>
                <c:pt idx="6">
                  <c:v>0.8150200937709311</c:v>
                </c:pt>
                <c:pt idx="7">
                  <c:v>1</c:v>
                </c:pt>
                <c:pt idx="8">
                  <c:v>317.83824514400533</c:v>
                </c:pt>
                <c:pt idx="9">
                  <c:v>95.164099129269928</c:v>
                </c:pt>
                <c:pt idx="10">
                  <c:v>14.53633623576691</c:v>
                </c:pt>
                <c:pt idx="11">
                  <c:v>17.148191560616208</c:v>
                </c:pt>
              </c:numCache>
            </c:numRef>
          </c:xVal>
          <c:yVal>
            <c:numRef>
              <c:f>Sheet1!$L$8:$L$19</c:f>
              <c:numCache>
                <c:formatCode>General</c:formatCode>
                <c:ptCount val="12"/>
                <c:pt idx="0">
                  <c:v>9120.5400000000009</c:v>
                </c:pt>
                <c:pt idx="1">
                  <c:v>6665.01</c:v>
                </c:pt>
                <c:pt idx="2">
                  <c:v>17730.84</c:v>
                </c:pt>
                <c:pt idx="3">
                  <c:v>17488.475999999999</c:v>
                </c:pt>
                <c:pt idx="4">
                  <c:v>106512.6</c:v>
                </c:pt>
                <c:pt idx="5">
                  <c:v>45666.48</c:v>
                </c:pt>
                <c:pt idx="6">
                  <c:v>6051.8</c:v>
                </c:pt>
                <c:pt idx="7">
                  <c:v>6378</c:v>
                </c:pt>
                <c:pt idx="8">
                  <c:v>69911</c:v>
                </c:pt>
                <c:pt idx="9">
                  <c:v>58232</c:v>
                </c:pt>
                <c:pt idx="10">
                  <c:v>25362</c:v>
                </c:pt>
                <c:pt idx="11">
                  <c:v>24622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Sheet1!$D$8:$D$19</c15:f>
                <c15:dlblRangeCache>
                  <c:ptCount val="12"/>
                  <c:pt idx="0">
                    <c:v>Kepler 128-b </c:v>
                  </c:pt>
                  <c:pt idx="1">
                    <c:v>TRAPPIST 1-f </c:v>
                  </c:pt>
                  <c:pt idx="2">
                    <c:v>Kepler 26-b </c:v>
                  </c:pt>
                  <c:pt idx="3">
                    <c:v>GJ 1214 b </c:v>
                  </c:pt>
                  <c:pt idx="4">
                    <c:v>CoRoT-1 b </c:v>
                  </c:pt>
                  <c:pt idx="5">
                    <c:v>Kepler 79-d </c:v>
                  </c:pt>
                  <c:pt idx="6">
                    <c:v>VENUS</c:v>
                  </c:pt>
                  <c:pt idx="7">
                    <c:v>EARTH</c:v>
                  </c:pt>
                  <c:pt idx="8">
                    <c:v>JUPITER</c:v>
                  </c:pt>
                  <c:pt idx="9">
                    <c:v>SATURN</c:v>
                  </c:pt>
                  <c:pt idx="10">
                    <c:v>URANUS</c:v>
                  </c:pt>
                  <c:pt idx="11">
                    <c:v>NEPTUNE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619-D644-B3C5-F8567A42605F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922148656"/>
        <c:axId val="922335744"/>
      </c:scatterChart>
      <c:valAx>
        <c:axId val="922148656"/>
        <c:scaling>
          <c:logBase val="10"/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M [M_earth]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335744"/>
        <c:crosses val="autoZero"/>
        <c:crossBetween val="midCat"/>
      </c:valAx>
      <c:valAx>
        <c:axId val="9223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 [km]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14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</xdr:col>
      <xdr:colOff>774700</xdr:colOff>
      <xdr:row>13</xdr:row>
      <xdr:rowOff>0</xdr:rowOff>
    </xdr:to>
    <xdr:pic>
      <xdr:nvPicPr>
        <xdr:cNvPr id="3" name="Picture 2" descr="page1image62636448">
          <a:extLst>
            <a:ext uri="{FF2B5EF4-FFF2-40B4-BE49-F238E27FC236}">
              <a16:creationId xmlns:a16="http://schemas.microsoft.com/office/drawing/2014/main" id="{158203ED-BD81-B59B-8838-7FC43DDB2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94000"/>
          <a:ext cx="77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787400</xdr:colOff>
      <xdr:row>13</xdr:row>
      <xdr:rowOff>0</xdr:rowOff>
    </xdr:from>
    <xdr:to>
      <xdr:col>4</xdr:col>
      <xdr:colOff>812800</xdr:colOff>
      <xdr:row>13</xdr:row>
      <xdr:rowOff>0</xdr:rowOff>
    </xdr:to>
    <xdr:pic>
      <xdr:nvPicPr>
        <xdr:cNvPr id="4" name="Picture 3" descr="page1image62644976">
          <a:extLst>
            <a:ext uri="{FF2B5EF4-FFF2-40B4-BE49-F238E27FC236}">
              <a16:creationId xmlns:a16="http://schemas.microsoft.com/office/drawing/2014/main" id="{C92E7E99-4382-72A8-6B1C-2D79226B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" y="2794000"/>
          <a:ext cx="106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13</xdr:row>
      <xdr:rowOff>0</xdr:rowOff>
    </xdr:from>
    <xdr:to>
      <xdr:col>6</xdr:col>
      <xdr:colOff>863600</xdr:colOff>
      <xdr:row>13</xdr:row>
      <xdr:rowOff>0</xdr:rowOff>
    </xdr:to>
    <xdr:pic>
      <xdr:nvPicPr>
        <xdr:cNvPr id="5" name="Picture 4" descr="page1image62644352">
          <a:extLst>
            <a:ext uri="{FF2B5EF4-FFF2-40B4-BE49-F238E27FC236}">
              <a16:creationId xmlns:a16="http://schemas.microsoft.com/office/drawing/2014/main" id="{B8EF4FC9-C979-E90B-904D-BF375995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0862" y="2799041"/>
          <a:ext cx="183044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406400</xdr:colOff>
      <xdr:row>13</xdr:row>
      <xdr:rowOff>0</xdr:rowOff>
    </xdr:from>
    <xdr:to>
      <xdr:col>9</xdr:col>
      <xdr:colOff>927099</xdr:colOff>
      <xdr:row>13</xdr:row>
      <xdr:rowOff>0</xdr:rowOff>
    </xdr:to>
    <xdr:pic>
      <xdr:nvPicPr>
        <xdr:cNvPr id="6" name="Picture 5" descr="page1image62644144">
          <a:extLst>
            <a:ext uri="{FF2B5EF4-FFF2-40B4-BE49-F238E27FC236}">
              <a16:creationId xmlns:a16="http://schemas.microsoft.com/office/drawing/2014/main" id="{69B5FE6F-1EA9-5E8E-15D3-C1A49B16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431800</xdr:colOff>
      <xdr:row>13</xdr:row>
      <xdr:rowOff>0</xdr:rowOff>
    </xdr:from>
    <xdr:to>
      <xdr:col>11</xdr:col>
      <xdr:colOff>1267461</xdr:colOff>
      <xdr:row>13</xdr:row>
      <xdr:rowOff>0</xdr:rowOff>
    </xdr:to>
    <xdr:pic>
      <xdr:nvPicPr>
        <xdr:cNvPr id="7" name="Picture 6" descr="page1image62645184">
          <a:extLst>
            <a:ext uri="{FF2B5EF4-FFF2-40B4-BE49-F238E27FC236}">
              <a16:creationId xmlns:a16="http://schemas.microsoft.com/office/drawing/2014/main" id="{E862EC19-CC1C-A0A6-95E9-2CA60ED98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3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457200</xdr:colOff>
      <xdr:row>13</xdr:row>
      <xdr:rowOff>0</xdr:rowOff>
    </xdr:from>
    <xdr:to>
      <xdr:col>15</xdr:col>
      <xdr:colOff>469899</xdr:colOff>
      <xdr:row>13</xdr:row>
      <xdr:rowOff>0</xdr:rowOff>
    </xdr:to>
    <xdr:pic>
      <xdr:nvPicPr>
        <xdr:cNvPr id="8" name="Picture 7" descr="page1image62646016">
          <a:extLst>
            <a:ext uri="{FF2B5EF4-FFF2-40B4-BE49-F238E27FC236}">
              <a16:creationId xmlns:a16="http://schemas.microsoft.com/office/drawing/2014/main" id="{721F8D98-19B6-19A2-57A0-A6C06DD90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482600</xdr:colOff>
      <xdr:row>13</xdr:row>
      <xdr:rowOff>0</xdr:rowOff>
    </xdr:from>
    <xdr:to>
      <xdr:col>17</xdr:col>
      <xdr:colOff>660401</xdr:colOff>
      <xdr:row>13</xdr:row>
      <xdr:rowOff>0</xdr:rowOff>
    </xdr:to>
    <xdr:pic>
      <xdr:nvPicPr>
        <xdr:cNvPr id="9" name="Picture 8" descr="page1image62645808">
          <a:extLst>
            <a:ext uri="{FF2B5EF4-FFF2-40B4-BE49-F238E27FC236}">
              <a16:creationId xmlns:a16="http://schemas.microsoft.com/office/drawing/2014/main" id="{D616253B-96A3-1C38-55CC-815CE7934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4100" y="2794000"/>
          <a:ext cx="182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673100</xdr:colOff>
      <xdr:row>13</xdr:row>
      <xdr:rowOff>0</xdr:rowOff>
    </xdr:from>
    <xdr:to>
      <xdr:col>19</xdr:col>
      <xdr:colOff>685799</xdr:colOff>
      <xdr:row>13</xdr:row>
      <xdr:rowOff>0</xdr:rowOff>
    </xdr:to>
    <xdr:pic>
      <xdr:nvPicPr>
        <xdr:cNvPr id="10" name="Picture 9" descr="page1image62645600">
          <a:extLst>
            <a:ext uri="{FF2B5EF4-FFF2-40B4-BE49-F238E27FC236}">
              <a16:creationId xmlns:a16="http://schemas.microsoft.com/office/drawing/2014/main" id="{F8447732-071F-E842-6892-6D671819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698500</xdr:colOff>
      <xdr:row>13</xdr:row>
      <xdr:rowOff>0</xdr:rowOff>
    </xdr:from>
    <xdr:to>
      <xdr:col>21</xdr:col>
      <xdr:colOff>711201</xdr:colOff>
      <xdr:row>13</xdr:row>
      <xdr:rowOff>0</xdr:rowOff>
    </xdr:to>
    <xdr:pic>
      <xdr:nvPicPr>
        <xdr:cNvPr id="11" name="Picture 10" descr="page1image62646224">
          <a:extLst>
            <a:ext uri="{FF2B5EF4-FFF2-40B4-BE49-F238E27FC236}">
              <a16:creationId xmlns:a16="http://schemas.microsoft.com/office/drawing/2014/main" id="{C7BD5480-8206-13C8-1C49-A98E9FE8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320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723900</xdr:colOff>
      <xdr:row>13</xdr:row>
      <xdr:rowOff>0</xdr:rowOff>
    </xdr:from>
    <xdr:to>
      <xdr:col>23</xdr:col>
      <xdr:colOff>736599</xdr:colOff>
      <xdr:row>13</xdr:row>
      <xdr:rowOff>0</xdr:rowOff>
    </xdr:to>
    <xdr:pic>
      <xdr:nvPicPr>
        <xdr:cNvPr id="12" name="Picture 11" descr="page1image62636864">
          <a:extLst>
            <a:ext uri="{FF2B5EF4-FFF2-40B4-BE49-F238E27FC236}">
              <a16:creationId xmlns:a16="http://schemas.microsoft.com/office/drawing/2014/main" id="{7445EF61-1ED1-2E11-61D9-56F5EDA0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084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749300</xdr:colOff>
      <xdr:row>13</xdr:row>
      <xdr:rowOff>0</xdr:rowOff>
    </xdr:from>
    <xdr:to>
      <xdr:col>26</xdr:col>
      <xdr:colOff>101601</xdr:colOff>
      <xdr:row>13</xdr:row>
      <xdr:rowOff>0</xdr:rowOff>
    </xdr:to>
    <xdr:pic>
      <xdr:nvPicPr>
        <xdr:cNvPr id="13" name="Picture 12" descr="page1image62639984">
          <a:extLst>
            <a:ext uri="{FF2B5EF4-FFF2-40B4-BE49-F238E27FC236}">
              <a16:creationId xmlns:a16="http://schemas.microsoft.com/office/drawing/2014/main" id="{1A492BE5-D01E-9832-B74C-30317727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4800" y="2794000"/>
          <a:ext cx="182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13</xdr:row>
      <xdr:rowOff>0</xdr:rowOff>
    </xdr:from>
    <xdr:to>
      <xdr:col>28</xdr:col>
      <xdr:colOff>126999</xdr:colOff>
      <xdr:row>13</xdr:row>
      <xdr:rowOff>0</xdr:rowOff>
    </xdr:to>
    <xdr:pic>
      <xdr:nvPicPr>
        <xdr:cNvPr id="14" name="Picture 13" descr="page1image62646432">
          <a:extLst>
            <a:ext uri="{FF2B5EF4-FFF2-40B4-BE49-F238E27FC236}">
              <a16:creationId xmlns:a16="http://schemas.microsoft.com/office/drawing/2014/main" id="{E43419C4-6547-14C1-384B-833EB70A6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139700</xdr:colOff>
      <xdr:row>13</xdr:row>
      <xdr:rowOff>0</xdr:rowOff>
    </xdr:from>
    <xdr:to>
      <xdr:col>30</xdr:col>
      <xdr:colOff>152401</xdr:colOff>
      <xdr:row>13</xdr:row>
      <xdr:rowOff>0</xdr:rowOff>
    </xdr:to>
    <xdr:pic>
      <xdr:nvPicPr>
        <xdr:cNvPr id="15" name="Picture 14" descr="page1image62644768">
          <a:extLst>
            <a:ext uri="{FF2B5EF4-FFF2-40B4-BE49-F238E27FC236}">
              <a16:creationId xmlns:a16="http://schemas.microsoft.com/office/drawing/2014/main" id="{AB614DAE-18EC-62B0-E8B4-00D1AEDEA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165100</xdr:colOff>
      <xdr:row>13</xdr:row>
      <xdr:rowOff>0</xdr:rowOff>
    </xdr:from>
    <xdr:to>
      <xdr:col>32</xdr:col>
      <xdr:colOff>177799</xdr:colOff>
      <xdr:row>13</xdr:row>
      <xdr:rowOff>0</xdr:rowOff>
    </xdr:to>
    <xdr:pic>
      <xdr:nvPicPr>
        <xdr:cNvPr id="16" name="Picture 15" descr="page1image62646640">
          <a:extLst>
            <a:ext uri="{FF2B5EF4-FFF2-40B4-BE49-F238E27FC236}">
              <a16:creationId xmlns:a16="http://schemas.microsoft.com/office/drawing/2014/main" id="{C66E7105-AD0F-D26A-BE09-9386DC2B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190500</xdr:colOff>
      <xdr:row>13</xdr:row>
      <xdr:rowOff>0</xdr:rowOff>
    </xdr:from>
    <xdr:to>
      <xdr:col>34</xdr:col>
      <xdr:colOff>368301</xdr:colOff>
      <xdr:row>13</xdr:row>
      <xdr:rowOff>0</xdr:rowOff>
    </xdr:to>
    <xdr:pic>
      <xdr:nvPicPr>
        <xdr:cNvPr id="17" name="Picture 16" descr="page1image62646848">
          <a:extLst>
            <a:ext uri="{FF2B5EF4-FFF2-40B4-BE49-F238E27FC236}">
              <a16:creationId xmlns:a16="http://schemas.microsoft.com/office/drawing/2014/main" id="{2133AF68-A620-BA75-D9C5-D808DA6B7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0" y="2794000"/>
          <a:ext cx="182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381000</xdr:colOff>
      <xdr:row>13</xdr:row>
      <xdr:rowOff>0</xdr:rowOff>
    </xdr:from>
    <xdr:to>
      <xdr:col>36</xdr:col>
      <xdr:colOff>393700</xdr:colOff>
      <xdr:row>13</xdr:row>
      <xdr:rowOff>0</xdr:rowOff>
    </xdr:to>
    <xdr:pic>
      <xdr:nvPicPr>
        <xdr:cNvPr id="18" name="Picture 17" descr="page1image62647056">
          <a:extLst>
            <a:ext uri="{FF2B5EF4-FFF2-40B4-BE49-F238E27FC236}">
              <a16:creationId xmlns:a16="http://schemas.microsoft.com/office/drawing/2014/main" id="{5A99CAA7-CF57-730C-8AB1-DB5F7B90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406400</xdr:colOff>
      <xdr:row>13</xdr:row>
      <xdr:rowOff>0</xdr:rowOff>
    </xdr:from>
    <xdr:to>
      <xdr:col>38</xdr:col>
      <xdr:colOff>419099</xdr:colOff>
      <xdr:row>13</xdr:row>
      <xdr:rowOff>0</xdr:rowOff>
    </xdr:to>
    <xdr:pic>
      <xdr:nvPicPr>
        <xdr:cNvPr id="19" name="Picture 18" descr="page1image62647264">
          <a:extLst>
            <a:ext uri="{FF2B5EF4-FFF2-40B4-BE49-F238E27FC236}">
              <a16:creationId xmlns:a16="http://schemas.microsoft.com/office/drawing/2014/main" id="{5121B8C4-6FF5-C3A6-C061-E13C518ED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34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13</xdr:row>
      <xdr:rowOff>0</xdr:rowOff>
    </xdr:from>
    <xdr:to>
      <xdr:col>40</xdr:col>
      <xdr:colOff>444501</xdr:colOff>
      <xdr:row>13</xdr:row>
      <xdr:rowOff>0</xdr:rowOff>
    </xdr:to>
    <xdr:pic>
      <xdr:nvPicPr>
        <xdr:cNvPr id="20" name="Picture 19" descr="page1image62647472">
          <a:extLst>
            <a:ext uri="{FF2B5EF4-FFF2-40B4-BE49-F238E27FC236}">
              <a16:creationId xmlns:a16="http://schemas.microsoft.com/office/drawing/2014/main" id="{192AF772-37F3-0FDE-09EC-7BADDD3FC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498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457200</xdr:colOff>
      <xdr:row>13</xdr:row>
      <xdr:rowOff>0</xdr:rowOff>
    </xdr:from>
    <xdr:to>
      <xdr:col>42</xdr:col>
      <xdr:colOff>634999</xdr:colOff>
      <xdr:row>13</xdr:row>
      <xdr:rowOff>0</xdr:rowOff>
    </xdr:to>
    <xdr:pic>
      <xdr:nvPicPr>
        <xdr:cNvPr id="21" name="Picture 20" descr="page1image62647680">
          <a:extLst>
            <a:ext uri="{FF2B5EF4-FFF2-40B4-BE49-F238E27FC236}">
              <a16:creationId xmlns:a16="http://schemas.microsoft.com/office/drawing/2014/main" id="{9FD467A2-2A4B-ECCB-1C98-0FBCEF980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26200" y="2794000"/>
          <a:ext cx="182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647700</xdr:colOff>
      <xdr:row>13</xdr:row>
      <xdr:rowOff>0</xdr:rowOff>
    </xdr:from>
    <xdr:to>
      <xdr:col>44</xdr:col>
      <xdr:colOff>660401</xdr:colOff>
      <xdr:row>13</xdr:row>
      <xdr:rowOff>0</xdr:rowOff>
    </xdr:to>
    <xdr:pic>
      <xdr:nvPicPr>
        <xdr:cNvPr id="22" name="Picture 21" descr="page1image62647888">
          <a:extLst>
            <a:ext uri="{FF2B5EF4-FFF2-40B4-BE49-F238E27FC236}">
              <a16:creationId xmlns:a16="http://schemas.microsoft.com/office/drawing/2014/main" id="{6685E551-1FF3-8A47-32A7-0010E057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677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673100</xdr:colOff>
      <xdr:row>13</xdr:row>
      <xdr:rowOff>0</xdr:rowOff>
    </xdr:from>
    <xdr:to>
      <xdr:col>46</xdr:col>
      <xdr:colOff>685799</xdr:colOff>
      <xdr:row>13</xdr:row>
      <xdr:rowOff>0</xdr:rowOff>
    </xdr:to>
    <xdr:pic>
      <xdr:nvPicPr>
        <xdr:cNvPr id="23" name="Picture 22" descr="page1image62648096">
          <a:extLst>
            <a:ext uri="{FF2B5EF4-FFF2-40B4-BE49-F238E27FC236}">
              <a16:creationId xmlns:a16="http://schemas.microsoft.com/office/drawing/2014/main" id="{37578546-69A1-B310-7075-77868418B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441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698500</xdr:colOff>
      <xdr:row>13</xdr:row>
      <xdr:rowOff>0</xdr:rowOff>
    </xdr:from>
    <xdr:to>
      <xdr:col>48</xdr:col>
      <xdr:colOff>711201</xdr:colOff>
      <xdr:row>13</xdr:row>
      <xdr:rowOff>0</xdr:rowOff>
    </xdr:to>
    <xdr:pic>
      <xdr:nvPicPr>
        <xdr:cNvPr id="24" name="Picture 23" descr="page1image62648304">
          <a:extLst>
            <a:ext uri="{FF2B5EF4-FFF2-40B4-BE49-F238E27FC236}">
              <a16:creationId xmlns:a16="http://schemas.microsoft.com/office/drawing/2014/main" id="{78220446-C7D9-595B-D2C6-0DCF0F27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05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723900</xdr:colOff>
      <xdr:row>13</xdr:row>
      <xdr:rowOff>0</xdr:rowOff>
    </xdr:from>
    <xdr:to>
      <xdr:col>51</xdr:col>
      <xdr:colOff>76199</xdr:colOff>
      <xdr:row>13</xdr:row>
      <xdr:rowOff>0</xdr:rowOff>
    </xdr:to>
    <xdr:pic>
      <xdr:nvPicPr>
        <xdr:cNvPr id="25" name="Picture 24" descr="page1image62648512">
          <a:extLst>
            <a:ext uri="{FF2B5EF4-FFF2-40B4-BE49-F238E27FC236}">
              <a16:creationId xmlns:a16="http://schemas.microsoft.com/office/drawing/2014/main" id="{5E60635C-934D-0000-ADE3-352C74D0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96900" y="2794000"/>
          <a:ext cx="182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88900</xdr:colOff>
      <xdr:row>13</xdr:row>
      <xdr:rowOff>0</xdr:rowOff>
    </xdr:from>
    <xdr:to>
      <xdr:col>53</xdr:col>
      <xdr:colOff>101601</xdr:colOff>
      <xdr:row>13</xdr:row>
      <xdr:rowOff>0</xdr:rowOff>
    </xdr:to>
    <xdr:pic>
      <xdr:nvPicPr>
        <xdr:cNvPr id="26" name="Picture 25" descr="page1image62648720">
          <a:extLst>
            <a:ext uri="{FF2B5EF4-FFF2-40B4-BE49-F238E27FC236}">
              <a16:creationId xmlns:a16="http://schemas.microsoft.com/office/drawing/2014/main" id="{05767BAF-A01A-7938-4412-503AA9E2D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384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114300</xdr:colOff>
      <xdr:row>13</xdr:row>
      <xdr:rowOff>0</xdr:rowOff>
    </xdr:from>
    <xdr:to>
      <xdr:col>55</xdr:col>
      <xdr:colOff>126999</xdr:colOff>
      <xdr:row>13</xdr:row>
      <xdr:rowOff>0</xdr:rowOff>
    </xdr:to>
    <xdr:pic>
      <xdr:nvPicPr>
        <xdr:cNvPr id="27" name="Picture 26" descr="page1image62648928">
          <a:extLst>
            <a:ext uri="{FF2B5EF4-FFF2-40B4-BE49-F238E27FC236}">
              <a16:creationId xmlns:a16="http://schemas.microsoft.com/office/drawing/2014/main" id="{AFED0141-77CD-791B-8928-8DBF20597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48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139700</xdr:colOff>
      <xdr:row>13</xdr:row>
      <xdr:rowOff>0</xdr:rowOff>
    </xdr:from>
    <xdr:to>
      <xdr:col>57</xdr:col>
      <xdr:colOff>152401</xdr:colOff>
      <xdr:row>13</xdr:row>
      <xdr:rowOff>0</xdr:rowOff>
    </xdr:to>
    <xdr:pic>
      <xdr:nvPicPr>
        <xdr:cNvPr id="28" name="Picture 27" descr="page1image62649136">
          <a:extLst>
            <a:ext uri="{FF2B5EF4-FFF2-40B4-BE49-F238E27FC236}">
              <a16:creationId xmlns:a16="http://schemas.microsoft.com/office/drawing/2014/main" id="{3BC7DB6A-7D15-7C01-3BB0-BCEFC4EB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0" y="2794000"/>
          <a:ext cx="1663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165100</xdr:colOff>
      <xdr:row>13</xdr:row>
      <xdr:rowOff>0</xdr:rowOff>
    </xdr:from>
    <xdr:to>
      <xdr:col>59</xdr:col>
      <xdr:colOff>342899</xdr:colOff>
      <xdr:row>13</xdr:row>
      <xdr:rowOff>0</xdr:rowOff>
    </xdr:to>
    <xdr:pic>
      <xdr:nvPicPr>
        <xdr:cNvPr id="29" name="Picture 28" descr="page1image62649344">
          <a:extLst>
            <a:ext uri="{FF2B5EF4-FFF2-40B4-BE49-F238E27FC236}">
              <a16:creationId xmlns:a16="http://schemas.microsoft.com/office/drawing/2014/main" id="{3522D996-533E-78E7-0A50-8D4F8546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7600" y="2794000"/>
          <a:ext cx="182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586975</xdr:colOff>
      <xdr:row>25</xdr:row>
      <xdr:rowOff>63500</xdr:rowOff>
    </xdr:from>
    <xdr:to>
      <xdr:col>6</xdr:col>
      <xdr:colOff>1447800</xdr:colOff>
      <xdr:row>65</xdr:row>
      <xdr:rowOff>12700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82F3107A-ABC3-23DE-6A1F-373FEB4E8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5B3A-F1FD-944C-9321-C628DF021129}">
  <dimension ref="D4:M19"/>
  <sheetViews>
    <sheetView tabSelected="1" zoomScaleNormal="100" workbookViewId="0">
      <selection activeCell="H23" sqref="H23"/>
    </sheetView>
  </sheetViews>
  <sheetFormatPr baseColWidth="10" defaultRowHeight="16"/>
  <cols>
    <col min="4" max="4" width="13.6640625" bestFit="1" customWidth="1"/>
    <col min="5" max="5" width="14.33203125" bestFit="1" customWidth="1"/>
    <col min="6" max="6" width="15.5" bestFit="1" customWidth="1"/>
    <col min="7" max="7" width="20" bestFit="1" customWidth="1"/>
    <col min="8" max="8" width="19.6640625" bestFit="1" customWidth="1"/>
    <col min="9" max="9" width="15" bestFit="1" customWidth="1"/>
    <col min="10" max="10" width="16.33203125" bestFit="1" customWidth="1"/>
    <col min="12" max="12" width="16.6640625" bestFit="1" customWidth="1"/>
  </cols>
  <sheetData>
    <row r="4" spans="4:13">
      <c r="E4" t="s">
        <v>10</v>
      </c>
      <c r="F4">
        <f xml:space="preserve"> 5.972 *(1E+24)</f>
        <v>5.9720000000000003E+24</v>
      </c>
      <c r="G4" s="5"/>
      <c r="H4" s="5"/>
    </row>
    <row r="5" spans="4:13">
      <c r="D5" s="1" t="s">
        <v>0</v>
      </c>
      <c r="E5" t="s">
        <v>11</v>
      </c>
      <c r="F5">
        <f>6378*1000</f>
        <v>6378000</v>
      </c>
    </row>
    <row r="7" spans="4:13">
      <c r="E7" t="s">
        <v>7</v>
      </c>
      <c r="F7" t="s">
        <v>12</v>
      </c>
      <c r="G7" t="s">
        <v>9</v>
      </c>
      <c r="H7" s="2" t="s">
        <v>15</v>
      </c>
      <c r="I7" t="s">
        <v>8</v>
      </c>
      <c r="J7" t="s">
        <v>13</v>
      </c>
      <c r="K7" s="3" t="s">
        <v>14</v>
      </c>
      <c r="L7" s="2" t="s">
        <v>18</v>
      </c>
      <c r="M7" t="s">
        <v>16</v>
      </c>
    </row>
    <row r="8" spans="4:13">
      <c r="D8" s="6" t="s">
        <v>5</v>
      </c>
      <c r="E8">
        <v>0.76900000000000002</v>
      </c>
      <c r="F8">
        <v>2.4199999999999998E-3</v>
      </c>
      <c r="G8">
        <f>E8*$F$4</f>
        <v>4.5924680000000001E+24</v>
      </c>
      <c r="H8" s="2">
        <f>LOG(G8,EXP(1))/LOG($F$4,EXP(1))</f>
        <v>0.99539582222221379</v>
      </c>
      <c r="I8">
        <v>1.43</v>
      </c>
      <c r="J8">
        <v>0.128</v>
      </c>
      <c r="K8" s="3">
        <f t="shared" ref="K8:K13" si="0">I8*$F$5</f>
        <v>9120540</v>
      </c>
      <c r="L8" s="2">
        <f>K8/(1000)</f>
        <v>9120.5400000000009</v>
      </c>
      <c r="M8" t="s">
        <v>17</v>
      </c>
    </row>
    <row r="9" spans="4:13">
      <c r="D9" s="6" t="s">
        <v>1</v>
      </c>
      <c r="E9">
        <v>0.67</v>
      </c>
      <c r="F9">
        <v>2.0999999999999999E-3</v>
      </c>
      <c r="G9">
        <f>E9*$F$4</f>
        <v>4.0012400000000003E+24</v>
      </c>
      <c r="H9" s="2">
        <f t="shared" ref="H9:H19" si="1">LOG(G9,EXP(1))/LOG($F$4,EXP(1))</f>
        <v>0.99298012769110755</v>
      </c>
      <c r="I9">
        <v>1.0449999999999999</v>
      </c>
      <c r="J9">
        <v>9.3229999999999993E-2</v>
      </c>
      <c r="K9" s="3">
        <f t="shared" si="0"/>
        <v>6665010</v>
      </c>
      <c r="L9" s="2">
        <f t="shared" ref="L9:L19" si="2">K9/(1000)</f>
        <v>6665.01</v>
      </c>
      <c r="M9">
        <v>3.7100000000000001E-2</v>
      </c>
    </row>
    <row r="10" spans="4:13">
      <c r="D10" s="6" t="s">
        <v>6</v>
      </c>
      <c r="E10">
        <v>5.12</v>
      </c>
      <c r="F10">
        <v>1.6109999999999999E-2</v>
      </c>
      <c r="G10">
        <f>E10*$F$4</f>
        <v>3.0576640000000003E+25</v>
      </c>
      <c r="H10" s="2">
        <f t="shared" si="1"/>
        <v>1.0286271606179003</v>
      </c>
      <c r="I10">
        <v>2.78</v>
      </c>
      <c r="J10">
        <v>0.248</v>
      </c>
      <c r="K10" s="3">
        <f t="shared" si="0"/>
        <v>17730840</v>
      </c>
      <c r="L10" s="2">
        <f t="shared" si="2"/>
        <v>17730.84</v>
      </c>
      <c r="M10">
        <v>8.5000000000000006E-2</v>
      </c>
    </row>
    <row r="11" spans="4:13">
      <c r="D11" s="6" t="s">
        <v>2</v>
      </c>
      <c r="E11">
        <v>8.17</v>
      </c>
      <c r="F11">
        <v>2.571E-2</v>
      </c>
      <c r="G11">
        <f>E11*$F$4</f>
        <v>4.879124E+25</v>
      </c>
      <c r="H11" s="2">
        <f t="shared" si="1"/>
        <v>1.0368186004883333</v>
      </c>
      <c r="I11">
        <v>2.742</v>
      </c>
      <c r="J11">
        <v>0.24462999999999999</v>
      </c>
      <c r="K11" s="3">
        <f t="shared" si="0"/>
        <v>17488476</v>
      </c>
      <c r="L11" s="2">
        <f t="shared" si="2"/>
        <v>17488.475999999999</v>
      </c>
      <c r="M11">
        <v>1.4109999999999999E-2</v>
      </c>
    </row>
    <row r="12" spans="4:13">
      <c r="D12" s="6" t="s">
        <v>3</v>
      </c>
      <c r="E12">
        <v>327</v>
      </c>
      <c r="F12">
        <v>1.03</v>
      </c>
      <c r="G12">
        <f>E12*$F$4</f>
        <v>1.952844E+27</v>
      </c>
      <c r="H12" s="2">
        <f t="shared" si="1"/>
        <v>1.1014907811656771</v>
      </c>
      <c r="I12">
        <v>16.7</v>
      </c>
      <c r="J12">
        <v>1.49</v>
      </c>
      <c r="K12" s="3">
        <f t="shared" si="0"/>
        <v>106512600</v>
      </c>
      <c r="L12" s="2">
        <f t="shared" si="2"/>
        <v>106512.6</v>
      </c>
      <c r="M12">
        <v>2.5399999999999999E-2</v>
      </c>
    </row>
    <row r="13" spans="4:13">
      <c r="D13" s="6" t="s">
        <v>4</v>
      </c>
      <c r="E13">
        <v>6.0389999999999997</v>
      </c>
      <c r="F13">
        <v>1.9E-2</v>
      </c>
      <c r="G13">
        <f>E13*$F$4</f>
        <v>3.6064908E+25</v>
      </c>
      <c r="H13" s="2">
        <f t="shared" si="1"/>
        <v>1.0315208771971698</v>
      </c>
      <c r="I13">
        <v>7.16</v>
      </c>
      <c r="J13">
        <v>0.63900000000000001</v>
      </c>
      <c r="K13" s="3">
        <f t="shared" si="0"/>
        <v>45666480</v>
      </c>
      <c r="L13" s="2">
        <f t="shared" si="2"/>
        <v>45666.48</v>
      </c>
      <c r="M13">
        <v>0.28699999999999998</v>
      </c>
    </row>
    <row r="14" spans="4:13">
      <c r="D14" s="4" t="s">
        <v>19</v>
      </c>
      <c r="E14" s="4">
        <f>G14/$F$4</f>
        <v>0.8150200937709311</v>
      </c>
      <c r="F14" s="4"/>
      <c r="G14" s="4">
        <v>4.8673000000000005E+24</v>
      </c>
      <c r="H14" s="2">
        <f t="shared" si="1"/>
        <v>0.99641462486414945</v>
      </c>
      <c r="K14">
        <v>6051800</v>
      </c>
      <c r="L14" s="2">
        <f t="shared" si="2"/>
        <v>6051.8</v>
      </c>
    </row>
    <row r="15" spans="4:13">
      <c r="D15" s="4" t="s">
        <v>20</v>
      </c>
      <c r="E15" s="4">
        <f t="shared" ref="E15:E19" si="3">G15/$F$4</f>
        <v>1</v>
      </c>
      <c r="F15" s="4"/>
      <c r="G15">
        <f xml:space="preserve"> 5.972 *(1E+24)</f>
        <v>5.9720000000000003E+24</v>
      </c>
      <c r="H15" s="2">
        <f t="shared" si="1"/>
        <v>1</v>
      </c>
      <c r="K15">
        <f>F5</f>
        <v>6378000</v>
      </c>
      <c r="L15" s="2">
        <f t="shared" si="2"/>
        <v>6378</v>
      </c>
    </row>
    <row r="16" spans="4:13">
      <c r="D16" s="4" t="s">
        <v>21</v>
      </c>
      <c r="E16" s="4">
        <f t="shared" si="3"/>
        <v>317.83824514400533</v>
      </c>
      <c r="F16" s="4"/>
      <c r="G16" s="4">
        <v>1.89813E+27</v>
      </c>
      <c r="H16" s="2">
        <f t="shared" si="1"/>
        <v>1.1009926564171948</v>
      </c>
      <c r="K16">
        <v>69911000</v>
      </c>
      <c r="L16" s="2">
        <f t="shared" si="2"/>
        <v>69911</v>
      </c>
    </row>
    <row r="17" spans="4:12">
      <c r="D17" s="4" t="s">
        <v>22</v>
      </c>
      <c r="E17" s="4">
        <f t="shared" si="3"/>
        <v>95.164099129269928</v>
      </c>
      <c r="F17" s="4"/>
      <c r="G17" s="4">
        <v>5.6832000000000005E+26</v>
      </c>
      <c r="H17" s="2">
        <f t="shared" si="1"/>
        <v>1.0798540351255939</v>
      </c>
      <c r="K17">
        <v>58232000</v>
      </c>
      <c r="L17" s="2">
        <f t="shared" si="2"/>
        <v>58232</v>
      </c>
    </row>
    <row r="18" spans="4:12">
      <c r="D18" s="4" t="s">
        <v>23</v>
      </c>
      <c r="E18" s="4">
        <f t="shared" si="3"/>
        <v>14.53633623576691</v>
      </c>
      <c r="F18" s="4"/>
      <c r="G18" s="4">
        <v>8.6810999999999998E+25</v>
      </c>
      <c r="H18" s="2">
        <f t="shared" si="1"/>
        <v>1.0469183620915483</v>
      </c>
      <c r="K18">
        <v>25362000</v>
      </c>
      <c r="L18" s="2">
        <f t="shared" si="2"/>
        <v>25362</v>
      </c>
    </row>
    <row r="19" spans="4:12">
      <c r="D19" s="4" t="s">
        <v>24</v>
      </c>
      <c r="E19" s="4">
        <f t="shared" si="3"/>
        <v>17.148191560616208</v>
      </c>
      <c r="F19" s="4"/>
      <c r="G19" s="4">
        <v>1.0240900000000001E+26</v>
      </c>
      <c r="H19" s="2">
        <f t="shared" si="1"/>
        <v>1.049814835266099</v>
      </c>
      <c r="K19">
        <v>24622000</v>
      </c>
      <c r="L19" s="2">
        <f t="shared" si="2"/>
        <v>24622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foglia</dc:creator>
  <cp:lastModifiedBy>antonio foglia</cp:lastModifiedBy>
  <dcterms:created xsi:type="dcterms:W3CDTF">2022-10-15T23:04:12Z</dcterms:created>
  <dcterms:modified xsi:type="dcterms:W3CDTF">2022-10-17T17:29:59Z</dcterms:modified>
</cp:coreProperties>
</file>