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eo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Indice</t>
      </text>
    </comment>
    <comment authorId="0" ref="B2">
      <text>
        <t xml:space="preserve">Duración del trabajo</t>
      </text>
    </comment>
    <comment authorId="0" ref="B3">
      <text>
        <t xml:space="preserve">Duración del trabajo
----
ejecutante 0
	-Antonio Badilla Oliva</t>
      </text>
    </comment>
    <comment authorId="0" ref="B11">
      <text>
        <t xml:space="preserve">Duración del trabajo</t>
      </text>
    </comment>
    <comment authorId="0" ref="B19">
      <text>
        <t xml:space="preserve">Duración del trabajo</t>
      </text>
    </comment>
    <comment authorId="0" ref="A19">
      <text>
        <t xml:space="preserve">si conozco los datos, y me sirve estatico, es mejor usar bloque por localidad
	-Antonio Badilla Oliva</t>
      </text>
    </comment>
    <comment authorId="0" ref="A18">
      <text>
        <t xml:space="preserve">los estaticos son sensibles al orden de las unidades.
	-Antonio Badilla Oliva</t>
      </text>
    </comment>
    <comment authorId="0" ref="A22">
      <text>
        <t xml:space="preserve">util con datos heterogeneos, util para datos desconocidos.
	-Antonio Badilla Oliva</t>
      </text>
    </comment>
    <comment authorId="0" ref="A29">
      <text>
        <t xml:space="preserve">se comporta como el ciclico por la forma en que duran los datos en ser procesados
	-Antonio Badilla Oliva</t>
      </text>
    </comment>
    <comment authorId="0" ref="AE1">
      <text>
        <t xml:space="preserve">habla de que tambien se usan los recursos. 1 es la maxima. menos de 1 significa que en algun momento hay alguien oscioso
	-Antonio Badilla Oliva</t>
      </text>
    </comment>
    <comment authorId="0" ref="AD3">
      <text>
        <t xml:space="preserve">quiere decir que se multiplico por 3.9 la velocidad de ejecucion de la tarea
	-Antonio Badilla Oliva</t>
      </text>
    </comment>
    <comment authorId="0" ref="AD1">
      <text>
        <t xml:space="preserve">el aumento de velocidad ideal es total de tiempo serial / cantidad de ejecutantes
	-Antonio Badilla Oliva</t>
      </text>
    </comment>
    <comment authorId="0" ref="B24">
      <text>
        <t xml:space="preserve">unidad de tiempo
	-Antonio Badilla Oliva</t>
      </text>
    </comment>
    <comment authorId="0" ref="A6">
      <text>
        <t xml:space="preserve">hay azar. le asignamos al primero que quede libre, si hay dos al que tenga el indice mas bajo
	-Antonio Badilla Oliva</t>
      </text>
    </comment>
    <comment authorId="0" ref="A5">
      <text>
        <t xml:space="preserve">reparto por bloque de cartas, por ejemplo el bloque de 2
	-Antonio Badilla Oliva</t>
      </text>
    </comment>
    <comment authorId="0" ref="A4">
      <text>
        <t xml:space="preserve">repartir cartas
	-Antonio Badilla Oliva</t>
      </text>
    </comment>
    <comment authorId="0" ref="S3">
      <text>
        <t xml:space="preserve">ejecutante 3
	-Antonio Badilla Oliva</t>
      </text>
    </comment>
    <comment authorId="0" ref="N3">
      <text>
        <t xml:space="preserve">ejecutante 2
	-Antonio Badilla Oliva</t>
      </text>
    </comment>
    <comment authorId="0" ref="H3">
      <text>
        <t xml:space="preserve">ejecutante 1
	-Antonio Badilla Oliva</t>
      </text>
    </comment>
    <comment authorId="0" ref="A3">
      <text>
        <t xml:space="preserve">22/4 hilos, 5 y distribuimos el resto de 2 en los dos primeros hilos
	-Antonio Badilla Oliva</t>
      </text>
    </comment>
    <comment authorId="0" ref="Y1">
      <text>
        <t xml:space="preserve">duration time with one thread
	-Antonio Badilla Oliva</t>
      </text>
    </comment>
  </commentList>
</comments>
</file>

<file path=xl/sharedStrings.xml><?xml version="1.0" encoding="utf-8"?>
<sst xmlns="http://schemas.openxmlformats.org/spreadsheetml/2006/main" count="30" uniqueCount="14">
  <si>
    <t>Caso 1</t>
  </si>
  <si>
    <t>max</t>
  </si>
  <si>
    <t>speed</t>
  </si>
  <si>
    <t>efficiency</t>
  </si>
  <si>
    <t>Serial</t>
  </si>
  <si>
    <t>Bloque</t>
  </si>
  <si>
    <t>Cíclico</t>
  </si>
  <si>
    <t>BloqueCíclico</t>
  </si>
  <si>
    <t>Dinámico</t>
  </si>
  <si>
    <t>Caso 2</t>
  </si>
  <si>
    <t>Caso 3</t>
  </si>
  <si>
    <t>Dinámico 1</t>
  </si>
  <si>
    <t>Dinámico 2</t>
  </si>
  <si>
    <t>Dinámico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</si>
</sst>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3CA20F"/>
      <name val="Arial"/>
      <scheme val="minor"/>
    </font>
    <font>
      <b/>
      <color theme="5"/>
      <name val="Arial"/>
      <scheme val="minor"/>
    </font>
    <font>
      <b/>
      <color theme="7"/>
      <name val="Arial"/>
      <scheme val="minor"/>
    </font>
    <font>
      <color rgb="FF3CA20F"/>
      <name val="Arial"/>
      <scheme val="minor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999999"/>
        <bgColor rgb="FF999999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C27BA0"/>
        <bgColor rgb="FFC27BA0"/>
      </patternFill>
    </fill>
    <fill>
      <patternFill patternType="solid">
        <fgColor rgb="FF3CA20F"/>
        <bgColor rgb="FF3CA20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1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1" fillId="2" fontId="3" numFmtId="0" xfId="0" applyAlignment="1" applyBorder="1" applyFill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1" fillId="3" fontId="2" numFmtId="0" xfId="0" applyAlignment="1" applyBorder="1" applyFill="1" applyFont="1">
      <alignment readingOrder="0" shrinkToFit="0" wrapText="0"/>
    </xf>
    <xf borderId="0" fillId="0" fontId="2" numFmtId="0" xfId="0" applyAlignment="1" applyFont="1">
      <alignment shrinkToFit="0" wrapText="0"/>
    </xf>
    <xf borderId="1" fillId="4" fontId="2" numFmtId="0" xfId="0" applyAlignment="1" applyBorder="1" applyFill="1" applyFont="1">
      <alignment shrinkToFit="0" wrapText="0"/>
    </xf>
    <xf borderId="1" fillId="2" fontId="2" numFmtId="0" xfId="0" applyAlignment="1" applyBorder="1" applyFont="1">
      <alignment shrinkToFit="0" wrapText="0"/>
    </xf>
    <xf borderId="1" fillId="5" fontId="2" numFmtId="0" xfId="0" applyAlignment="1" applyBorder="1" applyFill="1" applyFont="1">
      <alignment readingOrder="0" shrinkToFit="0" wrapText="0"/>
    </xf>
    <xf borderId="1" fillId="6" fontId="2" numFmtId="0" xfId="0" applyAlignment="1" applyBorder="1" applyFill="1" applyFont="1">
      <alignment readingOrder="0" shrinkToFit="0" wrapText="0"/>
    </xf>
    <xf borderId="1" fillId="7" fontId="2" numFmtId="0" xfId="0" applyAlignment="1" applyBorder="1" applyFill="1" applyFont="1">
      <alignment readingOrder="0" shrinkToFit="0" wrapText="0"/>
    </xf>
    <xf borderId="1" fillId="8" fontId="2" numFmtId="0" xfId="0" applyAlignment="1" applyBorder="1" applyFill="1" applyFont="1">
      <alignment readingOrder="0" shrinkToFit="0" wrapText="0"/>
    </xf>
    <xf borderId="1" fillId="2" fontId="4" numFmtId="164" xfId="0" applyAlignment="1" applyBorder="1" applyFont="1" applyNumberFormat="1">
      <alignment shrinkToFit="0" wrapText="0"/>
    </xf>
    <xf borderId="1" fillId="2" fontId="2" numFmtId="164" xfId="0" applyAlignment="1" applyBorder="1" applyFont="1" applyNumberFormat="1">
      <alignment shrinkToFit="0" wrapText="0"/>
    </xf>
    <xf borderId="1" fillId="2" fontId="5" numFmtId="164" xfId="0" applyAlignment="1" applyBorder="1" applyFont="1" applyNumberFormat="1">
      <alignment shrinkToFit="0" wrapText="0"/>
    </xf>
    <xf borderId="0" fillId="0" fontId="2" numFmtId="164" xfId="0" applyAlignment="1" applyFont="1" applyNumberFormat="1">
      <alignment shrinkToFit="0" wrapText="0"/>
    </xf>
    <xf borderId="1" fillId="2" fontId="3" numFmtId="164" xfId="0" applyAlignment="1" applyBorder="1" applyFont="1" applyNumberFormat="1">
      <alignment readingOrder="0" shrinkToFit="0" wrapText="0"/>
    </xf>
    <xf borderId="1" fillId="3" fontId="2" numFmtId="0" xfId="0" applyAlignment="1" applyBorder="1" applyFont="1">
      <alignment shrinkToFit="0" wrapText="0"/>
    </xf>
    <xf borderId="1" fillId="0" fontId="2" numFmtId="0" xfId="0" applyAlignment="1" applyBorder="1" applyFont="1">
      <alignment shrinkToFit="0" wrapText="0"/>
    </xf>
    <xf borderId="1" fillId="2" fontId="6" numFmtId="164" xfId="0" applyAlignment="1" applyBorder="1" applyFont="1" applyNumberFormat="1">
      <alignment shrinkToFit="0" wrapText="0"/>
    </xf>
    <xf borderId="1" fillId="2" fontId="2" numFmtId="2" xfId="0" applyAlignment="1" applyBorder="1" applyFont="1" applyNumberFormat="1">
      <alignment shrinkToFit="0" wrapText="0"/>
    </xf>
    <xf borderId="1" fillId="2" fontId="5" numFmtId="2" xfId="0" applyAlignment="1" applyBorder="1" applyFont="1" applyNumberFormat="1">
      <alignment shrinkToFit="0" wrapText="0"/>
    </xf>
    <xf borderId="1" fillId="2" fontId="7" numFmtId="2" xfId="0" applyAlignment="1" applyBorder="1" applyFont="1" applyNumberFormat="1">
      <alignment shrinkToFit="0" wrapText="0"/>
    </xf>
    <xf borderId="1" fillId="2" fontId="4" numFmtId="2" xfId="0" applyAlignment="1" applyBorder="1" applyFont="1" applyNumberFormat="1">
      <alignment shrinkToFit="0" wrapText="0"/>
    </xf>
    <xf borderId="1" fillId="9" fontId="2" numFmtId="0" xfId="0" applyAlignment="1" applyBorder="1" applyFill="1" applyFont="1">
      <alignment readingOrder="0" shrinkToFit="0" wrapText="0"/>
    </xf>
    <xf borderId="1" fillId="10" fontId="2" numFmtId="0" xfId="0" applyAlignment="1" applyBorder="1" applyFill="1" applyFont="1">
      <alignment readingOrder="0" shrinkToFit="0" wrapText="0"/>
    </xf>
    <xf borderId="1" fillId="10" fontId="2" numFmtId="0" xfId="0" applyAlignment="1" applyBorder="1" applyFont="1">
      <alignment shrinkToFit="0" wrapText="0"/>
    </xf>
    <xf borderId="1" fillId="11" fontId="2" numFmtId="0" xfId="0" applyAlignment="1" applyBorder="1" applyFill="1" applyFont="1">
      <alignment shrinkToFit="0" wrapText="0"/>
    </xf>
    <xf borderId="1" fillId="12" fontId="2" numFmtId="0" xfId="0" applyAlignment="1" applyBorder="1" applyFill="1" applyFont="1">
      <alignment shrinkToFit="0" wrapText="0"/>
    </xf>
    <xf borderId="1" fillId="11" fontId="2" numFmtId="0" xfId="0" applyAlignment="1" applyBorder="1" applyFont="1">
      <alignment readingOrder="0" shrinkToFit="0" wrapText="0"/>
    </xf>
    <xf borderId="0" fillId="0" fontId="2" numFmtId="0" xfId="0" applyAlignment="1" applyFont="1">
      <alignment shrinkToFit="0" wrapText="0"/>
    </xf>
    <xf borderId="2" fillId="0" fontId="8" numFmtId="0" xfId="0" applyAlignment="1" applyBorder="1" applyFont="1">
      <alignment horizontal="right" vertical="bottom"/>
    </xf>
    <xf borderId="3" fillId="0" fontId="8" numFmtId="0" xfId="0" applyAlignment="1" applyBorder="1" applyFont="1">
      <alignment readingOrder="0" vertical="bottom"/>
    </xf>
    <xf borderId="3" fillId="0" fontId="8" numFmtId="0" xfId="0" applyAlignment="1" applyBorder="1" applyFont="1">
      <alignment vertical="bottom"/>
    </xf>
    <xf borderId="4" fillId="0" fontId="8" numFmtId="0" xfId="0" applyAlignment="1" applyBorder="1" applyFont="1">
      <alignment readingOrder="0" vertical="bottom"/>
    </xf>
    <xf borderId="4" fillId="0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4" width="3.88"/>
    <col customWidth="1" min="25" max="25" width="8.13"/>
    <col customWidth="1" min="26" max="26" width="8.0"/>
    <col customWidth="1" min="27" max="27" width="8.5"/>
    <col customWidth="1" min="28" max="28" width="9.75"/>
    <col customWidth="1" min="29" max="29" width="8.25"/>
    <col customWidth="1" min="30" max="30" width="6.38"/>
    <col customWidth="1" min="31" max="31" width="10.25"/>
  </cols>
  <sheetData>
    <row r="1">
      <c r="A1" s="1" t="s">
        <v>0</v>
      </c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2">
        <v>18.0</v>
      </c>
      <c r="U1" s="2">
        <v>19.0</v>
      </c>
      <c r="V1" s="2">
        <v>20.0</v>
      </c>
      <c r="W1" s="2">
        <v>21.0</v>
      </c>
      <c r="X1" s="3">
        <v>22.0</v>
      </c>
      <c r="Y1" s="2">
        <v>0.0</v>
      </c>
      <c r="Z1" s="2">
        <v>1.0</v>
      </c>
      <c r="AA1" s="2">
        <v>2.0</v>
      </c>
      <c r="AB1" s="2">
        <v>3.0</v>
      </c>
      <c r="AC1" s="4" t="s">
        <v>1</v>
      </c>
      <c r="AD1" s="4" t="s">
        <v>2</v>
      </c>
      <c r="AE1" s="4" t="s">
        <v>3</v>
      </c>
    </row>
    <row r="2">
      <c r="A2" s="5" t="s">
        <v>4</v>
      </c>
      <c r="B2" s="6">
        <v>1.0</v>
      </c>
      <c r="C2" s="6">
        <v>2.0</v>
      </c>
      <c r="D2" s="6">
        <v>1.0</v>
      </c>
      <c r="E2" s="6">
        <v>3.0</v>
      </c>
      <c r="F2" s="6">
        <v>2.0</v>
      </c>
      <c r="G2" s="6">
        <v>1.0</v>
      </c>
      <c r="H2" s="6">
        <v>1.0</v>
      </c>
      <c r="I2" s="6">
        <v>2.0</v>
      </c>
      <c r="J2" s="6">
        <v>1.0</v>
      </c>
      <c r="K2" s="6">
        <v>3.0</v>
      </c>
      <c r="L2" s="6">
        <v>1.0</v>
      </c>
      <c r="M2" s="6">
        <v>2.0</v>
      </c>
      <c r="N2" s="6">
        <v>2.0</v>
      </c>
      <c r="O2" s="6">
        <v>3.0</v>
      </c>
      <c r="P2" s="6">
        <v>2.0</v>
      </c>
      <c r="Q2" s="6">
        <v>2.0</v>
      </c>
      <c r="R2" s="6">
        <v>1.0</v>
      </c>
      <c r="S2" s="6">
        <v>1.0</v>
      </c>
      <c r="T2" s="6">
        <v>2.0</v>
      </c>
      <c r="U2" s="6">
        <v>2.0</v>
      </c>
      <c r="V2" s="6">
        <v>2.0</v>
      </c>
      <c r="W2" s="6">
        <v>2.0</v>
      </c>
      <c r="X2" s="7"/>
      <c r="Y2" s="2">
        <f>SUM(B2:W2)</f>
        <v>39</v>
      </c>
      <c r="Z2" s="8"/>
      <c r="AA2" s="8"/>
      <c r="AB2" s="8"/>
      <c r="AC2" s="9">
        <f t="shared" ref="AC2:AC6" si="2">MAX(Y2:AB2)</f>
        <v>39</v>
      </c>
      <c r="AD2" s="9"/>
      <c r="AE2" s="9">
        <f>AC$2/(AC2*1)</f>
        <v>1</v>
      </c>
    </row>
    <row r="3">
      <c r="A3" s="5" t="s">
        <v>5</v>
      </c>
      <c r="B3" s="10">
        <v>0.0</v>
      </c>
      <c r="C3" s="10">
        <v>0.0</v>
      </c>
      <c r="D3" s="10">
        <v>0.0</v>
      </c>
      <c r="E3" s="10">
        <v>0.0</v>
      </c>
      <c r="F3" s="10">
        <v>0.0</v>
      </c>
      <c r="G3" s="10">
        <v>0.0</v>
      </c>
      <c r="H3" s="11">
        <v>1.0</v>
      </c>
      <c r="I3" s="11">
        <v>1.0</v>
      </c>
      <c r="J3" s="11">
        <v>1.0</v>
      </c>
      <c r="K3" s="11">
        <v>1.0</v>
      </c>
      <c r="L3" s="11">
        <v>1.0</v>
      </c>
      <c r="M3" s="11">
        <v>1.0</v>
      </c>
      <c r="N3" s="12">
        <v>2.0</v>
      </c>
      <c r="O3" s="12">
        <v>2.0</v>
      </c>
      <c r="P3" s="12">
        <v>2.0</v>
      </c>
      <c r="Q3" s="12">
        <v>2.0</v>
      </c>
      <c r="R3" s="12">
        <v>2.0</v>
      </c>
      <c r="S3" s="13">
        <v>3.0</v>
      </c>
      <c r="T3" s="13">
        <v>3.0</v>
      </c>
      <c r="U3" s="13">
        <v>3.0</v>
      </c>
      <c r="V3" s="13">
        <v>3.0</v>
      </c>
      <c r="W3" s="13">
        <v>3.0</v>
      </c>
      <c r="X3" s="7"/>
      <c r="Y3" s="2">
        <f t="shared" ref="Y3:AB3" si="1">SUMIF($B3:$W3,Y$1,$B$2:$W$2)</f>
        <v>10</v>
      </c>
      <c r="Z3" s="2">
        <f t="shared" si="1"/>
        <v>10</v>
      </c>
      <c r="AA3" s="2">
        <f t="shared" si="1"/>
        <v>10</v>
      </c>
      <c r="AB3" s="2">
        <f t="shared" si="1"/>
        <v>9</v>
      </c>
      <c r="AC3" s="9">
        <f t="shared" si="2"/>
        <v>10</v>
      </c>
      <c r="AD3" s="14">
        <f>AC2/AC3</f>
        <v>3.9</v>
      </c>
      <c r="AE3" s="15">
        <f t="shared" ref="AE3:AE6" si="4">AC$2/(AC3*4)</f>
        <v>0.975</v>
      </c>
    </row>
    <row r="4">
      <c r="A4" s="5" t="s">
        <v>6</v>
      </c>
      <c r="B4" s="10">
        <v>0.0</v>
      </c>
      <c r="C4" s="11">
        <v>1.0</v>
      </c>
      <c r="D4" s="12">
        <v>2.0</v>
      </c>
      <c r="E4" s="13">
        <v>3.0</v>
      </c>
      <c r="F4" s="10">
        <v>0.0</v>
      </c>
      <c r="G4" s="11">
        <v>1.0</v>
      </c>
      <c r="H4" s="12">
        <v>2.0</v>
      </c>
      <c r="I4" s="13">
        <v>3.0</v>
      </c>
      <c r="J4" s="10">
        <v>0.0</v>
      </c>
      <c r="K4" s="11">
        <v>1.0</v>
      </c>
      <c r="L4" s="12">
        <v>2.0</v>
      </c>
      <c r="M4" s="13">
        <v>3.0</v>
      </c>
      <c r="N4" s="10">
        <v>0.0</v>
      </c>
      <c r="O4" s="11">
        <v>1.0</v>
      </c>
      <c r="P4" s="12">
        <v>2.0</v>
      </c>
      <c r="Q4" s="13">
        <v>3.0</v>
      </c>
      <c r="R4" s="10">
        <v>0.0</v>
      </c>
      <c r="S4" s="11">
        <v>1.0</v>
      </c>
      <c r="T4" s="12">
        <v>2.0</v>
      </c>
      <c r="U4" s="13">
        <v>3.0</v>
      </c>
      <c r="V4" s="10">
        <v>0.0</v>
      </c>
      <c r="W4" s="11">
        <v>1.0</v>
      </c>
      <c r="X4" s="7"/>
      <c r="Y4" s="2">
        <f t="shared" ref="Y4:AB4" si="3">SUMIF($B4:$W4,Y$1,$B$2:$W$2)</f>
        <v>9</v>
      </c>
      <c r="Z4" s="2">
        <f t="shared" si="3"/>
        <v>12</v>
      </c>
      <c r="AA4" s="2">
        <f t="shared" si="3"/>
        <v>7</v>
      </c>
      <c r="AB4" s="2">
        <f t="shared" si="3"/>
        <v>11</v>
      </c>
      <c r="AC4" s="9">
        <f t="shared" si="2"/>
        <v>12</v>
      </c>
      <c r="AD4" s="16">
        <f>AC2/AC4</f>
        <v>3.25</v>
      </c>
      <c r="AE4" s="15">
        <f t="shared" si="4"/>
        <v>0.8125</v>
      </c>
    </row>
    <row r="5">
      <c r="A5" s="5" t="s">
        <v>7</v>
      </c>
      <c r="B5" s="10">
        <v>0.0</v>
      </c>
      <c r="C5" s="10">
        <v>0.0</v>
      </c>
      <c r="D5" s="11">
        <v>1.0</v>
      </c>
      <c r="E5" s="11">
        <v>1.0</v>
      </c>
      <c r="F5" s="12">
        <v>2.0</v>
      </c>
      <c r="G5" s="12">
        <v>2.0</v>
      </c>
      <c r="H5" s="13">
        <v>3.0</v>
      </c>
      <c r="I5" s="13">
        <v>3.0</v>
      </c>
      <c r="J5" s="10">
        <v>0.0</v>
      </c>
      <c r="K5" s="10">
        <v>0.0</v>
      </c>
      <c r="L5" s="11">
        <v>1.0</v>
      </c>
      <c r="M5" s="11">
        <v>1.0</v>
      </c>
      <c r="N5" s="12">
        <v>2.0</v>
      </c>
      <c r="O5" s="12">
        <v>2.0</v>
      </c>
      <c r="P5" s="13">
        <v>3.0</v>
      </c>
      <c r="Q5" s="13">
        <v>3.0</v>
      </c>
      <c r="R5" s="10">
        <v>0.0</v>
      </c>
      <c r="S5" s="10">
        <v>0.0</v>
      </c>
      <c r="T5" s="11">
        <v>1.0</v>
      </c>
      <c r="U5" s="11">
        <v>1.0</v>
      </c>
      <c r="V5" s="12">
        <v>2.0</v>
      </c>
      <c r="W5" s="12">
        <v>2.0</v>
      </c>
      <c r="X5" s="7"/>
      <c r="Y5" s="2">
        <f t="shared" ref="Y5:AB5" si="5">SUMIF($B5:$W5,Y$1,$B$2:$W$2)</f>
        <v>9</v>
      </c>
      <c r="Z5" s="2">
        <f t="shared" si="5"/>
        <v>11</v>
      </c>
      <c r="AA5" s="2">
        <f t="shared" si="5"/>
        <v>12</v>
      </c>
      <c r="AB5" s="2">
        <f t="shared" si="5"/>
        <v>7</v>
      </c>
      <c r="AC5" s="9">
        <f t="shared" si="2"/>
        <v>12</v>
      </c>
      <c r="AD5" s="16">
        <f>AC2/AC5</f>
        <v>3.25</v>
      </c>
      <c r="AE5" s="15">
        <f t="shared" si="4"/>
        <v>0.8125</v>
      </c>
    </row>
    <row r="6">
      <c r="A6" s="5" t="s">
        <v>8</v>
      </c>
      <c r="B6" s="10">
        <v>0.0</v>
      </c>
      <c r="C6" s="11">
        <v>1.0</v>
      </c>
      <c r="D6" s="12">
        <v>2.0</v>
      </c>
      <c r="E6" s="13">
        <v>3.0</v>
      </c>
      <c r="F6" s="10">
        <v>0.0</v>
      </c>
      <c r="G6" s="12">
        <v>2.0</v>
      </c>
      <c r="H6" s="11">
        <v>1.0</v>
      </c>
      <c r="I6" s="12">
        <v>2.0</v>
      </c>
      <c r="J6" s="10">
        <v>0.0</v>
      </c>
      <c r="K6" s="11">
        <v>1.0</v>
      </c>
      <c r="L6" s="13">
        <v>3.0</v>
      </c>
      <c r="M6" s="10">
        <v>0.0</v>
      </c>
      <c r="N6" s="12">
        <v>2.0</v>
      </c>
      <c r="O6" s="13">
        <v>3.0</v>
      </c>
      <c r="P6" s="10">
        <v>0.0</v>
      </c>
      <c r="Q6" s="11">
        <v>1.0</v>
      </c>
      <c r="R6" s="12">
        <v>2.0</v>
      </c>
      <c r="S6" s="12">
        <v>2.0</v>
      </c>
      <c r="T6" s="13">
        <v>3.0</v>
      </c>
      <c r="U6" s="10">
        <v>0.0</v>
      </c>
      <c r="V6" s="11">
        <v>1.0</v>
      </c>
      <c r="W6" s="12">
        <v>2.0</v>
      </c>
      <c r="X6" s="7"/>
      <c r="Y6" s="2">
        <f t="shared" ref="Y6:AB6" si="6">SUMIF($B6:$W6,Y$1,$B$2:$W$2)</f>
        <v>10</v>
      </c>
      <c r="Z6" s="2">
        <f t="shared" si="6"/>
        <v>10</v>
      </c>
      <c r="AA6" s="2">
        <f t="shared" si="6"/>
        <v>10</v>
      </c>
      <c r="AB6" s="2">
        <f t="shared" si="6"/>
        <v>9</v>
      </c>
      <c r="AC6" s="9">
        <f t="shared" si="2"/>
        <v>10</v>
      </c>
      <c r="AD6" s="14">
        <f>AC2/AC6</f>
        <v>3.9</v>
      </c>
      <c r="AE6" s="15">
        <f t="shared" si="4"/>
        <v>0.975</v>
      </c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7"/>
      <c r="AE7" s="1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7"/>
      <c r="AE8" s="17"/>
    </row>
    <row r="9">
      <c r="A9" s="1" t="s">
        <v>9</v>
      </c>
      <c r="B9" s="2">
        <v>0.0</v>
      </c>
      <c r="C9" s="2">
        <v>1.0</v>
      </c>
      <c r="D9" s="2">
        <v>2.0</v>
      </c>
      <c r="E9" s="2">
        <v>3.0</v>
      </c>
      <c r="F9" s="2">
        <v>4.0</v>
      </c>
      <c r="G9" s="2">
        <v>5.0</v>
      </c>
      <c r="H9" s="2">
        <v>6.0</v>
      </c>
      <c r="I9" s="2">
        <v>7.0</v>
      </c>
      <c r="J9" s="2">
        <v>8.0</v>
      </c>
      <c r="K9" s="2">
        <v>9.0</v>
      </c>
      <c r="L9" s="2">
        <v>10.0</v>
      </c>
      <c r="M9" s="2">
        <v>11.0</v>
      </c>
      <c r="N9" s="2">
        <v>12.0</v>
      </c>
      <c r="O9" s="2">
        <v>13.0</v>
      </c>
      <c r="P9" s="2">
        <v>14.0</v>
      </c>
      <c r="Q9" s="2">
        <v>15.0</v>
      </c>
      <c r="R9" s="2">
        <v>16.0</v>
      </c>
      <c r="S9" s="2">
        <v>17.0</v>
      </c>
      <c r="T9" s="2">
        <v>18.0</v>
      </c>
      <c r="U9" s="2">
        <v>19.0</v>
      </c>
      <c r="V9" s="2">
        <v>20.0</v>
      </c>
      <c r="W9" s="2">
        <v>21.0</v>
      </c>
      <c r="X9" s="3">
        <v>22.0</v>
      </c>
      <c r="Y9" s="2">
        <v>0.0</v>
      </c>
      <c r="Z9" s="2">
        <v>1.0</v>
      </c>
      <c r="AA9" s="2">
        <v>2.0</v>
      </c>
      <c r="AB9" s="2">
        <v>3.0</v>
      </c>
      <c r="AC9" s="4" t="s">
        <v>1</v>
      </c>
      <c r="AD9" s="18" t="s">
        <v>2</v>
      </c>
      <c r="AE9" s="18" t="s">
        <v>3</v>
      </c>
    </row>
    <row r="10">
      <c r="A10" s="5" t="s">
        <v>4</v>
      </c>
      <c r="B10" s="6">
        <v>1.0</v>
      </c>
      <c r="C10" s="6">
        <v>2.0</v>
      </c>
      <c r="D10" s="6">
        <v>4.0</v>
      </c>
      <c r="E10" s="6">
        <v>8.0</v>
      </c>
      <c r="F10" s="6">
        <v>16.0</v>
      </c>
      <c r="G10" s="6">
        <v>32.0</v>
      </c>
      <c r="H10" s="6">
        <v>64.0</v>
      </c>
      <c r="I10" s="6">
        <v>128.0</v>
      </c>
      <c r="J10" s="6">
        <v>256.0</v>
      </c>
      <c r="K10" s="6">
        <v>512.0</v>
      </c>
      <c r="L10" s="6">
        <v>1024.0</v>
      </c>
      <c r="M10" s="6">
        <v>2048.0</v>
      </c>
      <c r="N10" s="6">
        <v>4096.0</v>
      </c>
      <c r="O10" s="6">
        <f>4096*2</f>
        <v>8192</v>
      </c>
      <c r="P10" s="6">
        <f>8192*2</f>
        <v>16384</v>
      </c>
      <c r="Q10" s="19">
        <f>16384*2</f>
        <v>32768</v>
      </c>
      <c r="R10" s="19">
        <f>32768*2</f>
        <v>65536</v>
      </c>
      <c r="S10" s="19">
        <f>65536*2</f>
        <v>131072</v>
      </c>
      <c r="T10" s="19">
        <f>131072*2</f>
        <v>262144</v>
      </c>
      <c r="U10" s="19">
        <f>262144*2</f>
        <v>524288</v>
      </c>
      <c r="V10" s="19">
        <f>524288*2</f>
        <v>1048576</v>
      </c>
      <c r="W10" s="19">
        <f>1048576*2</f>
        <v>2097152</v>
      </c>
      <c r="X10" s="7"/>
      <c r="Y10" s="2">
        <f>SUM(B10:W10)</f>
        <v>4194303</v>
      </c>
      <c r="Z10" s="20"/>
      <c r="AA10" s="20"/>
      <c r="AB10" s="20"/>
      <c r="AC10" s="9">
        <f t="shared" ref="AC10:AC14" si="8">MAX(Y10:AB10)</f>
        <v>4194303</v>
      </c>
      <c r="AD10" s="15">
        <f t="shared" ref="AD10:AD14" si="9">AC$10/AC10</f>
        <v>1</v>
      </c>
      <c r="AE10" s="15">
        <f>AC10/(AC10*1)</f>
        <v>1</v>
      </c>
    </row>
    <row r="11">
      <c r="A11" s="5" t="s">
        <v>5</v>
      </c>
      <c r="B11" s="10">
        <v>0.0</v>
      </c>
      <c r="C11" s="10">
        <v>0.0</v>
      </c>
      <c r="D11" s="10">
        <v>0.0</v>
      </c>
      <c r="E11" s="10">
        <v>0.0</v>
      </c>
      <c r="F11" s="10">
        <v>0.0</v>
      </c>
      <c r="G11" s="10">
        <v>0.0</v>
      </c>
      <c r="H11" s="11">
        <v>1.0</v>
      </c>
      <c r="I11" s="11">
        <v>1.0</v>
      </c>
      <c r="J11" s="11">
        <v>1.0</v>
      </c>
      <c r="K11" s="11">
        <v>1.0</v>
      </c>
      <c r="L11" s="11">
        <v>1.0</v>
      </c>
      <c r="M11" s="11">
        <v>1.0</v>
      </c>
      <c r="N11" s="12">
        <v>2.0</v>
      </c>
      <c r="O11" s="12">
        <v>2.0</v>
      </c>
      <c r="P11" s="12">
        <v>2.0</v>
      </c>
      <c r="Q11" s="12">
        <v>2.0</v>
      </c>
      <c r="R11" s="12">
        <v>2.0</v>
      </c>
      <c r="S11" s="13">
        <v>3.0</v>
      </c>
      <c r="T11" s="13">
        <v>3.0</v>
      </c>
      <c r="U11" s="13">
        <v>3.0</v>
      </c>
      <c r="V11" s="13">
        <v>3.0</v>
      </c>
      <c r="W11" s="13">
        <v>3.0</v>
      </c>
      <c r="X11" s="7"/>
      <c r="Y11" s="2">
        <f t="shared" ref="Y11:AB11" si="7">SUMIF($B11:$W11,Y$1,$B$10:$W$10)</f>
        <v>63</v>
      </c>
      <c r="Z11" s="2">
        <f t="shared" si="7"/>
        <v>4032</v>
      </c>
      <c r="AA11" s="2">
        <f t="shared" si="7"/>
        <v>126976</v>
      </c>
      <c r="AB11" s="2">
        <f t="shared" si="7"/>
        <v>4063232</v>
      </c>
      <c r="AC11" s="9">
        <f t="shared" si="8"/>
        <v>4063232</v>
      </c>
      <c r="AD11" s="16">
        <f t="shared" si="9"/>
        <v>1.032257818</v>
      </c>
      <c r="AE11" s="16">
        <f t="shared" ref="AE11:AE14" si="11">AC$10/(AC11*4)</f>
        <v>0.2580644546</v>
      </c>
    </row>
    <row r="12">
      <c r="A12" s="5" t="s">
        <v>6</v>
      </c>
      <c r="B12" s="10">
        <v>0.0</v>
      </c>
      <c r="C12" s="11">
        <v>1.0</v>
      </c>
      <c r="D12" s="12">
        <v>2.0</v>
      </c>
      <c r="E12" s="13">
        <v>3.0</v>
      </c>
      <c r="F12" s="10">
        <v>0.0</v>
      </c>
      <c r="G12" s="11">
        <v>1.0</v>
      </c>
      <c r="H12" s="12">
        <v>2.0</v>
      </c>
      <c r="I12" s="13">
        <v>3.0</v>
      </c>
      <c r="J12" s="10">
        <v>0.0</v>
      </c>
      <c r="K12" s="11">
        <v>1.0</v>
      </c>
      <c r="L12" s="12">
        <v>2.0</v>
      </c>
      <c r="M12" s="13">
        <v>3.0</v>
      </c>
      <c r="N12" s="10">
        <v>0.0</v>
      </c>
      <c r="O12" s="11">
        <v>1.0</v>
      </c>
      <c r="P12" s="12">
        <v>2.0</v>
      </c>
      <c r="Q12" s="13">
        <v>3.0</v>
      </c>
      <c r="R12" s="10">
        <v>0.0</v>
      </c>
      <c r="S12" s="11">
        <v>1.0</v>
      </c>
      <c r="T12" s="12">
        <v>2.0</v>
      </c>
      <c r="U12" s="13">
        <v>3.0</v>
      </c>
      <c r="V12" s="10">
        <v>0.0</v>
      </c>
      <c r="W12" s="11">
        <v>1.0</v>
      </c>
      <c r="X12" s="7"/>
      <c r="Y12" s="2">
        <f t="shared" ref="Y12:AB12" si="10">SUMIF($B12:$W12,Y$1,$B$10:$W$10)</f>
        <v>1118481</v>
      </c>
      <c r="Z12" s="2">
        <f t="shared" si="10"/>
        <v>2236962</v>
      </c>
      <c r="AA12" s="2">
        <f t="shared" si="10"/>
        <v>279620</v>
      </c>
      <c r="AB12" s="2">
        <f t="shared" si="10"/>
        <v>559240</v>
      </c>
      <c r="AC12" s="9">
        <f t="shared" si="8"/>
        <v>2236962</v>
      </c>
      <c r="AD12" s="21">
        <f t="shared" si="9"/>
        <v>1.874999665</v>
      </c>
      <c r="AE12" s="14">
        <f t="shared" si="11"/>
        <v>0.4687499162</v>
      </c>
    </row>
    <row r="13">
      <c r="A13" s="5" t="s">
        <v>7</v>
      </c>
      <c r="B13" s="10">
        <v>0.0</v>
      </c>
      <c r="C13" s="10">
        <v>0.0</v>
      </c>
      <c r="D13" s="11">
        <v>1.0</v>
      </c>
      <c r="E13" s="11">
        <v>1.0</v>
      </c>
      <c r="F13" s="12">
        <v>2.0</v>
      </c>
      <c r="G13" s="12">
        <v>2.0</v>
      </c>
      <c r="H13" s="13">
        <v>3.0</v>
      </c>
      <c r="I13" s="13">
        <v>3.0</v>
      </c>
      <c r="J13" s="10">
        <v>0.0</v>
      </c>
      <c r="K13" s="10">
        <v>0.0</v>
      </c>
      <c r="L13" s="11">
        <v>1.0</v>
      </c>
      <c r="M13" s="11">
        <v>1.0</v>
      </c>
      <c r="N13" s="12">
        <v>2.0</v>
      </c>
      <c r="O13" s="12">
        <v>2.0</v>
      </c>
      <c r="P13" s="13">
        <v>3.0</v>
      </c>
      <c r="Q13" s="13">
        <v>3.0</v>
      </c>
      <c r="R13" s="10">
        <v>0.0</v>
      </c>
      <c r="S13" s="10">
        <v>0.0</v>
      </c>
      <c r="T13" s="11">
        <v>1.0</v>
      </c>
      <c r="U13" s="11">
        <v>1.0</v>
      </c>
      <c r="V13" s="12">
        <v>2.0</v>
      </c>
      <c r="W13" s="12">
        <v>2.0</v>
      </c>
      <c r="X13" s="7"/>
      <c r="Y13" s="2">
        <f t="shared" ref="Y13:AB13" si="12">SUMIF($B13:$W13,Y$1,$B$10:$W$10)</f>
        <v>197379</v>
      </c>
      <c r="Z13" s="2">
        <f t="shared" si="12"/>
        <v>789516</v>
      </c>
      <c r="AA13" s="2">
        <f t="shared" si="12"/>
        <v>3158064</v>
      </c>
      <c r="AB13" s="2">
        <f t="shared" si="12"/>
        <v>49344</v>
      </c>
      <c r="AC13" s="9">
        <f t="shared" si="8"/>
        <v>3158064</v>
      </c>
      <c r="AD13" s="16">
        <f t="shared" si="9"/>
        <v>1.328124763</v>
      </c>
      <c r="AE13" s="16">
        <f t="shared" si="11"/>
        <v>0.3320311906</v>
      </c>
    </row>
    <row r="14">
      <c r="A14" s="5" t="s">
        <v>8</v>
      </c>
      <c r="B14" s="10">
        <v>0.0</v>
      </c>
      <c r="C14" s="11">
        <v>1.0</v>
      </c>
      <c r="D14" s="12">
        <v>2.0</v>
      </c>
      <c r="E14" s="13">
        <v>3.0</v>
      </c>
      <c r="F14" s="10">
        <v>0.0</v>
      </c>
      <c r="G14" s="11">
        <v>1.0</v>
      </c>
      <c r="H14" s="12">
        <v>2.0</v>
      </c>
      <c r="I14" s="13">
        <v>3.0</v>
      </c>
      <c r="J14" s="10">
        <v>0.0</v>
      </c>
      <c r="K14" s="11">
        <v>1.0</v>
      </c>
      <c r="L14" s="12">
        <v>2.0</v>
      </c>
      <c r="M14" s="13">
        <v>3.0</v>
      </c>
      <c r="N14" s="10">
        <v>0.0</v>
      </c>
      <c r="O14" s="11">
        <v>1.0</v>
      </c>
      <c r="P14" s="12">
        <v>2.0</v>
      </c>
      <c r="Q14" s="13">
        <v>3.0</v>
      </c>
      <c r="R14" s="10">
        <v>0.0</v>
      </c>
      <c r="S14" s="11">
        <v>1.0</v>
      </c>
      <c r="T14" s="12">
        <v>2.0</v>
      </c>
      <c r="U14" s="13">
        <v>3.0</v>
      </c>
      <c r="V14" s="10">
        <v>0.0</v>
      </c>
      <c r="W14" s="11">
        <v>1.0</v>
      </c>
      <c r="X14" s="7"/>
      <c r="Y14" s="2">
        <f t="shared" ref="Y14:AB14" si="13">SUMIF($B14:$W14,Y$1,$B$10:$W$10)</f>
        <v>1118481</v>
      </c>
      <c r="Z14" s="2">
        <f t="shared" si="13"/>
        <v>2236962</v>
      </c>
      <c r="AA14" s="2">
        <f t="shared" si="13"/>
        <v>279620</v>
      </c>
      <c r="AB14" s="2">
        <f t="shared" si="13"/>
        <v>559240</v>
      </c>
      <c r="AC14" s="9">
        <f t="shared" si="8"/>
        <v>2236962</v>
      </c>
      <c r="AD14" s="14">
        <f t="shared" si="9"/>
        <v>1.874999665</v>
      </c>
      <c r="AE14" s="14">
        <f t="shared" si="11"/>
        <v>0.4687499162</v>
      </c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>
      <c r="A17" s="1" t="s">
        <v>10</v>
      </c>
      <c r="B17" s="2">
        <v>0.0</v>
      </c>
      <c r="C17" s="2">
        <v>1.0</v>
      </c>
      <c r="D17" s="2">
        <v>2.0</v>
      </c>
      <c r="E17" s="2">
        <v>3.0</v>
      </c>
      <c r="F17" s="2">
        <v>4.0</v>
      </c>
      <c r="G17" s="2">
        <v>5.0</v>
      </c>
      <c r="H17" s="2">
        <v>6.0</v>
      </c>
      <c r="I17" s="2">
        <v>7.0</v>
      </c>
      <c r="J17" s="2">
        <v>8.0</v>
      </c>
      <c r="K17" s="2">
        <v>9.0</v>
      </c>
      <c r="L17" s="2">
        <v>10.0</v>
      </c>
      <c r="M17" s="2">
        <v>11.0</v>
      </c>
      <c r="N17" s="2">
        <v>12.0</v>
      </c>
      <c r="O17" s="2">
        <v>13.0</v>
      </c>
      <c r="P17" s="2">
        <v>14.0</v>
      </c>
      <c r="Q17" s="2">
        <v>15.0</v>
      </c>
      <c r="R17" s="2">
        <v>16.0</v>
      </c>
      <c r="S17" s="2">
        <v>17.0</v>
      </c>
      <c r="T17" s="2">
        <v>18.0</v>
      </c>
      <c r="U17" s="2">
        <v>19.0</v>
      </c>
      <c r="V17" s="2">
        <v>20.0</v>
      </c>
      <c r="W17" s="2">
        <v>21.0</v>
      </c>
      <c r="X17" s="3">
        <v>22.0</v>
      </c>
      <c r="Y17" s="2">
        <v>0.0</v>
      </c>
      <c r="Z17" s="2">
        <v>1.0</v>
      </c>
      <c r="AA17" s="2">
        <v>2.0</v>
      </c>
      <c r="AB17" s="2">
        <v>3.0</v>
      </c>
      <c r="AC17" s="4" t="s">
        <v>1</v>
      </c>
      <c r="AD17" s="4" t="s">
        <v>2</v>
      </c>
      <c r="AE17" s="4" t="s">
        <v>3</v>
      </c>
    </row>
    <row r="18">
      <c r="A18" s="5" t="s">
        <v>4</v>
      </c>
      <c r="B18" s="6">
        <v>42.0</v>
      </c>
      <c r="C18" s="6">
        <v>97.0</v>
      </c>
      <c r="D18" s="6">
        <v>73.0</v>
      </c>
      <c r="E18" s="6">
        <v>75.0</v>
      </c>
      <c r="F18" s="6">
        <v>13.0</v>
      </c>
      <c r="G18" s="6">
        <v>14.0</v>
      </c>
      <c r="H18" s="6">
        <v>8.0</v>
      </c>
      <c r="I18" s="6">
        <v>10.0</v>
      </c>
      <c r="J18" s="6">
        <v>22.0</v>
      </c>
      <c r="K18" s="6">
        <v>63.0</v>
      </c>
      <c r="L18" s="6">
        <v>23.0</v>
      </c>
      <c r="M18" s="6">
        <v>77.0</v>
      </c>
      <c r="N18" s="6">
        <v>14.0</v>
      </c>
      <c r="O18" s="6">
        <v>35.0</v>
      </c>
      <c r="P18" s="6">
        <v>69.0</v>
      </c>
      <c r="Q18" s="6">
        <v>24.0</v>
      </c>
      <c r="R18" s="6">
        <v>7.0</v>
      </c>
      <c r="S18" s="6">
        <v>25.0</v>
      </c>
      <c r="T18" s="6">
        <v>22.0</v>
      </c>
      <c r="U18" s="6">
        <v>42.0</v>
      </c>
      <c r="V18" s="6">
        <v>21.0</v>
      </c>
      <c r="W18" s="6">
        <v>50.0</v>
      </c>
      <c r="X18" s="7"/>
      <c r="Y18" s="2">
        <f>SUM(B18:W18)</f>
        <v>826</v>
      </c>
      <c r="Z18" s="20"/>
      <c r="AA18" s="20"/>
      <c r="AB18" s="20"/>
      <c r="AC18" s="9">
        <f t="shared" ref="AC18:AC22" si="15">MAX(Y18:AB18)</f>
        <v>826</v>
      </c>
      <c r="AD18" s="22">
        <f t="shared" ref="AD18:AD22" si="16">AC$18/AC18</f>
        <v>1</v>
      </c>
      <c r="AE18" s="22">
        <f>AC$18/(AC18*1)</f>
        <v>1</v>
      </c>
    </row>
    <row r="19">
      <c r="A19" s="5" t="s">
        <v>5</v>
      </c>
      <c r="B19" s="10">
        <v>0.0</v>
      </c>
      <c r="C19" s="10">
        <v>0.0</v>
      </c>
      <c r="D19" s="10">
        <v>0.0</v>
      </c>
      <c r="E19" s="10">
        <v>0.0</v>
      </c>
      <c r="F19" s="10">
        <v>0.0</v>
      </c>
      <c r="G19" s="10">
        <v>0.0</v>
      </c>
      <c r="H19" s="11">
        <v>1.0</v>
      </c>
      <c r="I19" s="11">
        <v>1.0</v>
      </c>
      <c r="J19" s="11">
        <v>1.0</v>
      </c>
      <c r="K19" s="11">
        <v>1.0</v>
      </c>
      <c r="L19" s="11">
        <v>1.0</v>
      </c>
      <c r="M19" s="11">
        <v>1.0</v>
      </c>
      <c r="N19" s="12">
        <v>2.0</v>
      </c>
      <c r="O19" s="12">
        <v>2.0</v>
      </c>
      <c r="P19" s="12">
        <v>2.0</v>
      </c>
      <c r="Q19" s="12">
        <v>2.0</v>
      </c>
      <c r="R19" s="12">
        <v>2.0</v>
      </c>
      <c r="S19" s="13">
        <v>3.0</v>
      </c>
      <c r="T19" s="13">
        <v>3.0</v>
      </c>
      <c r="U19" s="13">
        <v>3.0</v>
      </c>
      <c r="V19" s="13">
        <v>3.0</v>
      </c>
      <c r="W19" s="13">
        <v>3.0</v>
      </c>
      <c r="X19" s="7"/>
      <c r="Y19" s="2">
        <f t="shared" ref="Y19:AB19" si="14">SUMIF($B19:$W19,Y$1,$B$18:$W$18)</f>
        <v>314</v>
      </c>
      <c r="Z19" s="2">
        <f t="shared" si="14"/>
        <v>203</v>
      </c>
      <c r="AA19" s="2">
        <f t="shared" si="14"/>
        <v>149</v>
      </c>
      <c r="AB19" s="2">
        <f t="shared" si="14"/>
        <v>160</v>
      </c>
      <c r="AC19" s="9">
        <f t="shared" si="15"/>
        <v>314</v>
      </c>
      <c r="AD19" s="23">
        <f t="shared" si="16"/>
        <v>2.630573248</v>
      </c>
      <c r="AE19" s="23">
        <f t="shared" ref="AE19:AE22" si="18">AC$18/(AC19*4)</f>
        <v>0.6576433121</v>
      </c>
    </row>
    <row r="20">
      <c r="A20" s="5" t="s">
        <v>6</v>
      </c>
      <c r="B20" s="10">
        <v>0.0</v>
      </c>
      <c r="C20" s="11">
        <v>1.0</v>
      </c>
      <c r="D20" s="12">
        <v>2.0</v>
      </c>
      <c r="E20" s="13">
        <v>3.0</v>
      </c>
      <c r="F20" s="10">
        <v>0.0</v>
      </c>
      <c r="G20" s="11">
        <v>1.0</v>
      </c>
      <c r="H20" s="12">
        <v>2.0</v>
      </c>
      <c r="I20" s="13">
        <v>3.0</v>
      </c>
      <c r="J20" s="10">
        <v>0.0</v>
      </c>
      <c r="K20" s="11">
        <v>1.0</v>
      </c>
      <c r="L20" s="12">
        <v>2.0</v>
      </c>
      <c r="M20" s="13">
        <v>3.0</v>
      </c>
      <c r="N20" s="10">
        <v>0.0</v>
      </c>
      <c r="O20" s="11">
        <v>1.0</v>
      </c>
      <c r="P20" s="12">
        <v>2.0</v>
      </c>
      <c r="Q20" s="13">
        <v>3.0</v>
      </c>
      <c r="R20" s="10">
        <v>0.0</v>
      </c>
      <c r="S20" s="11">
        <v>1.0</v>
      </c>
      <c r="T20" s="12">
        <v>2.0</v>
      </c>
      <c r="U20" s="13">
        <v>3.0</v>
      </c>
      <c r="V20" s="10">
        <v>0.0</v>
      </c>
      <c r="W20" s="11">
        <v>1.0</v>
      </c>
      <c r="X20" s="7"/>
      <c r="Y20" s="2">
        <f t="shared" ref="Y20:AB20" si="17">SUMIF($B20:$W20,Y$1,$B$18:$W$18)</f>
        <v>119</v>
      </c>
      <c r="Z20" s="2">
        <f t="shared" si="17"/>
        <v>284</v>
      </c>
      <c r="AA20" s="2">
        <f t="shared" si="17"/>
        <v>195</v>
      </c>
      <c r="AB20" s="2">
        <f t="shared" si="17"/>
        <v>228</v>
      </c>
      <c r="AC20" s="9">
        <f t="shared" si="15"/>
        <v>284</v>
      </c>
      <c r="AD20" s="24">
        <f t="shared" si="16"/>
        <v>2.908450704</v>
      </c>
      <c r="AE20" s="25">
        <f t="shared" si="18"/>
        <v>0.7271126761</v>
      </c>
    </row>
    <row r="21">
      <c r="A21" s="5" t="s">
        <v>7</v>
      </c>
      <c r="B21" s="10">
        <v>0.0</v>
      </c>
      <c r="C21" s="10">
        <v>0.0</v>
      </c>
      <c r="D21" s="11">
        <v>1.0</v>
      </c>
      <c r="E21" s="11">
        <v>1.0</v>
      </c>
      <c r="F21" s="12">
        <v>2.0</v>
      </c>
      <c r="G21" s="12">
        <v>2.0</v>
      </c>
      <c r="H21" s="13">
        <v>3.0</v>
      </c>
      <c r="I21" s="13">
        <v>3.0</v>
      </c>
      <c r="J21" s="10">
        <v>0.0</v>
      </c>
      <c r="K21" s="10">
        <v>0.0</v>
      </c>
      <c r="L21" s="11">
        <v>1.0</v>
      </c>
      <c r="M21" s="11">
        <v>1.0</v>
      </c>
      <c r="N21" s="12">
        <v>2.0</v>
      </c>
      <c r="O21" s="12">
        <v>2.0</v>
      </c>
      <c r="P21" s="13">
        <v>3.0</v>
      </c>
      <c r="Q21" s="13">
        <v>3.0</v>
      </c>
      <c r="R21" s="10">
        <v>0.0</v>
      </c>
      <c r="S21" s="10">
        <v>0.0</v>
      </c>
      <c r="T21" s="11">
        <v>1.0</v>
      </c>
      <c r="U21" s="11">
        <v>1.0</v>
      </c>
      <c r="V21" s="12">
        <v>2.0</v>
      </c>
      <c r="W21" s="12">
        <v>2.0</v>
      </c>
      <c r="X21" s="7"/>
      <c r="Y21" s="2">
        <f t="shared" ref="Y21:AB21" si="19">SUMIF($B21:$W21,Y$1,$B$18:$W$18)</f>
        <v>256</v>
      </c>
      <c r="Z21" s="2">
        <f t="shared" si="19"/>
        <v>312</v>
      </c>
      <c r="AA21" s="2">
        <f t="shared" si="19"/>
        <v>147</v>
      </c>
      <c r="AB21" s="2">
        <f t="shared" si="19"/>
        <v>111</v>
      </c>
      <c r="AC21" s="9">
        <f t="shared" si="15"/>
        <v>312</v>
      </c>
      <c r="AD21" s="23">
        <f t="shared" si="16"/>
        <v>2.647435897</v>
      </c>
      <c r="AE21" s="23">
        <f t="shared" si="18"/>
        <v>0.6618589744</v>
      </c>
    </row>
    <row r="22">
      <c r="A22" s="5" t="s">
        <v>8</v>
      </c>
      <c r="B22" s="10">
        <v>0.0</v>
      </c>
      <c r="C22" s="11">
        <v>1.0</v>
      </c>
      <c r="D22" s="12">
        <v>2.0</v>
      </c>
      <c r="E22" s="13">
        <v>3.0</v>
      </c>
      <c r="F22" s="10">
        <v>0.0</v>
      </c>
      <c r="G22" s="10">
        <v>0.0</v>
      </c>
      <c r="H22" s="10">
        <v>0.0</v>
      </c>
      <c r="I22" s="12">
        <v>2.0</v>
      </c>
      <c r="J22" s="13">
        <v>3.0</v>
      </c>
      <c r="K22" s="10">
        <v>0.0</v>
      </c>
      <c r="L22" s="12">
        <v>2.0</v>
      </c>
      <c r="M22" s="11">
        <v>1.0</v>
      </c>
      <c r="N22" s="13">
        <v>3.0</v>
      </c>
      <c r="O22" s="12">
        <v>2.0</v>
      </c>
      <c r="P22" s="13">
        <v>3.0</v>
      </c>
      <c r="Q22" s="10">
        <v>0.0</v>
      </c>
      <c r="R22" s="12">
        <v>2.0</v>
      </c>
      <c r="S22" s="12">
        <v>2.0</v>
      </c>
      <c r="T22" s="10">
        <v>0.0</v>
      </c>
      <c r="U22" s="26">
        <v>2.0</v>
      </c>
      <c r="V22" s="11">
        <v>1.0</v>
      </c>
      <c r="W22" s="13">
        <v>3.0</v>
      </c>
      <c r="X22" s="3"/>
      <c r="Y22" s="2">
        <f t="shared" ref="Y22:AB22" si="20">SUMIF($B22:$W22,Y$1,$B$18:$W$18)</f>
        <v>186</v>
      </c>
      <c r="Z22" s="2">
        <f t="shared" si="20"/>
        <v>195</v>
      </c>
      <c r="AA22" s="2">
        <f t="shared" si="20"/>
        <v>215</v>
      </c>
      <c r="AB22" s="2">
        <f t="shared" si="20"/>
        <v>230</v>
      </c>
      <c r="AC22" s="9">
        <f t="shared" si="15"/>
        <v>230</v>
      </c>
      <c r="AD22" s="25">
        <f t="shared" si="16"/>
        <v>3.591304348</v>
      </c>
      <c r="AE22" s="25">
        <f t="shared" si="18"/>
        <v>0.897826087</v>
      </c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>
      <c r="A24" s="5" t="s">
        <v>11</v>
      </c>
      <c r="B24" s="3">
        <v>1.0</v>
      </c>
      <c r="C24" s="3">
        <v>2.0</v>
      </c>
      <c r="D24" s="3">
        <v>3.0</v>
      </c>
      <c r="E24" s="3">
        <v>4.0</v>
      </c>
      <c r="F24" s="3">
        <v>5.0</v>
      </c>
      <c r="G24" s="3">
        <v>6.0</v>
      </c>
      <c r="H24" s="3">
        <v>7.0</v>
      </c>
      <c r="I24" s="3">
        <v>8.0</v>
      </c>
      <c r="J24" s="3">
        <v>9.0</v>
      </c>
      <c r="K24" s="3">
        <v>10.0</v>
      </c>
      <c r="L24" s="7"/>
      <c r="M24" s="7"/>
      <c r="N24" s="7"/>
      <c r="O24" s="7"/>
      <c r="P24" s="7"/>
      <c r="Q24" s="7"/>
      <c r="R24" s="3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>
      <c r="A25" s="3">
        <v>0.0</v>
      </c>
      <c r="B25" s="27">
        <f>B$2</f>
        <v>1</v>
      </c>
      <c r="C25" s="28">
        <f>B25+F2</f>
        <v>3</v>
      </c>
      <c r="D25" s="28">
        <f>C25+J2</f>
        <v>4</v>
      </c>
      <c r="E25" s="28">
        <f>D25+M2</f>
        <v>6</v>
      </c>
      <c r="F25" s="28"/>
      <c r="G25" s="28">
        <f>E25+P2</f>
        <v>8</v>
      </c>
      <c r="H25" s="28"/>
      <c r="I25" s="27">
        <f>G25+U2</f>
        <v>10</v>
      </c>
      <c r="J25" s="29"/>
      <c r="K25" s="29"/>
      <c r="L25" s="7"/>
      <c r="M25" s="7"/>
      <c r="N25" s="7"/>
      <c r="O25" s="7"/>
      <c r="P25" s="7"/>
      <c r="Q25" s="3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>
      <c r="A26" s="3">
        <v>1.0</v>
      </c>
      <c r="B26" s="27">
        <f>C$2</f>
        <v>2</v>
      </c>
      <c r="C26" s="28">
        <f>B26+H2</f>
        <v>3</v>
      </c>
      <c r="D26" s="28">
        <f>C26+K2</f>
        <v>6</v>
      </c>
      <c r="E26" s="28"/>
      <c r="F26" s="28"/>
      <c r="G26" s="28">
        <f>D26+Q2</f>
        <v>8</v>
      </c>
      <c r="H26" s="28"/>
      <c r="I26" s="27">
        <f>G26+V2</f>
        <v>10</v>
      </c>
      <c r="J26" s="30"/>
      <c r="K26" s="30"/>
      <c r="L26" s="7"/>
      <c r="M26" s="7"/>
      <c r="N26" s="7"/>
      <c r="O26" s="7"/>
      <c r="P26" s="7"/>
      <c r="Q26" s="3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>
      <c r="A27" s="3">
        <v>2.0</v>
      </c>
      <c r="B27" s="27">
        <f>D2</f>
        <v>1</v>
      </c>
      <c r="C27" s="28">
        <f>B27+G2</f>
        <v>2</v>
      </c>
      <c r="D27" s="28">
        <f>C27+I2</f>
        <v>4</v>
      </c>
      <c r="E27" s="28">
        <f>D27+N2</f>
        <v>6</v>
      </c>
      <c r="F27" s="28"/>
      <c r="G27" s="28">
        <f>E27+R2</f>
        <v>7</v>
      </c>
      <c r="H27" s="28">
        <f>G27+S2</f>
        <v>8</v>
      </c>
      <c r="I27" s="27">
        <f>H27+W2</f>
        <v>10</v>
      </c>
      <c r="J27" s="29"/>
      <c r="K27" s="29"/>
      <c r="L27" s="7"/>
      <c r="M27" s="7"/>
      <c r="N27" s="7"/>
      <c r="O27" s="7"/>
      <c r="P27" s="7"/>
      <c r="Q27" s="3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>
      <c r="A28" s="3">
        <v>3.0</v>
      </c>
      <c r="B28" s="27">
        <f>E$2</f>
        <v>3</v>
      </c>
      <c r="C28" s="28"/>
      <c r="D28" s="28">
        <f>B28+L2</f>
        <v>4</v>
      </c>
      <c r="E28" s="28">
        <f>D28+O2</f>
        <v>7</v>
      </c>
      <c r="F28" s="28"/>
      <c r="G28" s="28"/>
      <c r="H28" s="28">
        <f>E28+T2</f>
        <v>9</v>
      </c>
      <c r="I28" s="31"/>
      <c r="J28" s="29"/>
      <c r="K28" s="29"/>
      <c r="L28" s="7"/>
      <c r="M28" s="7"/>
      <c r="N28" s="7"/>
      <c r="O28" s="7"/>
      <c r="P28" s="7"/>
      <c r="Q28" s="3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>
      <c r="A29" s="3" t="s">
        <v>12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</row>
    <row r="30">
      <c r="B30" s="33">
        <v>0.0</v>
      </c>
      <c r="C30" s="34">
        <v>1.0</v>
      </c>
      <c r="D30" s="34">
        <v>17.0</v>
      </c>
      <c r="E30" s="35"/>
      <c r="F30" s="35"/>
      <c r="G30" s="35"/>
      <c r="H30" s="35"/>
      <c r="I30" s="35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</row>
    <row r="31">
      <c r="B31" s="33">
        <v>1.0</v>
      </c>
      <c r="C31" s="36">
        <v>2.0</v>
      </c>
      <c r="D31" s="36">
        <v>34.0</v>
      </c>
      <c r="E31" s="37"/>
      <c r="F31" s="37"/>
      <c r="G31" s="37"/>
      <c r="H31" s="37"/>
      <c r="I31" s="37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</row>
    <row r="32">
      <c r="B32" s="33">
        <v>2.0</v>
      </c>
      <c r="C32" s="36">
        <v>4.0</v>
      </c>
      <c r="D32" s="37"/>
      <c r="E32" s="37"/>
      <c r="F32" s="37"/>
      <c r="G32" s="37"/>
      <c r="H32" s="37"/>
      <c r="I32" s="37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</row>
    <row r="33">
      <c r="B33" s="33">
        <v>3.0</v>
      </c>
      <c r="C33" s="36">
        <v>8.0</v>
      </c>
      <c r="D33" s="37"/>
      <c r="E33" s="37"/>
      <c r="F33" s="37"/>
      <c r="G33" s="37"/>
      <c r="H33" s="37"/>
      <c r="I33" s="37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</row>
    <row r="35">
      <c r="B35" s="32"/>
      <c r="C35" s="7"/>
      <c r="D35" s="3" t="s">
        <v>13</v>
      </c>
      <c r="E35" s="7"/>
      <c r="F35" s="7"/>
      <c r="G35" s="7"/>
      <c r="H35" s="7"/>
      <c r="I35" s="7"/>
      <c r="J35" s="7"/>
      <c r="K35" s="7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</row>
    <row r="36">
      <c r="B36" s="32"/>
      <c r="C36" s="3">
        <v>0.0</v>
      </c>
      <c r="D36" s="20"/>
      <c r="E36" s="20"/>
      <c r="F36" s="20"/>
      <c r="G36" s="20"/>
      <c r="H36" s="20"/>
      <c r="I36" s="20"/>
      <c r="J36" s="20"/>
      <c r="K36" s="7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</row>
    <row r="37">
      <c r="B37" s="32"/>
      <c r="C37" s="3">
        <v>1.0</v>
      </c>
      <c r="D37" s="20"/>
      <c r="E37" s="20"/>
      <c r="F37" s="20"/>
      <c r="G37" s="20"/>
      <c r="H37" s="20"/>
      <c r="I37" s="20"/>
      <c r="J37" s="20"/>
      <c r="K37" s="7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</row>
    <row r="38">
      <c r="B38" s="32"/>
      <c r="C38" s="3">
        <v>2.0</v>
      </c>
      <c r="D38" s="20"/>
      <c r="E38" s="20"/>
      <c r="F38" s="20"/>
      <c r="G38" s="20"/>
      <c r="H38" s="20"/>
      <c r="I38" s="20"/>
      <c r="J38" s="20"/>
      <c r="K38" s="7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</row>
    <row r="39">
      <c r="B39" s="32"/>
      <c r="C39" s="3">
        <v>3.0</v>
      </c>
      <c r="D39" s="20"/>
      <c r="E39" s="20"/>
      <c r="F39" s="20"/>
      <c r="G39" s="20"/>
      <c r="H39" s="20"/>
      <c r="I39" s="20"/>
      <c r="J39" s="20"/>
      <c r="K39" s="7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</row>
    <row r="40"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</row>
    <row r="41"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</row>
    <row r="42"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</row>
    <row r="43"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</row>
    <row r="44"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</row>
    <row r="45"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</row>
    <row r="46"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</row>
    <row r="47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</row>
    <row r="48"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</row>
    <row r="49"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</row>
    <row r="50"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</row>
    <row r="51"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</row>
    <row r="52"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</row>
    <row r="53"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</row>
    <row r="54"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</row>
    <row r="55"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</row>
    <row r="56"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</row>
    <row r="57"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</row>
    <row r="58"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</row>
    <row r="59"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</row>
    <row r="60"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</row>
    <row r="61"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</row>
    <row r="62"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</row>
    <row r="63"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</row>
    <row r="64"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</row>
    <row r="65"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</row>
    <row r="66"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</row>
    <row r="67"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</row>
    <row r="68"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</row>
    <row r="69"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</row>
    <row r="70"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</row>
    <row r="71"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</row>
    <row r="72"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</row>
    <row r="73"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</row>
    <row r="74"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</row>
    <row r="75"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</row>
    <row r="76"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</row>
    <row r="77"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</row>
    <row r="78"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</row>
    <row r="79"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</row>
    <row r="80"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</row>
    <row r="81"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</row>
    <row r="82"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</row>
    <row r="83"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</row>
    <row r="84"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</row>
    <row r="85"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</row>
    <row r="86"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</row>
    <row r="87"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</row>
    <row r="88"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</row>
    <row r="89"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</row>
    <row r="90"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</row>
    <row r="91"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</row>
    <row r="92"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</row>
    <row r="93"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</row>
    <row r="94"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</row>
    <row r="95"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</row>
    <row r="96"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</row>
    <row r="97"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</row>
    <row r="98"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</row>
    <row r="99"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</row>
    <row r="100"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</row>
    <row r="101"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</row>
    <row r="102"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</row>
    <row r="103"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</row>
    <row r="104"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</row>
    <row r="105"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</row>
    <row r="106"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</row>
    <row r="107"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</row>
    <row r="108"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</row>
    <row r="109"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</row>
    <row r="110"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</row>
    <row r="111"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</row>
    <row r="112"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</row>
    <row r="113"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</row>
    <row r="114"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</row>
    <row r="115"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</row>
    <row r="116"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</row>
    <row r="117"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</row>
    <row r="118"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</row>
    <row r="119"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</row>
    <row r="120"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</row>
    <row r="121"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</row>
    <row r="122"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</row>
    <row r="123"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</row>
    <row r="124"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</row>
    <row r="125"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</row>
    <row r="126"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</row>
    <row r="127"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</row>
    <row r="128"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</row>
    <row r="129"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</row>
    <row r="130"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</row>
    <row r="131"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</row>
    <row r="132"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</row>
    <row r="133"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</row>
    <row r="134"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</row>
    <row r="135"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</row>
    <row r="136"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</row>
    <row r="137"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</row>
    <row r="138"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</row>
    <row r="139"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</row>
    <row r="140"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</row>
    <row r="141"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</row>
    <row r="142"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</row>
    <row r="143"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</row>
    <row r="144"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</row>
    <row r="145"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</row>
    <row r="146"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</row>
    <row r="147"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</row>
    <row r="148"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</row>
    <row r="149"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</row>
    <row r="150"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</row>
    <row r="151"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</row>
    <row r="152"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</row>
    <row r="153"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</row>
    <row r="154"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</row>
    <row r="155"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</row>
    <row r="156"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</row>
    <row r="157"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</row>
    <row r="158"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</row>
    <row r="159"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</row>
    <row r="160"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</row>
    <row r="161"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</row>
    <row r="162"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</row>
    <row r="163"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</row>
    <row r="164"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</row>
    <row r="165"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</row>
    <row r="166"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</row>
    <row r="167"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</row>
    <row r="168"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</row>
    <row r="169"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</row>
    <row r="170"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</row>
    <row r="171"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</row>
    <row r="172"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</row>
    <row r="173"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</row>
    <row r="174"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</row>
    <row r="175"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</row>
    <row r="176"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</row>
    <row r="177"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</row>
    <row r="178"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</row>
    <row r="179"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</row>
    <row r="180"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</row>
    <row r="181"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</row>
    <row r="182"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</row>
    <row r="183"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</row>
    <row r="184"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</row>
    <row r="185"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</row>
    <row r="186"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</row>
    <row r="187"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</row>
    <row r="188"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</row>
    <row r="189"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</row>
    <row r="190"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</row>
    <row r="191"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</row>
    <row r="192"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</row>
    <row r="193"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</row>
    <row r="194"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</row>
    <row r="195"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</row>
    <row r="196"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</row>
    <row r="197"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</row>
    <row r="198"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</row>
    <row r="199"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</row>
    <row r="200"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</row>
    <row r="201"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</row>
    <row r="202"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</row>
    <row r="203"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</row>
    <row r="204"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</row>
    <row r="205"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</row>
    <row r="206"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</row>
    <row r="207"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</row>
    <row r="208"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</row>
    <row r="209"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</row>
    <row r="210"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</row>
    <row r="211"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</row>
    <row r="212"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</row>
    <row r="213"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</row>
    <row r="214"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</row>
    <row r="215"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</row>
    <row r="216"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</row>
    <row r="217"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</row>
    <row r="218"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</row>
    <row r="219"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</row>
    <row r="220"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</row>
    <row r="221"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</row>
    <row r="222"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</row>
    <row r="223"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</row>
    <row r="224"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</row>
    <row r="225"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</row>
    <row r="226"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</row>
    <row r="227"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</row>
    <row r="228"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</row>
    <row r="229"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</row>
    <row r="230"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</row>
    <row r="231"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</row>
    <row r="232"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</row>
    <row r="233"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</row>
    <row r="234"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</row>
    <row r="235"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</row>
    <row r="236"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</row>
    <row r="237"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</row>
    <row r="238"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</row>
    <row r="239"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</row>
    <row r="240"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</row>
    <row r="241"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</row>
    <row r="242"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</row>
    <row r="243"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</row>
    <row r="244"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</row>
    <row r="245"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</row>
    <row r="246"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</row>
    <row r="247"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</row>
    <row r="248"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</row>
    <row r="249"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</row>
    <row r="250"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</row>
    <row r="251"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</row>
    <row r="252"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</row>
    <row r="253"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</row>
    <row r="254"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</row>
    <row r="255"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</row>
    <row r="256"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</row>
    <row r="257"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</row>
    <row r="258"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</row>
    <row r="259"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</row>
    <row r="260"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</row>
    <row r="261"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</row>
    <row r="262"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</row>
    <row r="263"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</row>
    <row r="264"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</row>
    <row r="265"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</row>
    <row r="266"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</row>
    <row r="267"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</row>
    <row r="268"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</row>
    <row r="269"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</row>
    <row r="270"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</row>
    <row r="271"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</row>
    <row r="272"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</row>
    <row r="273"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</row>
    <row r="274"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</row>
    <row r="275"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</row>
    <row r="276"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</row>
    <row r="277"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</row>
    <row r="278"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</row>
    <row r="279"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</row>
    <row r="280"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</row>
    <row r="281"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</row>
    <row r="282"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</row>
    <row r="283"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</row>
    <row r="284"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</row>
    <row r="285"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</row>
    <row r="286"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</row>
    <row r="287"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</row>
    <row r="288"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</row>
    <row r="289"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</row>
    <row r="290"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</row>
    <row r="291"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</row>
    <row r="292"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</row>
    <row r="293"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</row>
    <row r="294"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</row>
    <row r="295"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</row>
    <row r="296"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</row>
    <row r="297"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</row>
    <row r="298"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</row>
    <row r="299"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</row>
    <row r="300"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</row>
    <row r="301"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</row>
    <row r="302"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</row>
    <row r="303"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</row>
    <row r="304"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</row>
    <row r="305"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</row>
    <row r="306"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</row>
    <row r="307"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</row>
    <row r="308"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</row>
    <row r="309"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</row>
    <row r="310"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</row>
    <row r="311"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</row>
    <row r="312"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</row>
    <row r="313"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</row>
    <row r="314"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</row>
    <row r="315"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</row>
    <row r="316"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</row>
    <row r="317"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</row>
    <row r="318"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</row>
    <row r="319"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</row>
    <row r="320"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</row>
    <row r="321"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</row>
    <row r="322"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</row>
    <row r="323"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</row>
    <row r="324"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</row>
    <row r="325"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</row>
    <row r="326"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</row>
    <row r="327"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</row>
    <row r="328"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</row>
    <row r="329"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</row>
    <row r="330"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</row>
    <row r="331"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</row>
    <row r="332"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</row>
    <row r="333"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</row>
    <row r="334"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</row>
    <row r="335"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</row>
    <row r="336"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</row>
    <row r="337"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</row>
    <row r="338"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</row>
    <row r="339"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</row>
    <row r="340"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</row>
    <row r="341"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</row>
    <row r="342"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</row>
    <row r="343"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</row>
    <row r="344"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</row>
    <row r="345"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</row>
    <row r="346"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</row>
    <row r="347"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</row>
    <row r="348"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</row>
    <row r="349"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</row>
    <row r="350"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</row>
    <row r="351"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</row>
    <row r="352"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</row>
    <row r="353"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</row>
    <row r="354"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</row>
    <row r="355"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</row>
    <row r="356"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</row>
    <row r="357"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</row>
    <row r="358"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</row>
    <row r="359"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</row>
    <row r="360"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</row>
    <row r="361"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</row>
    <row r="362"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</row>
    <row r="363"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</row>
    <row r="364"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</row>
    <row r="365"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</row>
    <row r="366"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</row>
    <row r="367"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</row>
    <row r="368"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</row>
    <row r="369"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</row>
    <row r="370"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</row>
    <row r="371"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</row>
    <row r="372"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</row>
    <row r="373"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</row>
    <row r="374"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</row>
    <row r="375"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</row>
    <row r="376"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</row>
    <row r="377"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</row>
    <row r="378"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</row>
    <row r="379"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</row>
    <row r="380"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</row>
    <row r="381"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</row>
    <row r="382"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</row>
    <row r="383"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</row>
    <row r="384"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</row>
    <row r="385"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</row>
    <row r="386"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</row>
    <row r="387"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</row>
    <row r="388"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</row>
    <row r="389"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</row>
    <row r="390"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</row>
    <row r="391"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</row>
    <row r="392"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</row>
    <row r="393"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</row>
    <row r="394"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</row>
    <row r="395"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</row>
    <row r="396"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</row>
    <row r="397"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</row>
    <row r="398"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</row>
    <row r="399"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</row>
    <row r="400"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</row>
    <row r="401"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</row>
    <row r="402"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</row>
    <row r="403"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</row>
    <row r="404"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</row>
    <row r="405"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</row>
    <row r="406"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</row>
    <row r="407"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</row>
    <row r="408"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</row>
    <row r="409"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</row>
    <row r="410"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</row>
    <row r="411"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</row>
    <row r="412"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</row>
    <row r="413"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</row>
    <row r="414"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</row>
    <row r="415"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</row>
    <row r="416"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</row>
    <row r="417"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</row>
    <row r="418"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</row>
    <row r="419"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</row>
    <row r="420"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</row>
    <row r="421"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</row>
    <row r="422"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</row>
    <row r="423"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</row>
    <row r="424"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</row>
    <row r="425"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</row>
    <row r="426"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</row>
    <row r="427"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</row>
    <row r="428"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</row>
    <row r="429"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</row>
    <row r="430"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</row>
    <row r="431"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</row>
    <row r="432"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</row>
    <row r="433"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</row>
    <row r="434"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</row>
    <row r="435"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</row>
    <row r="436"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</row>
    <row r="437"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</row>
    <row r="438"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</row>
    <row r="439"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</row>
    <row r="440"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</row>
    <row r="441"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</row>
    <row r="442"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</row>
    <row r="443"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</row>
    <row r="444"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</row>
    <row r="445"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</row>
    <row r="446"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</row>
    <row r="447"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</row>
    <row r="448"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</row>
    <row r="449"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</row>
    <row r="450"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</row>
    <row r="451"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</row>
    <row r="452"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</row>
    <row r="453"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</row>
    <row r="454"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</row>
    <row r="455"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</row>
    <row r="456"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</row>
    <row r="457"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</row>
    <row r="458"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</row>
    <row r="459"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</row>
    <row r="460"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</row>
    <row r="461"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</row>
    <row r="462"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</row>
    <row r="463"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</row>
    <row r="464"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</row>
    <row r="465"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</row>
    <row r="466"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</row>
    <row r="467"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</row>
    <row r="468"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</row>
    <row r="469"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</row>
    <row r="470"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</row>
    <row r="471"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</row>
    <row r="472"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</row>
    <row r="473"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</row>
    <row r="474"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</row>
    <row r="475"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</row>
    <row r="476"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</row>
    <row r="477"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</row>
    <row r="478"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</row>
    <row r="479"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</row>
    <row r="480"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</row>
    <row r="481"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</row>
    <row r="482"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</row>
    <row r="483"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</row>
    <row r="484"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</row>
    <row r="485"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</row>
    <row r="486"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</row>
    <row r="487"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</row>
    <row r="488"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</row>
    <row r="489"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</row>
    <row r="490"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</row>
    <row r="491"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</row>
    <row r="492"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</row>
    <row r="493"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</row>
    <row r="494"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</row>
    <row r="495"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</row>
    <row r="496"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</row>
    <row r="497"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</row>
    <row r="498"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</row>
    <row r="499"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</row>
    <row r="500"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</row>
    <row r="501"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</row>
    <row r="502"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</row>
    <row r="503"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</row>
    <row r="504"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</row>
    <row r="505"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</row>
    <row r="506"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</row>
    <row r="507"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</row>
    <row r="508"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</row>
    <row r="509"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</row>
    <row r="510"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</row>
    <row r="511"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</row>
    <row r="512"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</row>
    <row r="513"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</row>
    <row r="514"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</row>
    <row r="515"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</row>
    <row r="516"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</row>
    <row r="517"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</row>
    <row r="518"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</row>
    <row r="519"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</row>
    <row r="520"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</row>
    <row r="521"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</row>
    <row r="522"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</row>
    <row r="523"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</row>
    <row r="524"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</row>
    <row r="525"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</row>
    <row r="526"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</row>
    <row r="527"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</row>
    <row r="528"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</row>
    <row r="529"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</row>
    <row r="530"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</row>
    <row r="531"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</row>
    <row r="532"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</row>
    <row r="533"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</row>
    <row r="534"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</row>
    <row r="535"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</row>
    <row r="536"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</row>
    <row r="537"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</row>
    <row r="538"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</row>
    <row r="539"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</row>
    <row r="540"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</row>
    <row r="541"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</row>
    <row r="542"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</row>
    <row r="543"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</row>
    <row r="544"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</row>
    <row r="545"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</row>
    <row r="546"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</row>
    <row r="547"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</row>
    <row r="548"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</row>
    <row r="549"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</row>
    <row r="550"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</row>
    <row r="551"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</row>
    <row r="552"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</row>
    <row r="553"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</row>
    <row r="554"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</row>
    <row r="555"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</row>
    <row r="556"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</row>
    <row r="557"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</row>
    <row r="558"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</row>
    <row r="559"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</row>
    <row r="560"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</row>
    <row r="561"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</row>
    <row r="562"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</row>
    <row r="563"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</row>
    <row r="564"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</row>
    <row r="565"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</row>
    <row r="566"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</row>
    <row r="567"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</row>
    <row r="568"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</row>
    <row r="569"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</row>
    <row r="570"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</row>
    <row r="571"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</row>
    <row r="572"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</row>
    <row r="573"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</row>
    <row r="574"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</row>
    <row r="575"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</row>
    <row r="576"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</row>
    <row r="577"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</row>
    <row r="578"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</row>
    <row r="579"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</row>
    <row r="580"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</row>
    <row r="581"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</row>
    <row r="582"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</row>
    <row r="583"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</row>
    <row r="584"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</row>
    <row r="585"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</row>
    <row r="586"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</row>
    <row r="587"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</row>
    <row r="588"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</row>
    <row r="589"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</row>
    <row r="590"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</row>
    <row r="591"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</row>
    <row r="592"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</row>
    <row r="593"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</row>
    <row r="594"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</row>
    <row r="595"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</row>
    <row r="596"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</row>
    <row r="597"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</row>
    <row r="598"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</row>
    <row r="599"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</row>
    <row r="600"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</row>
    <row r="601"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</row>
    <row r="602"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</row>
    <row r="603"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</row>
    <row r="604"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</row>
    <row r="605"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</row>
    <row r="606"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</row>
    <row r="607"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</row>
    <row r="608"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</row>
    <row r="609"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</row>
    <row r="610"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</row>
    <row r="611"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</row>
    <row r="612"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</row>
    <row r="613"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</row>
    <row r="614"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</row>
    <row r="615"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</row>
    <row r="616"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</row>
    <row r="617"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</row>
    <row r="618"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</row>
    <row r="619"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</row>
    <row r="620"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</row>
    <row r="621"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</row>
    <row r="622"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</row>
    <row r="623"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</row>
    <row r="624"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</row>
    <row r="625"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</row>
    <row r="626"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</row>
    <row r="627"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</row>
    <row r="628"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</row>
    <row r="629"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</row>
    <row r="630"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</row>
    <row r="631"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</row>
    <row r="632"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</row>
    <row r="633"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</row>
    <row r="634"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</row>
    <row r="635"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</row>
    <row r="636"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</row>
    <row r="637"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</row>
    <row r="638"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</row>
    <row r="639"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</row>
    <row r="640"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</row>
    <row r="641"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</row>
    <row r="642"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</row>
    <row r="643"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</row>
    <row r="644"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</row>
    <row r="645"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</row>
    <row r="646"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</row>
    <row r="647"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</row>
    <row r="648"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</row>
    <row r="649"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</row>
    <row r="650"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</row>
    <row r="651"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</row>
    <row r="652"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</row>
    <row r="653"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</row>
    <row r="654"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</row>
    <row r="655"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</row>
    <row r="656"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</row>
    <row r="657"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</row>
    <row r="658"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</row>
    <row r="659"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</row>
    <row r="660"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</row>
    <row r="661"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</row>
    <row r="662"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</row>
    <row r="663"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</row>
    <row r="664"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</row>
    <row r="665"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</row>
    <row r="666"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</row>
    <row r="667"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</row>
    <row r="668"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</row>
    <row r="669"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</row>
    <row r="670"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</row>
    <row r="671"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</row>
    <row r="672"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</row>
    <row r="673"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</row>
    <row r="674"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</row>
    <row r="675"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</row>
    <row r="676"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</row>
    <row r="677"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</row>
    <row r="678"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</row>
    <row r="679"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</row>
    <row r="680"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</row>
    <row r="681"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</row>
    <row r="682"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</row>
    <row r="683"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</row>
    <row r="684"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</row>
    <row r="685"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</row>
    <row r="686"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</row>
    <row r="687"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</row>
    <row r="688"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</row>
    <row r="689"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</row>
    <row r="690"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</row>
    <row r="691"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</row>
    <row r="692"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</row>
    <row r="693"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</row>
    <row r="694"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</row>
    <row r="695"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</row>
    <row r="696"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</row>
    <row r="697"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</row>
    <row r="698"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</row>
    <row r="699"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</row>
    <row r="700"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</row>
    <row r="701"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</row>
    <row r="702"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</row>
    <row r="703"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</row>
    <row r="704"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</row>
    <row r="705"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</row>
    <row r="706"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</row>
    <row r="707"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</row>
    <row r="708"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</row>
    <row r="709"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</row>
    <row r="710"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</row>
    <row r="711"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</row>
    <row r="712"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</row>
    <row r="713"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</row>
    <row r="714"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</row>
    <row r="715"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</row>
    <row r="716"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</row>
    <row r="717"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</row>
    <row r="718"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</row>
    <row r="719"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</row>
    <row r="720"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</row>
    <row r="721"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</row>
    <row r="722"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</row>
    <row r="723"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</row>
    <row r="724"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</row>
    <row r="725"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</row>
    <row r="726"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</row>
    <row r="727"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</row>
    <row r="728"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</row>
    <row r="729"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</row>
    <row r="730"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</row>
    <row r="731"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</row>
    <row r="732"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</row>
    <row r="733"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</row>
    <row r="734"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</row>
    <row r="735"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</row>
    <row r="736"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</row>
    <row r="737"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</row>
    <row r="738"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</row>
    <row r="739"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</row>
    <row r="740"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</row>
    <row r="741"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</row>
    <row r="742"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</row>
    <row r="743"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</row>
    <row r="744"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</row>
    <row r="745"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</row>
    <row r="746"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</row>
    <row r="747"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</row>
    <row r="748"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</row>
    <row r="749"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</row>
    <row r="750"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</row>
    <row r="751"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</row>
    <row r="752"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</row>
    <row r="753"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</row>
    <row r="754"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</row>
    <row r="755"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</row>
    <row r="756"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</row>
    <row r="757"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</row>
    <row r="758"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</row>
    <row r="759"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</row>
    <row r="760"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</row>
    <row r="761"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</row>
    <row r="762"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</row>
    <row r="763"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</row>
    <row r="764"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</row>
    <row r="765"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</row>
    <row r="766"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</row>
    <row r="767"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</row>
    <row r="768"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</row>
    <row r="769"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</row>
    <row r="770"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</row>
    <row r="771"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</row>
    <row r="772"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</row>
    <row r="773"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</row>
    <row r="774"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</row>
    <row r="775"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</row>
    <row r="776"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</row>
    <row r="777"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</row>
    <row r="778"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</row>
    <row r="779"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</row>
    <row r="780"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</row>
    <row r="781"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</row>
    <row r="782"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</row>
    <row r="783"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</row>
    <row r="784"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</row>
    <row r="785"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</row>
    <row r="786"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</row>
    <row r="787"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</row>
    <row r="788"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</row>
    <row r="789"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</row>
    <row r="790"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</row>
    <row r="791"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</row>
    <row r="792"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</row>
    <row r="793"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</row>
    <row r="794"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</row>
    <row r="795"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</row>
    <row r="796"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</row>
    <row r="797"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</row>
    <row r="798"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</row>
    <row r="799"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</row>
    <row r="800"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</row>
    <row r="801"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</row>
    <row r="802"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</row>
    <row r="803"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</row>
    <row r="804"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</row>
    <row r="805"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</row>
    <row r="806"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</row>
    <row r="807"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</row>
    <row r="808"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</row>
    <row r="809"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</row>
    <row r="810"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</row>
    <row r="811"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</row>
    <row r="812"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</row>
    <row r="813"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</row>
    <row r="814"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</row>
    <row r="815"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</row>
    <row r="816"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</row>
    <row r="817"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</row>
    <row r="818"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</row>
    <row r="819"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</row>
    <row r="820"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</row>
    <row r="821"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</row>
    <row r="822"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</row>
    <row r="823"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</row>
    <row r="824"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</row>
    <row r="825"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</row>
    <row r="826"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</row>
    <row r="827"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</row>
    <row r="828"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</row>
    <row r="829"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</row>
    <row r="830"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</row>
    <row r="831"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</row>
    <row r="832"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</row>
    <row r="833"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</row>
    <row r="834"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</row>
    <row r="835"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</row>
    <row r="836"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</row>
    <row r="837"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</row>
    <row r="838"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</row>
    <row r="839"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</row>
    <row r="840"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</row>
    <row r="841"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</row>
    <row r="842"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</row>
    <row r="843"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</row>
    <row r="844"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</row>
    <row r="845"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</row>
    <row r="846"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</row>
    <row r="847"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</row>
    <row r="848"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</row>
    <row r="849"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</row>
    <row r="850"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</row>
    <row r="851"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</row>
    <row r="852"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</row>
    <row r="853"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</row>
    <row r="854"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</row>
    <row r="855"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</row>
    <row r="856"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</row>
    <row r="857"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</row>
    <row r="858"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</row>
    <row r="859"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</row>
    <row r="860"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</row>
    <row r="861"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</row>
    <row r="862"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</row>
    <row r="863"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</row>
    <row r="864"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</row>
    <row r="865"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</row>
    <row r="866"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</row>
    <row r="867"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</row>
    <row r="868"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</row>
    <row r="869"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</row>
    <row r="870"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</row>
    <row r="871"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</row>
    <row r="872"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</row>
    <row r="873"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</row>
    <row r="874"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</row>
    <row r="875"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</row>
    <row r="876"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</row>
    <row r="877"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</row>
    <row r="878"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</row>
    <row r="879"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</row>
    <row r="880"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</row>
    <row r="881"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</row>
    <row r="882"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</row>
    <row r="883"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</row>
    <row r="884"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</row>
    <row r="885"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</row>
    <row r="886"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</row>
    <row r="887"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</row>
    <row r="888"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</row>
    <row r="889"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</row>
    <row r="890"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</row>
    <row r="891"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</row>
    <row r="892"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</row>
    <row r="893"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</row>
    <row r="894"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</row>
    <row r="895"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</row>
    <row r="896"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</row>
    <row r="897"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</row>
    <row r="898"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</row>
    <row r="899"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</row>
    <row r="900"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</row>
    <row r="901"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</row>
    <row r="902"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</row>
    <row r="903"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</row>
    <row r="904"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</row>
    <row r="905"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</row>
    <row r="906"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</row>
    <row r="907"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</row>
    <row r="908"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</row>
    <row r="909"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</row>
    <row r="910"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</row>
    <row r="911"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</row>
    <row r="912"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</row>
    <row r="913"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</row>
    <row r="914"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</row>
    <row r="915"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</row>
    <row r="916"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</row>
    <row r="917"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</row>
    <row r="918"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</row>
    <row r="919"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</row>
    <row r="920"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</row>
    <row r="921"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</row>
    <row r="922"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</row>
    <row r="923"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</row>
    <row r="924"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</row>
    <row r="925"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</row>
    <row r="926"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</row>
    <row r="927"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</row>
    <row r="928"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</row>
    <row r="929"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</row>
    <row r="930"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</row>
    <row r="931"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</row>
    <row r="932"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</row>
    <row r="933"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</row>
    <row r="934"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</row>
    <row r="935"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</row>
    <row r="936"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</row>
    <row r="937"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</row>
    <row r="938"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</row>
    <row r="939"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</row>
    <row r="940"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</row>
    <row r="941"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</row>
    <row r="942"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</row>
    <row r="943"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</row>
    <row r="944"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</row>
    <row r="945"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</row>
    <row r="946"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</row>
    <row r="947"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</row>
    <row r="948"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</row>
    <row r="949"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</row>
    <row r="950"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</row>
    <row r="951"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</row>
    <row r="952"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</row>
    <row r="953"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</row>
    <row r="954"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</row>
    <row r="955"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</row>
    <row r="956"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</row>
    <row r="957"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</row>
    <row r="958"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</row>
    <row r="959"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</row>
    <row r="960"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</row>
    <row r="961"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</row>
    <row r="962"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</row>
    <row r="963"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</row>
    <row r="964"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</row>
    <row r="965"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</row>
    <row r="966"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</row>
    <row r="967"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</row>
    <row r="968"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</row>
    <row r="969"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</row>
    <row r="970"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</row>
    <row r="971"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</row>
    <row r="972"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</row>
    <row r="973"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</row>
    <row r="974"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</row>
    <row r="975"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</row>
    <row r="976"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</row>
    <row r="977"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</row>
    <row r="978"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</row>
    <row r="979"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</row>
    <row r="980"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</row>
    <row r="981"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</row>
    <row r="982"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</row>
    <row r="983"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</row>
    <row r="984"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</row>
    <row r="985"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</row>
    <row r="986"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</row>
    <row r="987"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</row>
    <row r="988"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</row>
    <row r="989"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</row>
    <row r="990"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</row>
    <row r="991"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</row>
    <row r="992"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</row>
    <row r="993"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</row>
    <row r="994"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</row>
    <row r="995"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</row>
    <row r="996"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</row>
    <row r="997"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</row>
    <row r="998"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</row>
    <row r="999"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</row>
    <row r="1000"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</row>
    <row r="1001"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</row>
    <row r="1002">
      <c r="B1002" s="32"/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</row>
  </sheetData>
  <drawing r:id="rId2"/>
  <legacyDrawing r:id="rId3"/>
</worksheet>
</file>