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as" sheetId="1" r:id="rId4"/>
    <sheet state="visible" name="Copy of Tareas" sheetId="2" r:id="rId5"/>
    <sheet state="visible" name="Copy of Copy of Tareas" sheetId="3" r:id="rId6"/>
    <sheet state="visible" name="Copy of Copy of Copy of Tareas" sheetId="4" r:id="rId7"/>
  </sheets>
  <definedNames/>
  <calcPr/>
</workbook>
</file>

<file path=xl/sharedStrings.xml><?xml version="1.0" encoding="utf-8"?>
<sst xmlns="http://schemas.openxmlformats.org/spreadsheetml/2006/main" count="164" uniqueCount="33">
  <si>
    <t>CPU C=</t>
  </si>
  <si>
    <t>optimizations</t>
  </si>
  <si>
    <t>concurrency level</t>
  </si>
  <si>
    <t>Level:</t>
  </si>
  <si>
    <t>Serial</t>
  </si>
  <si>
    <t>Pthreads</t>
  </si>
  <si>
    <t>optimization</t>
  </si>
  <si>
    <t>omp</t>
  </si>
  <si>
    <t>mpi</t>
  </si>
  <si>
    <t>.5C</t>
  </si>
  <si>
    <t>1C</t>
  </si>
  <si>
    <t>2C</t>
  </si>
  <si>
    <t>4C</t>
  </si>
  <si>
    <t>1TPU</t>
  </si>
  <si>
    <t>DIST</t>
  </si>
  <si>
    <t>Test File</t>
  </si>
  <si>
    <t>Threads</t>
  </si>
  <si>
    <t>input029</t>
  </si>
  <si>
    <t>Duration</t>
  </si>
  <si>
    <t>Input Size:</t>
  </si>
  <si>
    <t>Speedup</t>
  </si>
  <si>
    <t>Efficiency</t>
  </si>
  <si>
    <t>Create a graph for comparing optimizations using two vertical axes here</t>
  </si>
  <si>
    <t>Create a graph for comparing concurrency levels using two vertical axes here</t>
  </si>
  <si>
    <t>serial</t>
  </si>
  <si>
    <t>1T</t>
  </si>
  <si>
    <t>pthreads</t>
  </si>
  <si>
    <t>0.5C (4)</t>
  </si>
  <si>
    <t>1C (8)</t>
  </si>
  <si>
    <t>2C (16)</t>
  </si>
  <si>
    <t>4C (32)</t>
  </si>
  <si>
    <t>1TPU (382)</t>
  </si>
  <si>
    <t>DIST (24)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</si>
</sst>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000000000"/>
    <numFmt numFmtId="165" formatCode="0.0000"/>
    <numFmt numFmtId="166" formatCode="0.0000000000000"/>
    <numFmt numFmtId="167" formatCode="0.000"/>
    <numFmt numFmtId="168" formatCode="0.000000000000000"/>
  </numFmts>
  <fonts count="9">
    <font>
      <sz val="12.0"/>
      <color rgb="FF000000"/>
      <name val="Liberation sans1"/>
      <scheme val="minor"/>
    </font>
    <font>
      <sz val="12.0"/>
      <color rgb="FF000000"/>
      <name val="Liberation sans1"/>
    </font>
    <font>
      <b/>
      <sz val="12.0"/>
      <color rgb="FF000000"/>
      <name val="Liberation sans1"/>
    </font>
    <font/>
    <font>
      <b/>
      <sz val="12.0"/>
      <color rgb="FF000000"/>
      <name val="Arial"/>
    </font>
    <font>
      <sz val="12.0"/>
      <color rgb="FF000000"/>
      <name val="Arial"/>
    </font>
    <font>
      <color theme="1"/>
      <name val="Liberation sans1"/>
      <scheme val="minor"/>
    </font>
    <font>
      <b/>
      <color theme="1"/>
      <name val="Liberation sans1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CFE7F5"/>
        <bgColor rgb="FFCFE7F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0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3" numFmtId="0" xfId="0" applyBorder="1" applyFont="1"/>
    <xf borderId="1" fillId="2" fontId="2" numFmtId="3" xfId="0" applyAlignment="1" applyBorder="1" applyFont="1" applyNumberFormat="1">
      <alignment horizontal="right"/>
    </xf>
    <xf borderId="1" fillId="2" fontId="2" numFmtId="0" xfId="0" applyAlignment="1" applyBorder="1" applyFont="1">
      <alignment horizontal="center"/>
    </xf>
    <xf borderId="1" fillId="2" fontId="4" numFmtId="0" xfId="0" applyAlignment="1" applyBorder="1" applyFont="1">
      <alignment horizontal="center" readingOrder="0"/>
    </xf>
    <xf borderId="1" fillId="2" fontId="2" numFmtId="3" xfId="0" applyAlignment="1" applyBorder="1" applyFont="1" applyNumberFormat="1">
      <alignment horizontal="center"/>
    </xf>
    <xf borderId="1" fillId="2" fontId="4" numFmtId="3" xfId="0" applyAlignment="1" applyBorder="1" applyFont="1" applyNumberFormat="1">
      <alignment horizontal="center" readingOrder="0"/>
    </xf>
    <xf borderId="1" fillId="0" fontId="1" numFmtId="3" xfId="0" applyAlignment="1" applyBorder="1" applyFont="1" applyNumberFormat="1">
      <alignment horizontal="right" vertical="top"/>
    </xf>
    <xf borderId="1" fillId="2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2" xfId="0" applyBorder="1" applyFont="1" applyNumberFormat="1"/>
    <xf borderId="1" fillId="0" fontId="5" numFmtId="165" xfId="0" applyAlignment="1" applyBorder="1" applyFont="1" applyNumberFormat="1">
      <alignment readingOrder="0"/>
    </xf>
    <xf borderId="1" fillId="2" fontId="1" numFmtId="3" xfId="0" applyBorder="1" applyFont="1" applyNumberFormat="1"/>
    <xf borderId="1" fillId="3" fontId="1" numFmtId="2" xfId="0" applyBorder="1" applyFill="1" applyFont="1" applyNumberFormat="1"/>
    <xf borderId="1" fillId="3" fontId="1" numFmtId="166" xfId="0" applyBorder="1" applyFont="1" applyNumberFormat="1"/>
    <xf borderId="1" fillId="3" fontId="1" numFmtId="164" xfId="0" applyBorder="1" applyFont="1" applyNumberFormat="1"/>
    <xf borderId="0" fillId="0" fontId="6" numFmtId="0" xfId="0" applyFont="1"/>
    <xf borderId="0" fillId="0" fontId="2" numFmtId="0" xfId="0" applyFont="1"/>
    <xf borderId="0" fillId="0" fontId="4" numFmtId="0" xfId="0" applyAlignment="1" applyFont="1">
      <alignment readingOrder="0"/>
    </xf>
    <xf borderId="0" fillId="0" fontId="7" numFmtId="0" xfId="0" applyAlignment="1" applyFont="1">
      <alignment horizontal="left"/>
    </xf>
    <xf borderId="0" fillId="0" fontId="6" numFmtId="165" xfId="0" applyFont="1" applyNumberFormat="1"/>
    <xf borderId="0" fillId="0" fontId="1" numFmtId="167" xfId="0" applyFont="1" applyNumberFormat="1"/>
    <xf borderId="0" fillId="0" fontId="8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3" xfId="0" applyAlignment="1" applyFont="1" applyNumberFormat="1">
      <alignment horizontal="right"/>
    </xf>
    <xf borderId="0" fillId="0" fontId="2" numFmtId="0" xfId="0" applyAlignment="1" applyFont="1">
      <alignment horizontal="center"/>
    </xf>
    <xf borderId="0" fillId="0" fontId="1" numFmtId="3" xfId="0" applyAlignment="1" applyFont="1" applyNumberFormat="1">
      <alignment horizontal="right" vertical="top"/>
    </xf>
    <xf borderId="0" fillId="0" fontId="1" numFmtId="0" xfId="0" applyFont="1"/>
    <xf borderId="0" fillId="0" fontId="1" numFmtId="166" xfId="0" applyFont="1" applyNumberFormat="1"/>
    <xf borderId="0" fillId="0" fontId="1" numFmtId="168" xfId="0" applyFont="1" applyNumberFormat="1"/>
    <xf borderId="0" fillId="0" fontId="1" numFmtId="3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Optimization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Tareas!$D$10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Tareas!$C$11:$C$15</c:f>
            </c:strRef>
          </c:cat>
          <c:val>
            <c:numRef>
              <c:f>Tareas!$D$11:$D$15</c:f>
              <c:numCache/>
            </c:numRef>
          </c:val>
          <c:smooth val="1"/>
        </c:ser>
        <c:axId val="324809156"/>
        <c:axId val="1532186443"/>
      </c:lineChart>
      <c:catAx>
        <c:axId val="3248091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Versions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2186443"/>
      </c:catAx>
      <c:valAx>
        <c:axId val="15321864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4809156"/>
      </c:valAx>
      <c:lineChart>
        <c:varyColors val="0"/>
        <c:ser>
          <c:idx val="1"/>
          <c:order val="1"/>
          <c:tx>
            <c:strRef>
              <c:f>Tareas!$E$10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Tareas!$C$11:$C$15</c:f>
            </c:strRef>
          </c:cat>
          <c:val>
            <c:numRef>
              <c:f>Tareas!$E$11:$E$15</c:f>
              <c:numCache/>
            </c:numRef>
          </c:val>
          <c:smooth val="1"/>
        </c:ser>
        <c:axId val="472360670"/>
        <c:axId val="1109533645"/>
      </c:lineChart>
      <c:catAx>
        <c:axId val="47236067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9533645"/>
      </c:catAx>
      <c:valAx>
        <c:axId val="110953364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Duration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72360670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Concurrency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Tareas!$H$9:$H$10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Tareas!$G$11:$G$17</c:f>
            </c:strRef>
          </c:cat>
          <c:val>
            <c:numRef>
              <c:f>Tareas!$H$11:$H$17</c:f>
              <c:numCache/>
            </c:numRef>
          </c:val>
          <c:smooth val="1"/>
        </c:ser>
        <c:axId val="1666453899"/>
        <c:axId val="414966189"/>
      </c:lineChart>
      <c:catAx>
        <c:axId val="16664538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 Thread Core (Thread count)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4966189"/>
      </c:catAx>
      <c:valAx>
        <c:axId val="414966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6453899"/>
      </c:valAx>
      <c:lineChart>
        <c:varyColors val="0"/>
        <c:ser>
          <c:idx val="1"/>
          <c:order val="1"/>
          <c:tx>
            <c:strRef>
              <c:f>Tareas!$I$9:$I$10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Tareas!$G$11:$G$17</c:f>
            </c:strRef>
          </c:cat>
          <c:val>
            <c:numRef>
              <c:f>Tareas!$I$11:$I$17</c:f>
              <c:numCache/>
            </c:numRef>
          </c:val>
          <c:smooth val="1"/>
        </c:ser>
        <c:axId val="1940207071"/>
        <c:axId val="430836746"/>
      </c:lineChart>
      <c:catAx>
        <c:axId val="194020707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836746"/>
      </c:catAx>
      <c:valAx>
        <c:axId val="43083674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0207071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Optimization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Tareas'!$D$10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'Copy of Tareas'!$C$11:$C$15</c:f>
            </c:strRef>
          </c:cat>
          <c:val>
            <c:numRef>
              <c:f>'Copy of Tareas'!$D$11:$D$15</c:f>
              <c:numCache/>
            </c:numRef>
          </c:val>
          <c:smooth val="1"/>
        </c:ser>
        <c:axId val="786236167"/>
        <c:axId val="2124713072"/>
      </c:lineChart>
      <c:catAx>
        <c:axId val="7862361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Versions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4713072"/>
      </c:catAx>
      <c:valAx>
        <c:axId val="2124713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236167"/>
      </c:valAx>
      <c:lineChart>
        <c:varyColors val="0"/>
        <c:ser>
          <c:idx val="1"/>
          <c:order val="1"/>
          <c:tx>
            <c:strRef>
              <c:f>'Copy of Tareas'!$E$10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'Copy of Tareas'!$C$11:$C$15</c:f>
            </c:strRef>
          </c:cat>
          <c:val>
            <c:numRef>
              <c:f>'Copy of Tareas'!$E$11:$E$15</c:f>
              <c:numCache/>
            </c:numRef>
          </c:val>
          <c:smooth val="1"/>
        </c:ser>
        <c:axId val="921191153"/>
        <c:axId val="1377742094"/>
      </c:lineChart>
      <c:catAx>
        <c:axId val="92119115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7742094"/>
      </c:catAx>
      <c:valAx>
        <c:axId val="137774209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Duration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11911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Concurrency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Tareas'!$H$9:$H$10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'Copy of Tareas'!$G$11:$G$17</c:f>
            </c:strRef>
          </c:cat>
          <c:val>
            <c:numRef>
              <c:f>'Copy of Tareas'!$H$11:$H$17</c:f>
              <c:numCache/>
            </c:numRef>
          </c:val>
          <c:smooth val="1"/>
        </c:ser>
        <c:axId val="1743894750"/>
        <c:axId val="1926770374"/>
      </c:lineChart>
      <c:catAx>
        <c:axId val="1743894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 Thread Core (Thread count)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6770374"/>
      </c:catAx>
      <c:valAx>
        <c:axId val="1926770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894750"/>
      </c:valAx>
      <c:lineChart>
        <c:varyColors val="0"/>
        <c:ser>
          <c:idx val="1"/>
          <c:order val="1"/>
          <c:tx>
            <c:strRef>
              <c:f>'Copy of Tareas'!$I$9:$I$10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'Copy of Tareas'!$G$11:$G$17</c:f>
            </c:strRef>
          </c:cat>
          <c:val>
            <c:numRef>
              <c:f>'Copy of Tareas'!$I$11:$I$17</c:f>
              <c:numCache/>
            </c:numRef>
          </c:val>
          <c:smooth val="1"/>
        </c:ser>
        <c:axId val="294148184"/>
        <c:axId val="121595376"/>
      </c:lineChart>
      <c:catAx>
        <c:axId val="2941481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595376"/>
      </c:catAx>
      <c:valAx>
        <c:axId val="121595376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4148184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Optimization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Copy of Tareas'!$D$10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'Copy of Copy of Tareas'!$C$11:$C$15</c:f>
            </c:strRef>
          </c:cat>
          <c:val>
            <c:numRef>
              <c:f>'Copy of Copy of Tareas'!$D$11:$D$15</c:f>
              <c:numCache/>
            </c:numRef>
          </c:val>
          <c:smooth val="1"/>
        </c:ser>
        <c:axId val="162640242"/>
        <c:axId val="1462386942"/>
      </c:lineChart>
      <c:catAx>
        <c:axId val="1626402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Versions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2386942"/>
      </c:catAx>
      <c:valAx>
        <c:axId val="14623869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2640242"/>
      </c:valAx>
      <c:lineChart>
        <c:varyColors val="0"/>
        <c:ser>
          <c:idx val="1"/>
          <c:order val="1"/>
          <c:tx>
            <c:strRef>
              <c:f>'Copy of Copy of Tareas'!$E$10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'Copy of Copy of Tareas'!$C$11:$C$15</c:f>
            </c:strRef>
          </c:cat>
          <c:val>
            <c:numRef>
              <c:f>'Copy of Copy of Tareas'!$E$11:$E$15</c:f>
              <c:numCache/>
            </c:numRef>
          </c:val>
          <c:smooth val="1"/>
        </c:ser>
        <c:axId val="254655895"/>
        <c:axId val="1853488729"/>
      </c:lineChart>
      <c:catAx>
        <c:axId val="2546558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3488729"/>
      </c:catAx>
      <c:valAx>
        <c:axId val="185348872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Duration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4655895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Concurrency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Copy of Tareas'!$H$9:$H$10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'Copy of Copy of Tareas'!$G$11:$G$17</c:f>
            </c:strRef>
          </c:cat>
          <c:val>
            <c:numRef>
              <c:f>'Copy of Copy of Tareas'!$H$11:$H$17</c:f>
              <c:numCache/>
            </c:numRef>
          </c:val>
          <c:smooth val="1"/>
        </c:ser>
        <c:axId val="784989141"/>
        <c:axId val="1985171650"/>
      </c:lineChart>
      <c:catAx>
        <c:axId val="7849891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 Thread Core (Thread count)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5171650"/>
      </c:catAx>
      <c:valAx>
        <c:axId val="1985171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989141"/>
      </c:valAx>
      <c:lineChart>
        <c:varyColors val="0"/>
        <c:ser>
          <c:idx val="1"/>
          <c:order val="1"/>
          <c:tx>
            <c:strRef>
              <c:f>'Copy of Copy of Tareas'!$I$9:$I$10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'Copy of Copy of Tareas'!$G$11:$G$17</c:f>
            </c:strRef>
          </c:cat>
          <c:val>
            <c:numRef>
              <c:f>'Copy of Copy of Tareas'!$I$11:$I$17</c:f>
              <c:numCache/>
            </c:numRef>
          </c:val>
          <c:smooth val="1"/>
        </c:ser>
        <c:axId val="235623979"/>
        <c:axId val="1523443929"/>
      </c:lineChart>
      <c:catAx>
        <c:axId val="23562397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443929"/>
      </c:catAx>
      <c:valAx>
        <c:axId val="152344392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623979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Optimization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Copy of Copy of Tareas'!$D$10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'Copy of Copy of Copy of Tareas'!$C$11:$C$15</c:f>
            </c:strRef>
          </c:cat>
          <c:val>
            <c:numRef>
              <c:f>'Copy of Copy of Copy of Tareas'!$D$11:$D$15</c:f>
              <c:numCache/>
            </c:numRef>
          </c:val>
          <c:smooth val="1"/>
        </c:ser>
        <c:axId val="959248478"/>
        <c:axId val="1469472462"/>
      </c:lineChart>
      <c:catAx>
        <c:axId val="959248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chemeClr val="dk1"/>
                    </a:solidFill>
                    <a:latin typeface="+mn-lt"/>
                  </a:defRPr>
                </a:pPr>
                <a:r>
                  <a:rPr b="1">
                    <a:solidFill>
                      <a:schemeClr val="dk1"/>
                    </a:solidFill>
                    <a:latin typeface="+mn-lt"/>
                  </a:rPr>
                  <a:t>Versions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9472462"/>
      </c:catAx>
      <c:valAx>
        <c:axId val="14694724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9248478"/>
      </c:valAx>
      <c:lineChart>
        <c:varyColors val="0"/>
        <c:ser>
          <c:idx val="1"/>
          <c:order val="1"/>
          <c:tx>
            <c:strRef>
              <c:f>'Copy of Copy of Copy of Tareas'!$E$10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'Copy of Copy of Copy of Tareas'!$C$11:$C$15</c:f>
            </c:strRef>
          </c:cat>
          <c:val>
            <c:numRef>
              <c:f>'Copy of Copy of Copy of Tareas'!$E$11:$E$15</c:f>
              <c:numCache/>
            </c:numRef>
          </c:val>
          <c:smooth val="1"/>
        </c:ser>
        <c:axId val="1763419853"/>
        <c:axId val="1965944229"/>
      </c:lineChart>
      <c:catAx>
        <c:axId val="176341985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65944229"/>
      </c:catAx>
      <c:valAx>
        <c:axId val="1965944229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Duration 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341985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dk1"/>
                </a:solidFill>
                <a:latin typeface="+mn-lt"/>
              </a:defRPr>
            </a:pPr>
            <a:r>
              <a:rPr b="0">
                <a:solidFill>
                  <a:schemeClr val="dk1"/>
                </a:solidFill>
                <a:latin typeface="+mn-lt"/>
              </a:rPr>
              <a:t>Concurrency Graph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'Copy of Copy of Copy of Tareas'!$H$9:$H$10</c:f>
            </c:strRef>
          </c:tx>
          <c:spPr>
            <a:ln cmpd="sng">
              <a:solidFill>
                <a:srgbClr val="4472C4"/>
              </a:solidFill>
            </a:ln>
          </c:spPr>
          <c:marker>
            <c:symbol val="circle"/>
            <c:size val="3"/>
            <c:spPr>
              <a:solidFill>
                <a:srgbClr val="4472C4"/>
              </a:solidFill>
              <a:ln cmpd="sng">
                <a:solidFill>
                  <a:srgbClr val="4472C4"/>
                </a:solidFill>
              </a:ln>
            </c:spPr>
          </c:marker>
          <c:cat>
            <c:strRef>
              <c:f>'Copy of Copy of Copy of Tareas'!$G$11:$G$17</c:f>
            </c:strRef>
          </c:cat>
          <c:val>
            <c:numRef>
              <c:f>'Copy of Copy of Copy of Tareas'!$H$11:$H$17</c:f>
              <c:numCache/>
            </c:numRef>
          </c:val>
          <c:smooth val="1"/>
        </c:ser>
        <c:axId val="1804009560"/>
        <c:axId val="1251061690"/>
      </c:lineChart>
      <c:catAx>
        <c:axId val="1804009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Ratio Thread Core (Thread count)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061690"/>
      </c:catAx>
      <c:valAx>
        <c:axId val="12510616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4009560"/>
      </c:valAx>
      <c:lineChart>
        <c:varyColors val="0"/>
        <c:ser>
          <c:idx val="1"/>
          <c:order val="1"/>
          <c:tx>
            <c:strRef>
              <c:f>'Copy of Copy of Copy of Tareas'!$I$9:$I$10</c:f>
            </c:strRef>
          </c:tx>
          <c:spPr>
            <a:ln cmpd="sng">
              <a:solidFill>
                <a:srgbClr val="ED7D31"/>
              </a:solidFill>
            </a:ln>
          </c:spPr>
          <c:marker>
            <c:symbol val="circle"/>
            <c:size val="3"/>
            <c:spPr>
              <a:solidFill>
                <a:srgbClr val="ED7D31"/>
              </a:solidFill>
              <a:ln cmpd="sng">
                <a:solidFill>
                  <a:srgbClr val="ED7D31"/>
                </a:solidFill>
              </a:ln>
            </c:spPr>
          </c:marker>
          <c:cat>
            <c:strRef>
              <c:f>'Copy of Copy of Copy of Tareas'!$G$11:$G$17</c:f>
            </c:strRef>
          </c:cat>
          <c:val>
            <c:numRef>
              <c:f>'Copy of Copy of Copy of Tareas'!$I$11:$I$17</c:f>
              <c:numCache/>
            </c:numRef>
          </c:val>
          <c:smooth val="1"/>
        </c:ser>
        <c:axId val="1736704652"/>
        <c:axId val="1165430405"/>
      </c:lineChart>
      <c:catAx>
        <c:axId val="17367046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5430405"/>
      </c:catAx>
      <c:valAx>
        <c:axId val="116543040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dk1"/>
                    </a:solidFill>
                    <a:latin typeface="+mn-lt"/>
                  </a:defRPr>
                </a:pPr>
                <a:r>
                  <a:rPr b="0">
                    <a:solidFill>
                      <a:schemeClr val="dk1"/>
                    </a:solidFill>
                    <a:latin typeface="+mn-lt"/>
                  </a:rPr>
                  <a:t>Efficiency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670465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dk1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16</xdr:row>
      <xdr:rowOff>0</xdr:rowOff>
    </xdr:from>
    <xdr:ext cx="7248525" cy="4429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114300</xdr:colOff>
      <xdr:row>19</xdr:row>
      <xdr:rowOff>57150</xdr:rowOff>
    </xdr:from>
    <xdr:ext cx="7639050" cy="47339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16</xdr:row>
      <xdr:rowOff>0</xdr:rowOff>
    </xdr:from>
    <xdr:ext cx="7248525" cy="44291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114300</xdr:colOff>
      <xdr:row>19</xdr:row>
      <xdr:rowOff>57150</xdr:rowOff>
    </xdr:from>
    <xdr:ext cx="7639050" cy="47339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16</xdr:row>
      <xdr:rowOff>0</xdr:rowOff>
    </xdr:from>
    <xdr:ext cx="7248525" cy="442912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114300</xdr:colOff>
      <xdr:row>19</xdr:row>
      <xdr:rowOff>57150</xdr:rowOff>
    </xdr:from>
    <xdr:ext cx="7639050" cy="473392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16</xdr:row>
      <xdr:rowOff>0</xdr:rowOff>
    </xdr:from>
    <xdr:ext cx="7248525" cy="442912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114300</xdr:colOff>
      <xdr:row>19</xdr:row>
      <xdr:rowOff>57150</xdr:rowOff>
    </xdr:from>
    <xdr:ext cx="7639050" cy="47339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-9525</xdr:colOff>
      <xdr:row>0</xdr:row>
      <xdr:rowOff>0</xdr:rowOff>
    </xdr:from>
    <xdr:ext cx="38100" cy="0"/>
    <xdr:sp>
      <xdr:nvSpPr>
        <xdr:cNvPr id="3" name="Shape 3"/>
        <xdr:cNvSpPr/>
      </xdr:nvSpPr>
      <xdr:spPr>
        <a:xfrm>
          <a:off x="5345818" y="3779818"/>
          <a:ext cx="365" cy="365"/>
        </a:xfrm>
        <a:prstGeom prst="rect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sz="120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1"/>
        <a:ea typeface="liberation sans1"/>
        <a:cs typeface="liberation sans1"/>
      </a:majorFont>
      <a:minorFont>
        <a:latin typeface="liberation sans1"/>
        <a:ea typeface="liberation sans1"/>
        <a:cs typeface="liberation sans1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16.56"/>
    <col customWidth="1" min="3" max="3" width="19.78"/>
    <col customWidth="1" min="4" max="4" width="20.22"/>
    <col customWidth="1" min="5" max="5" width="19.22"/>
    <col customWidth="1" min="6" max="6" width="18.56"/>
    <col customWidth="1" min="7" max="7" width="20.78"/>
    <col customWidth="1" min="8" max="8" width="20.56"/>
    <col customWidth="1" min="9" max="9" width="17.44"/>
    <col customWidth="1" min="10" max="10" width="15.33"/>
    <col customWidth="1" min="11" max="11" width="15.78"/>
    <col customWidth="1" min="12" max="12" width="15.67"/>
    <col customWidth="1" min="13" max="13" width="15.33"/>
    <col customWidth="1" min="14" max="14" width="15.44"/>
    <col customWidth="1" min="15" max="26" width="10.56"/>
  </cols>
  <sheetData>
    <row r="1">
      <c r="A1" s="1"/>
      <c r="B1" s="1" t="s">
        <v>0</v>
      </c>
      <c r="C1" s="2">
        <v>8.0</v>
      </c>
      <c r="D1" s="3" t="s">
        <v>1</v>
      </c>
      <c r="E1" s="4"/>
      <c r="F1" s="4"/>
      <c r="G1" s="4"/>
      <c r="H1" s="5"/>
      <c r="I1" s="6" t="s">
        <v>2</v>
      </c>
      <c r="J1" s="7"/>
      <c r="K1" s="7"/>
      <c r="L1" s="7"/>
      <c r="M1" s="7"/>
      <c r="N1" s="8"/>
    </row>
    <row r="2">
      <c r="A2" s="9"/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/>
      <c r="I2" s="10">
        <f>1</f>
        <v>1</v>
      </c>
      <c r="J2" s="10" t="s">
        <v>9</v>
      </c>
      <c r="K2" s="10" t="s">
        <v>10</v>
      </c>
      <c r="L2" s="10" t="s">
        <v>11</v>
      </c>
      <c r="M2" s="10" t="s">
        <v>12</v>
      </c>
      <c r="N2" s="11" t="s">
        <v>13</v>
      </c>
      <c r="O2" s="11" t="s">
        <v>14</v>
      </c>
    </row>
    <row r="3">
      <c r="A3" s="9" t="s">
        <v>15</v>
      </c>
      <c r="B3" s="9" t="s">
        <v>16</v>
      </c>
      <c r="C3" s="10">
        <v>1.0</v>
      </c>
      <c r="D3" s="10">
        <v>8.0</v>
      </c>
      <c r="E3" s="10">
        <f t="shared" ref="E3:F3" si="1">$C$1</f>
        <v>8</v>
      </c>
      <c r="F3" s="10">
        <f t="shared" si="1"/>
        <v>8</v>
      </c>
      <c r="G3" s="11">
        <v>24.0</v>
      </c>
      <c r="H3" s="10"/>
      <c r="I3" s="10">
        <v>1.0</v>
      </c>
      <c r="J3" s="10">
        <f>0.5*$C$1</f>
        <v>4</v>
      </c>
      <c r="K3" s="10">
        <f>1*$C$1</f>
        <v>8</v>
      </c>
      <c r="L3" s="10">
        <f>2*$C$1</f>
        <v>16</v>
      </c>
      <c r="M3" s="10">
        <f>4*$C$1</f>
        <v>32</v>
      </c>
      <c r="N3" s="12">
        <f>A6</f>
        <v>382</v>
      </c>
      <c r="O3" s="13">
        <v>24.0</v>
      </c>
    </row>
    <row r="4">
      <c r="A4" s="14" t="s">
        <v>17</v>
      </c>
      <c r="B4" s="15" t="s">
        <v>18</v>
      </c>
      <c r="C4" s="16">
        <v>2.422</v>
      </c>
      <c r="D4" s="16">
        <v>2.006206535</v>
      </c>
      <c r="E4" s="16">
        <v>1.756</v>
      </c>
      <c r="F4" s="16">
        <v>1.785</v>
      </c>
      <c r="G4" s="16">
        <v>2.589</v>
      </c>
      <c r="H4" s="17"/>
      <c r="I4" s="18">
        <v>2.031</v>
      </c>
      <c r="J4" s="16">
        <v>1.775</v>
      </c>
      <c r="K4" s="16">
        <v>1.678</v>
      </c>
      <c r="L4" s="16">
        <v>1.562</v>
      </c>
      <c r="M4" s="16">
        <v>1.643</v>
      </c>
      <c r="N4" s="16">
        <v>1.491</v>
      </c>
      <c r="O4" s="16">
        <v>0.367</v>
      </c>
    </row>
    <row r="5">
      <c r="A5" s="9" t="s">
        <v>19</v>
      </c>
      <c r="B5" s="19" t="s">
        <v>20</v>
      </c>
      <c r="C5" s="20">
        <f>C4/C4</f>
        <v>1</v>
      </c>
      <c r="D5" s="21">
        <f>C4/D4</f>
        <v>1.207253569</v>
      </c>
      <c r="E5" s="21">
        <f>C4/E4</f>
        <v>1.379271071</v>
      </c>
      <c r="F5" s="21">
        <f>C4/F4</f>
        <v>1.356862745</v>
      </c>
      <c r="G5" s="21">
        <f>C4/G4</f>
        <v>0.9354963306</v>
      </c>
      <c r="H5" s="20"/>
      <c r="I5" s="20">
        <f>I4/I4</f>
        <v>1</v>
      </c>
      <c r="J5" s="22">
        <f>I4/J4</f>
        <v>1.144225352</v>
      </c>
      <c r="K5" s="22">
        <f>I4/K4</f>
        <v>1.210369487</v>
      </c>
      <c r="L5" s="22">
        <f>I4/L4</f>
        <v>1.300256082</v>
      </c>
      <c r="M5" s="22">
        <f>I4/M4</f>
        <v>1.236153378</v>
      </c>
      <c r="N5" s="22">
        <f t="shared" ref="N5:O5" si="2">I4/N4</f>
        <v>1.362173038</v>
      </c>
      <c r="O5" s="22">
        <f t="shared" si="2"/>
        <v>4.836512262</v>
      </c>
    </row>
    <row r="6">
      <c r="A6" s="14">
        <v>382.0</v>
      </c>
      <c r="B6" s="19" t="s">
        <v>21</v>
      </c>
      <c r="C6" s="20">
        <f t="shared" ref="C6:G6" si="3">C5/C3</f>
        <v>1</v>
      </c>
      <c r="D6" s="20">
        <f t="shared" si="3"/>
        <v>0.1509066962</v>
      </c>
      <c r="E6" s="20">
        <f t="shared" si="3"/>
        <v>0.1724088838</v>
      </c>
      <c r="F6" s="20">
        <f t="shared" si="3"/>
        <v>0.1696078431</v>
      </c>
      <c r="G6" s="20">
        <f t="shared" si="3"/>
        <v>0.03897901378</v>
      </c>
      <c r="H6" s="20"/>
      <c r="I6" s="20">
        <f t="shared" ref="I6:O6" si="4">I5/I3</f>
        <v>1</v>
      </c>
      <c r="J6" s="22">
        <f t="shared" si="4"/>
        <v>0.286056338</v>
      </c>
      <c r="K6" s="22">
        <f t="shared" si="4"/>
        <v>0.1512961859</v>
      </c>
      <c r="L6" s="22">
        <f t="shared" si="4"/>
        <v>0.08126600512</v>
      </c>
      <c r="M6" s="22">
        <f t="shared" si="4"/>
        <v>0.03862979306</v>
      </c>
      <c r="N6" s="22">
        <f t="shared" si="4"/>
        <v>0.003565898006</v>
      </c>
      <c r="O6" s="22">
        <f t="shared" si="4"/>
        <v>0.2015213442</v>
      </c>
    </row>
    <row r="9">
      <c r="C9" s="23" t="s">
        <v>22</v>
      </c>
      <c r="G9" s="23" t="s">
        <v>23</v>
      </c>
    </row>
    <row r="10">
      <c r="D10" s="24" t="s">
        <v>20</v>
      </c>
      <c r="E10" s="24" t="s">
        <v>18</v>
      </c>
      <c r="G10" s="24" t="s">
        <v>16</v>
      </c>
      <c r="H10" s="24" t="s">
        <v>20</v>
      </c>
      <c r="I10" s="25" t="s">
        <v>21</v>
      </c>
    </row>
    <row r="11">
      <c r="C11" s="26" t="s">
        <v>24</v>
      </c>
      <c r="D11" s="27">
        <v>1.0</v>
      </c>
      <c r="E11" s="28">
        <f>C4</f>
        <v>2.422</v>
      </c>
      <c r="G11" s="29" t="s">
        <v>25</v>
      </c>
      <c r="H11" s="23">
        <f>I4/I4</f>
        <v>1</v>
      </c>
      <c r="I11" s="23">
        <f>I5/I3</f>
        <v>1</v>
      </c>
    </row>
    <row r="12">
      <c r="C12" s="26" t="s">
        <v>26</v>
      </c>
      <c r="D12" s="27">
        <f>C4/D4</f>
        <v>1.207253569</v>
      </c>
      <c r="E12" s="28">
        <f>D4</f>
        <v>2.006206535</v>
      </c>
      <c r="G12" s="29" t="s">
        <v>27</v>
      </c>
      <c r="H12" s="27">
        <f>I4/J4</f>
        <v>1.144225352</v>
      </c>
      <c r="I12" s="27">
        <f>J5/J3</f>
        <v>0.286056338</v>
      </c>
    </row>
    <row r="13">
      <c r="C13" s="30" t="s">
        <v>6</v>
      </c>
      <c r="D13" s="27">
        <f>C4/E4</f>
        <v>1.379271071</v>
      </c>
      <c r="E13" s="28">
        <f>E4</f>
        <v>1.756</v>
      </c>
      <c r="G13" s="29" t="s">
        <v>28</v>
      </c>
      <c r="H13" s="27">
        <f>I4/K4</f>
        <v>1.210369487</v>
      </c>
      <c r="I13" s="27">
        <f>K5/K3</f>
        <v>0.1512961859</v>
      </c>
    </row>
    <row r="14">
      <c r="C14" s="30" t="s">
        <v>7</v>
      </c>
      <c r="D14" s="27">
        <f>C4/F4</f>
        <v>1.356862745</v>
      </c>
      <c r="E14" s="28">
        <f>F4</f>
        <v>1.785</v>
      </c>
      <c r="G14" s="29" t="s">
        <v>29</v>
      </c>
      <c r="H14" s="27">
        <f>I4/L4</f>
        <v>1.300256082</v>
      </c>
      <c r="I14" s="27">
        <f>L5/L3</f>
        <v>0.08126600512</v>
      </c>
    </row>
    <row r="15">
      <c r="C15" s="30" t="s">
        <v>8</v>
      </c>
      <c r="D15" s="27">
        <f>C4/G4</f>
        <v>0.9354963306</v>
      </c>
      <c r="E15" s="28">
        <f>G4</f>
        <v>2.589</v>
      </c>
      <c r="G15" s="29" t="s">
        <v>30</v>
      </c>
      <c r="H15" s="27">
        <f>I4/M4</f>
        <v>1.236153378</v>
      </c>
      <c r="I15" s="27">
        <f>M5/M3</f>
        <v>0.03862979306</v>
      </c>
    </row>
    <row r="16">
      <c r="G16" s="29" t="s">
        <v>31</v>
      </c>
      <c r="H16" s="27">
        <f>I4/N4</f>
        <v>1.362173038</v>
      </c>
      <c r="I16" s="27">
        <f>N5/N3</f>
        <v>0.003565898006</v>
      </c>
    </row>
    <row r="17">
      <c r="G17" s="29" t="s">
        <v>32</v>
      </c>
      <c r="H17" s="27">
        <f>I4/O4</f>
        <v>5.534059946</v>
      </c>
      <c r="I17" s="27">
        <f>N5/O3</f>
        <v>0.05675720993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A44" s="31"/>
      <c r="B44" s="31"/>
      <c r="C44" s="32"/>
      <c r="D44" s="33"/>
    </row>
    <row r="45" ht="15.75" customHeight="1">
      <c r="A45" s="34"/>
      <c r="B45" s="34"/>
      <c r="C45" s="35"/>
      <c r="D45" s="35"/>
      <c r="E45" s="35"/>
      <c r="F45" s="35"/>
      <c r="G45" s="35"/>
      <c r="H45" s="35"/>
      <c r="I45" s="35"/>
    </row>
    <row r="46" ht="15.75" customHeight="1">
      <c r="A46" s="34"/>
      <c r="B46" s="34"/>
      <c r="C46" s="35"/>
      <c r="D46" s="35"/>
      <c r="E46" s="35"/>
      <c r="F46" s="35"/>
      <c r="G46" s="35"/>
      <c r="H46" s="35"/>
      <c r="I46" s="35"/>
    </row>
    <row r="47" ht="15.75" customHeight="1">
      <c r="A47" s="36"/>
      <c r="B47" s="37"/>
      <c r="C47" s="38"/>
      <c r="D47" s="38"/>
      <c r="E47" s="38"/>
      <c r="F47" s="38"/>
      <c r="G47" s="38"/>
      <c r="H47" s="39"/>
      <c r="I47" s="39"/>
    </row>
    <row r="48" ht="15.75" customHeight="1">
      <c r="A48" s="34"/>
      <c r="B48" s="40"/>
      <c r="C48" s="41"/>
      <c r="D48" s="38"/>
      <c r="E48" s="38"/>
      <c r="F48" s="38"/>
      <c r="G48" s="38"/>
      <c r="H48" s="39"/>
      <c r="I48" s="39"/>
    </row>
    <row r="49" ht="15.75" customHeight="1">
      <c r="A49" s="36"/>
      <c r="B49" s="40"/>
      <c r="C49" s="41"/>
      <c r="D49" s="41"/>
      <c r="E49" s="41"/>
      <c r="F49" s="41"/>
      <c r="G49" s="41"/>
      <c r="H49" s="41"/>
      <c r="I49" s="4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H1"/>
    <mergeCell ref="I1:N1"/>
    <mergeCell ref="D44:I44"/>
  </mergeCells>
  <printOptions/>
  <pageMargins bottom="0.39370000000000005" footer="0.0" header="0.0" left="0.0" right="0.0" top="0.39370000000000005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16.56"/>
    <col customWidth="1" min="3" max="3" width="19.78"/>
    <col customWidth="1" min="4" max="4" width="20.22"/>
    <col customWidth="1" min="5" max="5" width="19.22"/>
    <col customWidth="1" min="6" max="6" width="18.56"/>
    <col customWidth="1" min="7" max="7" width="20.78"/>
    <col customWidth="1" min="8" max="8" width="20.56"/>
    <col customWidth="1" min="9" max="9" width="17.44"/>
    <col customWidth="1" min="10" max="10" width="15.33"/>
    <col customWidth="1" min="11" max="11" width="15.78"/>
    <col customWidth="1" min="12" max="12" width="15.67"/>
    <col customWidth="1" min="13" max="13" width="15.33"/>
    <col customWidth="1" min="14" max="14" width="15.44"/>
    <col customWidth="1" min="15" max="26" width="10.56"/>
  </cols>
  <sheetData>
    <row r="1">
      <c r="A1" s="1"/>
      <c r="B1" s="1" t="s">
        <v>0</v>
      </c>
      <c r="C1" s="2">
        <v>8.0</v>
      </c>
      <c r="D1" s="3" t="s">
        <v>1</v>
      </c>
      <c r="E1" s="4"/>
      <c r="F1" s="4"/>
      <c r="G1" s="4"/>
      <c r="H1" s="5"/>
      <c r="I1" s="6" t="s">
        <v>2</v>
      </c>
      <c r="J1" s="7"/>
      <c r="K1" s="7"/>
      <c r="L1" s="7"/>
      <c r="M1" s="7"/>
      <c r="N1" s="8"/>
    </row>
    <row r="2">
      <c r="A2" s="9"/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/>
      <c r="I2" s="10">
        <f>1</f>
        <v>1</v>
      </c>
      <c r="J2" s="10" t="s">
        <v>9</v>
      </c>
      <c r="K2" s="10" t="s">
        <v>10</v>
      </c>
      <c r="L2" s="10" t="s">
        <v>11</v>
      </c>
      <c r="M2" s="10" t="s">
        <v>12</v>
      </c>
      <c r="N2" s="11" t="s">
        <v>13</v>
      </c>
      <c r="O2" s="11" t="s">
        <v>14</v>
      </c>
    </row>
    <row r="3">
      <c r="A3" s="9" t="s">
        <v>15</v>
      </c>
      <c r="B3" s="9" t="s">
        <v>16</v>
      </c>
      <c r="C3" s="10">
        <v>1.0</v>
      </c>
      <c r="D3" s="10">
        <v>8.0</v>
      </c>
      <c r="E3" s="10">
        <f t="shared" ref="E3:F3" si="1">$C$1</f>
        <v>8</v>
      </c>
      <c r="F3" s="10">
        <f t="shared" si="1"/>
        <v>8</v>
      </c>
      <c r="G3" s="11">
        <v>24.0</v>
      </c>
      <c r="H3" s="10"/>
      <c r="I3" s="10">
        <v>1.0</v>
      </c>
      <c r="J3" s="10">
        <f>0.5*$C$1</f>
        <v>4</v>
      </c>
      <c r="K3" s="10">
        <f>1*$C$1</f>
        <v>8</v>
      </c>
      <c r="L3" s="10">
        <f>2*$C$1</f>
        <v>16</v>
      </c>
      <c r="M3" s="10">
        <f>4*$C$1</f>
        <v>32</v>
      </c>
      <c r="N3" s="12">
        <f>A6</f>
        <v>382</v>
      </c>
      <c r="O3" s="13">
        <v>24.0</v>
      </c>
    </row>
    <row r="4">
      <c r="A4" s="14" t="s">
        <v>17</v>
      </c>
      <c r="B4" s="15" t="s">
        <v>18</v>
      </c>
      <c r="C4" s="16">
        <v>2.422</v>
      </c>
      <c r="D4" s="16">
        <v>2.006206535</v>
      </c>
      <c r="E4" s="16">
        <v>1.756</v>
      </c>
      <c r="F4" s="16">
        <v>1.785</v>
      </c>
      <c r="G4" s="16">
        <v>2.589</v>
      </c>
      <c r="H4" s="17"/>
      <c r="I4" s="18">
        <v>2.031</v>
      </c>
      <c r="J4" s="16">
        <v>1.775</v>
      </c>
      <c r="K4" s="16">
        <v>1.678</v>
      </c>
      <c r="L4" s="16">
        <v>1.562</v>
      </c>
      <c r="M4" s="16">
        <v>1.643</v>
      </c>
      <c r="N4" s="16">
        <v>1.491</v>
      </c>
      <c r="O4" s="16">
        <v>0.367</v>
      </c>
    </row>
    <row r="5">
      <c r="A5" s="9" t="s">
        <v>19</v>
      </c>
      <c r="B5" s="19" t="s">
        <v>20</v>
      </c>
      <c r="C5" s="20">
        <f>C4/C4</f>
        <v>1</v>
      </c>
      <c r="D5" s="21">
        <f>C4/D4</f>
        <v>1.207253569</v>
      </c>
      <c r="E5" s="21">
        <f>C4/E4</f>
        <v>1.379271071</v>
      </c>
      <c r="F5" s="21">
        <f>C4/F4</f>
        <v>1.356862745</v>
      </c>
      <c r="G5" s="21">
        <f>C4/G4</f>
        <v>0.9354963306</v>
      </c>
      <c r="H5" s="20"/>
      <c r="I5" s="20">
        <f>I4/I4</f>
        <v>1</v>
      </c>
      <c r="J5" s="22">
        <f>I4/J4</f>
        <v>1.144225352</v>
      </c>
      <c r="K5" s="22">
        <f>I4/K4</f>
        <v>1.210369487</v>
      </c>
      <c r="L5" s="22">
        <f>I4/L4</f>
        <v>1.300256082</v>
      </c>
      <c r="M5" s="22">
        <f>I4/M4</f>
        <v>1.236153378</v>
      </c>
      <c r="N5" s="22">
        <f t="shared" ref="N5:O5" si="2">I4/N4</f>
        <v>1.362173038</v>
      </c>
      <c r="O5" s="22">
        <f t="shared" si="2"/>
        <v>4.836512262</v>
      </c>
    </row>
    <row r="6">
      <c r="A6" s="14">
        <v>382.0</v>
      </c>
      <c r="B6" s="19" t="s">
        <v>21</v>
      </c>
      <c r="C6" s="20">
        <f t="shared" ref="C6:G6" si="3">C5/C3</f>
        <v>1</v>
      </c>
      <c r="D6" s="20">
        <f t="shared" si="3"/>
        <v>0.1509066962</v>
      </c>
      <c r="E6" s="20">
        <f t="shared" si="3"/>
        <v>0.1724088838</v>
      </c>
      <c r="F6" s="20">
        <f t="shared" si="3"/>
        <v>0.1696078431</v>
      </c>
      <c r="G6" s="20">
        <f t="shared" si="3"/>
        <v>0.03897901378</v>
      </c>
      <c r="H6" s="20"/>
      <c r="I6" s="20">
        <f t="shared" ref="I6:O6" si="4">I5/I3</f>
        <v>1</v>
      </c>
      <c r="J6" s="22">
        <f t="shared" si="4"/>
        <v>0.286056338</v>
      </c>
      <c r="K6" s="22">
        <f t="shared" si="4"/>
        <v>0.1512961859</v>
      </c>
      <c r="L6" s="22">
        <f t="shared" si="4"/>
        <v>0.08126600512</v>
      </c>
      <c r="M6" s="22">
        <f t="shared" si="4"/>
        <v>0.03862979306</v>
      </c>
      <c r="N6" s="22">
        <f t="shared" si="4"/>
        <v>0.003565898006</v>
      </c>
      <c r="O6" s="22">
        <f t="shared" si="4"/>
        <v>0.2015213442</v>
      </c>
    </row>
    <row r="9">
      <c r="C9" s="23" t="s">
        <v>22</v>
      </c>
      <c r="G9" s="23" t="s">
        <v>23</v>
      </c>
    </row>
    <row r="10">
      <c r="D10" s="24" t="s">
        <v>20</v>
      </c>
      <c r="E10" s="24" t="s">
        <v>18</v>
      </c>
      <c r="G10" s="24" t="s">
        <v>16</v>
      </c>
      <c r="H10" s="24" t="s">
        <v>20</v>
      </c>
      <c r="I10" s="25" t="s">
        <v>21</v>
      </c>
    </row>
    <row r="11">
      <c r="C11" s="26" t="s">
        <v>24</v>
      </c>
      <c r="D11" s="27">
        <v>1.0</v>
      </c>
      <c r="E11" s="28">
        <f>C4</f>
        <v>2.422</v>
      </c>
      <c r="G11" s="29" t="s">
        <v>25</v>
      </c>
      <c r="H11" s="23">
        <f>I4/I4</f>
        <v>1</v>
      </c>
      <c r="I11" s="23">
        <f>I5/I3</f>
        <v>1</v>
      </c>
    </row>
    <row r="12">
      <c r="C12" s="26" t="s">
        <v>26</v>
      </c>
      <c r="D12" s="27">
        <f>C4/D4</f>
        <v>1.207253569</v>
      </c>
      <c r="E12" s="28">
        <f>D4</f>
        <v>2.006206535</v>
      </c>
      <c r="G12" s="29" t="s">
        <v>27</v>
      </c>
      <c r="H12" s="27">
        <f>I4/J4</f>
        <v>1.144225352</v>
      </c>
      <c r="I12" s="27">
        <f>J5/J3</f>
        <v>0.286056338</v>
      </c>
    </row>
    <row r="13">
      <c r="C13" s="30" t="s">
        <v>6</v>
      </c>
      <c r="D13" s="27">
        <f>C4/E4</f>
        <v>1.379271071</v>
      </c>
      <c r="E13" s="28">
        <f>E4</f>
        <v>1.756</v>
      </c>
      <c r="G13" s="29" t="s">
        <v>28</v>
      </c>
      <c r="H13" s="27">
        <f>I4/K4</f>
        <v>1.210369487</v>
      </c>
      <c r="I13" s="27">
        <f>K5/K3</f>
        <v>0.1512961859</v>
      </c>
    </row>
    <row r="14">
      <c r="C14" s="30" t="s">
        <v>7</v>
      </c>
      <c r="D14" s="27">
        <f>C4/F4</f>
        <v>1.356862745</v>
      </c>
      <c r="E14" s="28">
        <f>F4</f>
        <v>1.785</v>
      </c>
      <c r="G14" s="29" t="s">
        <v>29</v>
      </c>
      <c r="H14" s="27">
        <f>I4/L4</f>
        <v>1.300256082</v>
      </c>
      <c r="I14" s="27">
        <f>L5/L3</f>
        <v>0.08126600512</v>
      </c>
    </row>
    <row r="15">
      <c r="C15" s="30" t="s">
        <v>8</v>
      </c>
      <c r="D15" s="27">
        <f>C4/G4</f>
        <v>0.9354963306</v>
      </c>
      <c r="E15" s="28">
        <f>G4</f>
        <v>2.589</v>
      </c>
      <c r="G15" s="29" t="s">
        <v>30</v>
      </c>
      <c r="H15" s="27">
        <f>I4/M4</f>
        <v>1.236153378</v>
      </c>
      <c r="I15" s="27">
        <f>M5/M3</f>
        <v>0.03862979306</v>
      </c>
    </row>
    <row r="16">
      <c r="G16" s="29" t="s">
        <v>31</v>
      </c>
      <c r="H16" s="27">
        <f>I4/N4</f>
        <v>1.362173038</v>
      </c>
      <c r="I16" s="27">
        <f>N5/N3</f>
        <v>0.003565898006</v>
      </c>
    </row>
    <row r="17">
      <c r="G17" s="29" t="s">
        <v>32</v>
      </c>
      <c r="H17" s="27">
        <f>I4/O4</f>
        <v>5.534059946</v>
      </c>
      <c r="I17" s="27">
        <f>N5/O3</f>
        <v>0.05675720993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A44" s="31"/>
      <c r="B44" s="31"/>
      <c r="C44" s="32"/>
      <c r="D44" s="33"/>
    </row>
    <row r="45" ht="15.75" customHeight="1">
      <c r="A45" s="34"/>
      <c r="B45" s="34"/>
      <c r="C45" s="35"/>
      <c r="D45" s="35"/>
      <c r="E45" s="35"/>
      <c r="F45" s="35"/>
      <c r="G45" s="35"/>
      <c r="H45" s="35"/>
      <c r="I45" s="35"/>
    </row>
    <row r="46" ht="15.75" customHeight="1">
      <c r="A46" s="34"/>
      <c r="B46" s="34"/>
      <c r="C46" s="35"/>
      <c r="D46" s="35"/>
      <c r="E46" s="35"/>
      <c r="F46" s="35"/>
      <c r="G46" s="35"/>
      <c r="H46" s="35"/>
      <c r="I46" s="35"/>
    </row>
    <row r="47" ht="15.75" customHeight="1">
      <c r="A47" s="36"/>
      <c r="B47" s="37"/>
      <c r="C47" s="38"/>
      <c r="D47" s="38"/>
      <c r="E47" s="38"/>
      <c r="F47" s="38"/>
      <c r="G47" s="38"/>
      <c r="H47" s="39"/>
      <c r="I47" s="39"/>
    </row>
    <row r="48" ht="15.75" customHeight="1">
      <c r="A48" s="34"/>
      <c r="B48" s="40"/>
      <c r="C48" s="41"/>
      <c r="D48" s="38"/>
      <c r="E48" s="38"/>
      <c r="F48" s="38"/>
      <c r="G48" s="38"/>
      <c r="H48" s="39"/>
      <c r="I48" s="39"/>
    </row>
    <row r="49" ht="15.75" customHeight="1">
      <c r="A49" s="36"/>
      <c r="B49" s="40"/>
      <c r="C49" s="41"/>
      <c r="D49" s="41"/>
      <c r="E49" s="41"/>
      <c r="F49" s="41"/>
      <c r="G49" s="41"/>
      <c r="H49" s="41"/>
      <c r="I49" s="4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H1"/>
    <mergeCell ref="I1:N1"/>
    <mergeCell ref="D44:I44"/>
  </mergeCells>
  <printOptions/>
  <pageMargins bottom="0.39370000000000005" footer="0.0" header="0.0" left="0.0" right="0.0" top="0.39370000000000005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16.56"/>
    <col customWidth="1" min="3" max="3" width="19.78"/>
    <col customWidth="1" min="4" max="4" width="20.22"/>
    <col customWidth="1" min="5" max="5" width="19.22"/>
    <col customWidth="1" min="6" max="6" width="18.56"/>
    <col customWidth="1" min="7" max="7" width="20.78"/>
    <col customWidth="1" min="8" max="8" width="20.56"/>
    <col customWidth="1" min="9" max="9" width="17.44"/>
    <col customWidth="1" min="10" max="10" width="15.33"/>
    <col customWidth="1" min="11" max="11" width="15.78"/>
    <col customWidth="1" min="12" max="12" width="15.67"/>
    <col customWidth="1" min="13" max="13" width="15.33"/>
    <col customWidth="1" min="14" max="14" width="15.44"/>
    <col customWidth="1" min="15" max="26" width="10.56"/>
  </cols>
  <sheetData>
    <row r="1">
      <c r="A1" s="1"/>
      <c r="B1" s="1" t="s">
        <v>0</v>
      </c>
      <c r="C1" s="2">
        <v>8.0</v>
      </c>
      <c r="D1" s="3" t="s">
        <v>1</v>
      </c>
      <c r="E1" s="4"/>
      <c r="F1" s="4"/>
      <c r="G1" s="4"/>
      <c r="H1" s="5"/>
      <c r="I1" s="6" t="s">
        <v>2</v>
      </c>
      <c r="J1" s="7"/>
      <c r="K1" s="7"/>
      <c r="L1" s="7"/>
      <c r="M1" s="7"/>
      <c r="N1" s="8"/>
    </row>
    <row r="2">
      <c r="A2" s="9"/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/>
      <c r="I2" s="10">
        <f>1</f>
        <v>1</v>
      </c>
      <c r="J2" s="10" t="s">
        <v>9</v>
      </c>
      <c r="K2" s="10" t="s">
        <v>10</v>
      </c>
      <c r="L2" s="10" t="s">
        <v>11</v>
      </c>
      <c r="M2" s="10" t="s">
        <v>12</v>
      </c>
      <c r="N2" s="11" t="s">
        <v>13</v>
      </c>
      <c r="O2" s="11" t="s">
        <v>14</v>
      </c>
    </row>
    <row r="3">
      <c r="A3" s="9" t="s">
        <v>15</v>
      </c>
      <c r="B3" s="9" t="s">
        <v>16</v>
      </c>
      <c r="C3" s="10">
        <v>1.0</v>
      </c>
      <c r="D3" s="10">
        <v>8.0</v>
      </c>
      <c r="E3" s="10">
        <f t="shared" ref="E3:F3" si="1">$C$1</f>
        <v>8</v>
      </c>
      <c r="F3" s="10">
        <f t="shared" si="1"/>
        <v>8</v>
      </c>
      <c r="G3" s="11">
        <v>24.0</v>
      </c>
      <c r="H3" s="10"/>
      <c r="I3" s="10">
        <v>1.0</v>
      </c>
      <c r="J3" s="10">
        <f>0.5*$C$1</f>
        <v>4</v>
      </c>
      <c r="K3" s="10">
        <f>1*$C$1</f>
        <v>8</v>
      </c>
      <c r="L3" s="10">
        <f>2*$C$1</f>
        <v>16</v>
      </c>
      <c r="M3" s="10">
        <f>4*$C$1</f>
        <v>32</v>
      </c>
      <c r="N3" s="12">
        <f>A6</f>
        <v>382</v>
      </c>
      <c r="O3" s="13">
        <v>24.0</v>
      </c>
    </row>
    <row r="4">
      <c r="A4" s="14" t="s">
        <v>17</v>
      </c>
      <c r="B4" s="15" t="s">
        <v>18</v>
      </c>
      <c r="C4" s="16">
        <v>2.422</v>
      </c>
      <c r="D4" s="16">
        <v>2.006206535</v>
      </c>
      <c r="E4" s="16">
        <v>1.756</v>
      </c>
      <c r="F4" s="16">
        <v>1.785</v>
      </c>
      <c r="G4" s="16">
        <v>2.589</v>
      </c>
      <c r="H4" s="17"/>
      <c r="I4" s="18">
        <v>2.031</v>
      </c>
      <c r="J4" s="16">
        <v>1.775</v>
      </c>
      <c r="K4" s="16">
        <v>1.678</v>
      </c>
      <c r="L4" s="16">
        <v>1.562</v>
      </c>
      <c r="M4" s="16">
        <v>1.643</v>
      </c>
      <c r="N4" s="16">
        <v>1.491</v>
      </c>
      <c r="O4" s="16">
        <v>0.367</v>
      </c>
    </row>
    <row r="5">
      <c r="A5" s="9" t="s">
        <v>19</v>
      </c>
      <c r="B5" s="19" t="s">
        <v>20</v>
      </c>
      <c r="C5" s="20">
        <f>C4/C4</f>
        <v>1</v>
      </c>
      <c r="D5" s="21">
        <f>C4/D4</f>
        <v>1.207253569</v>
      </c>
      <c r="E5" s="21">
        <f>C4/E4</f>
        <v>1.379271071</v>
      </c>
      <c r="F5" s="21">
        <f>C4/F4</f>
        <v>1.356862745</v>
      </c>
      <c r="G5" s="21">
        <f>C4/G4</f>
        <v>0.9354963306</v>
      </c>
      <c r="H5" s="20"/>
      <c r="I5" s="20">
        <f>I4/I4</f>
        <v>1</v>
      </c>
      <c r="J5" s="22">
        <f>I4/J4</f>
        <v>1.144225352</v>
      </c>
      <c r="K5" s="22">
        <f>I4/K4</f>
        <v>1.210369487</v>
      </c>
      <c r="L5" s="22">
        <f>I4/L4</f>
        <v>1.300256082</v>
      </c>
      <c r="M5" s="22">
        <f>I4/M4</f>
        <v>1.236153378</v>
      </c>
      <c r="N5" s="22">
        <f t="shared" ref="N5:O5" si="2">I4/N4</f>
        <v>1.362173038</v>
      </c>
      <c r="O5" s="22">
        <f t="shared" si="2"/>
        <v>4.836512262</v>
      </c>
    </row>
    <row r="6">
      <c r="A6" s="14">
        <v>382.0</v>
      </c>
      <c r="B6" s="19" t="s">
        <v>21</v>
      </c>
      <c r="C6" s="20">
        <f t="shared" ref="C6:G6" si="3">C5/C3</f>
        <v>1</v>
      </c>
      <c r="D6" s="20">
        <f t="shared" si="3"/>
        <v>0.1509066962</v>
      </c>
      <c r="E6" s="20">
        <f t="shared" si="3"/>
        <v>0.1724088838</v>
      </c>
      <c r="F6" s="20">
        <f t="shared" si="3"/>
        <v>0.1696078431</v>
      </c>
      <c r="G6" s="20">
        <f t="shared" si="3"/>
        <v>0.03897901378</v>
      </c>
      <c r="H6" s="20"/>
      <c r="I6" s="20">
        <f t="shared" ref="I6:O6" si="4">I5/I3</f>
        <v>1</v>
      </c>
      <c r="J6" s="22">
        <f t="shared" si="4"/>
        <v>0.286056338</v>
      </c>
      <c r="K6" s="22">
        <f t="shared" si="4"/>
        <v>0.1512961859</v>
      </c>
      <c r="L6" s="22">
        <f t="shared" si="4"/>
        <v>0.08126600512</v>
      </c>
      <c r="M6" s="22">
        <f t="shared" si="4"/>
        <v>0.03862979306</v>
      </c>
      <c r="N6" s="22">
        <f t="shared" si="4"/>
        <v>0.003565898006</v>
      </c>
      <c r="O6" s="22">
        <f t="shared" si="4"/>
        <v>0.2015213442</v>
      </c>
    </row>
    <row r="9">
      <c r="C9" s="23" t="s">
        <v>22</v>
      </c>
      <c r="G9" s="23" t="s">
        <v>23</v>
      </c>
    </row>
    <row r="10">
      <c r="D10" s="24" t="s">
        <v>20</v>
      </c>
      <c r="E10" s="24" t="s">
        <v>18</v>
      </c>
      <c r="G10" s="24" t="s">
        <v>16</v>
      </c>
      <c r="H10" s="24" t="s">
        <v>20</v>
      </c>
      <c r="I10" s="25" t="s">
        <v>21</v>
      </c>
    </row>
    <row r="11">
      <c r="C11" s="26" t="s">
        <v>24</v>
      </c>
      <c r="D11" s="27">
        <v>1.0</v>
      </c>
      <c r="E11" s="28">
        <f>C4</f>
        <v>2.422</v>
      </c>
      <c r="G11" s="29" t="s">
        <v>25</v>
      </c>
      <c r="H11" s="23">
        <f>I4/I4</f>
        <v>1</v>
      </c>
      <c r="I11" s="23">
        <f>I5/I3</f>
        <v>1</v>
      </c>
    </row>
    <row r="12">
      <c r="C12" s="26" t="s">
        <v>26</v>
      </c>
      <c r="D12" s="27">
        <f>C4/D4</f>
        <v>1.207253569</v>
      </c>
      <c r="E12" s="28">
        <f>D4</f>
        <v>2.006206535</v>
      </c>
      <c r="G12" s="29" t="s">
        <v>27</v>
      </c>
      <c r="H12" s="27">
        <f>I4/J4</f>
        <v>1.144225352</v>
      </c>
      <c r="I12" s="27">
        <f>J5/J3</f>
        <v>0.286056338</v>
      </c>
    </row>
    <row r="13">
      <c r="C13" s="30" t="s">
        <v>6</v>
      </c>
      <c r="D13" s="27">
        <f>C4/E4</f>
        <v>1.379271071</v>
      </c>
      <c r="E13" s="28">
        <f>E4</f>
        <v>1.756</v>
      </c>
      <c r="G13" s="29" t="s">
        <v>28</v>
      </c>
      <c r="H13" s="27">
        <f>I4/K4</f>
        <v>1.210369487</v>
      </c>
      <c r="I13" s="27">
        <f>K5/K3</f>
        <v>0.1512961859</v>
      </c>
    </row>
    <row r="14">
      <c r="C14" s="30" t="s">
        <v>7</v>
      </c>
      <c r="D14" s="27">
        <f>C4/F4</f>
        <v>1.356862745</v>
      </c>
      <c r="E14" s="28">
        <f>F4</f>
        <v>1.785</v>
      </c>
      <c r="G14" s="29" t="s">
        <v>29</v>
      </c>
      <c r="H14" s="27">
        <f>I4/L4</f>
        <v>1.300256082</v>
      </c>
      <c r="I14" s="27">
        <f>L5/L3</f>
        <v>0.08126600512</v>
      </c>
    </row>
    <row r="15">
      <c r="C15" s="30" t="s">
        <v>8</v>
      </c>
      <c r="D15" s="27">
        <f>C4/G4</f>
        <v>0.9354963306</v>
      </c>
      <c r="E15" s="28">
        <f>G4</f>
        <v>2.589</v>
      </c>
      <c r="G15" s="29" t="s">
        <v>30</v>
      </c>
      <c r="H15" s="27">
        <f>I4/M4</f>
        <v>1.236153378</v>
      </c>
      <c r="I15" s="27">
        <f>M5/M3</f>
        <v>0.03862979306</v>
      </c>
    </row>
    <row r="16">
      <c r="G16" s="29" t="s">
        <v>31</v>
      </c>
      <c r="H16" s="27">
        <f>I4/N4</f>
        <v>1.362173038</v>
      </c>
      <c r="I16" s="27">
        <f>N5/N3</f>
        <v>0.003565898006</v>
      </c>
    </row>
    <row r="17">
      <c r="G17" s="29" t="s">
        <v>32</v>
      </c>
      <c r="H17" s="27">
        <f>I4/O4</f>
        <v>5.534059946</v>
      </c>
      <c r="I17" s="27">
        <f>N5/O3</f>
        <v>0.05675720993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A44" s="31"/>
      <c r="B44" s="31"/>
      <c r="C44" s="32"/>
      <c r="D44" s="33"/>
    </row>
    <row r="45" ht="15.75" customHeight="1">
      <c r="A45" s="34"/>
      <c r="B45" s="34"/>
      <c r="C45" s="35"/>
      <c r="D45" s="35"/>
      <c r="E45" s="35"/>
      <c r="F45" s="35"/>
      <c r="G45" s="35"/>
      <c r="H45" s="35"/>
      <c r="I45" s="35"/>
    </row>
    <row r="46" ht="15.75" customHeight="1">
      <c r="A46" s="34"/>
      <c r="B46" s="34"/>
      <c r="C46" s="35"/>
      <c r="D46" s="35"/>
      <c r="E46" s="35"/>
      <c r="F46" s="35"/>
      <c r="G46" s="35"/>
      <c r="H46" s="35"/>
      <c r="I46" s="35"/>
    </row>
    <row r="47" ht="15.75" customHeight="1">
      <c r="A47" s="36"/>
      <c r="B47" s="37"/>
      <c r="C47" s="38"/>
      <c r="D47" s="38"/>
      <c r="E47" s="38"/>
      <c r="F47" s="38"/>
      <c r="G47" s="38"/>
      <c r="H47" s="39"/>
      <c r="I47" s="39"/>
    </row>
    <row r="48" ht="15.75" customHeight="1">
      <c r="A48" s="34"/>
      <c r="B48" s="40"/>
      <c r="C48" s="41"/>
      <c r="D48" s="38"/>
      <c r="E48" s="38"/>
      <c r="F48" s="38"/>
      <c r="G48" s="38"/>
      <c r="H48" s="39"/>
      <c r="I48" s="39"/>
    </row>
    <row r="49" ht="15.75" customHeight="1">
      <c r="A49" s="36"/>
      <c r="B49" s="40"/>
      <c r="C49" s="41"/>
      <c r="D49" s="41"/>
      <c r="E49" s="41"/>
      <c r="F49" s="41"/>
      <c r="G49" s="41"/>
      <c r="H49" s="41"/>
      <c r="I49" s="4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H1"/>
    <mergeCell ref="I1:N1"/>
    <mergeCell ref="D44:I44"/>
  </mergeCells>
  <printOptions/>
  <pageMargins bottom="0.39370000000000005" footer="0.0" header="0.0" left="0.0" right="0.0" top="0.39370000000000005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22"/>
    <col customWidth="1" min="2" max="2" width="16.56"/>
    <col customWidth="1" min="3" max="3" width="19.78"/>
    <col customWidth="1" min="4" max="4" width="20.22"/>
    <col customWidth="1" min="5" max="5" width="19.22"/>
    <col customWidth="1" min="6" max="6" width="18.56"/>
    <col customWidth="1" min="7" max="7" width="20.78"/>
    <col customWidth="1" min="8" max="8" width="20.56"/>
    <col customWidth="1" min="9" max="9" width="17.44"/>
    <col customWidth="1" min="10" max="10" width="15.33"/>
    <col customWidth="1" min="11" max="11" width="15.78"/>
    <col customWidth="1" min="12" max="12" width="15.67"/>
    <col customWidth="1" min="13" max="13" width="15.33"/>
    <col customWidth="1" min="14" max="14" width="15.44"/>
    <col customWidth="1" min="15" max="26" width="10.56"/>
  </cols>
  <sheetData>
    <row r="1">
      <c r="A1" s="1"/>
      <c r="B1" s="1" t="s">
        <v>0</v>
      </c>
      <c r="C1" s="2">
        <v>8.0</v>
      </c>
      <c r="D1" s="3" t="s">
        <v>1</v>
      </c>
      <c r="E1" s="4"/>
      <c r="F1" s="4"/>
      <c r="G1" s="4"/>
      <c r="H1" s="5"/>
      <c r="I1" s="6" t="s">
        <v>2</v>
      </c>
      <c r="J1" s="7"/>
      <c r="K1" s="7"/>
      <c r="L1" s="7"/>
      <c r="M1" s="7"/>
      <c r="N1" s="8"/>
    </row>
    <row r="2">
      <c r="A2" s="9"/>
      <c r="B2" s="9" t="s">
        <v>3</v>
      </c>
      <c r="C2" s="10" t="s">
        <v>4</v>
      </c>
      <c r="D2" s="10" t="s">
        <v>5</v>
      </c>
      <c r="E2" s="11" t="s">
        <v>6</v>
      </c>
      <c r="F2" s="11" t="s">
        <v>7</v>
      </c>
      <c r="G2" s="11" t="s">
        <v>8</v>
      </c>
      <c r="H2" s="11"/>
      <c r="I2" s="10">
        <f>1</f>
        <v>1</v>
      </c>
      <c r="J2" s="10" t="s">
        <v>9</v>
      </c>
      <c r="K2" s="10" t="s">
        <v>10</v>
      </c>
      <c r="L2" s="10" t="s">
        <v>11</v>
      </c>
      <c r="M2" s="10" t="s">
        <v>12</v>
      </c>
      <c r="N2" s="11" t="s">
        <v>13</v>
      </c>
      <c r="O2" s="11" t="s">
        <v>14</v>
      </c>
    </row>
    <row r="3">
      <c r="A3" s="9" t="s">
        <v>15</v>
      </c>
      <c r="B3" s="9" t="s">
        <v>16</v>
      </c>
      <c r="C3" s="10">
        <v>1.0</v>
      </c>
      <c r="D3" s="10">
        <v>8.0</v>
      </c>
      <c r="E3" s="10">
        <f t="shared" ref="E3:F3" si="1">$C$1</f>
        <v>8</v>
      </c>
      <c r="F3" s="10">
        <f t="shared" si="1"/>
        <v>8</v>
      </c>
      <c r="G3" s="11">
        <v>24.0</v>
      </c>
      <c r="H3" s="10"/>
      <c r="I3" s="10">
        <v>1.0</v>
      </c>
      <c r="J3" s="10">
        <f>0.5*$C$1</f>
        <v>4</v>
      </c>
      <c r="K3" s="10">
        <f>1*$C$1</f>
        <v>8</v>
      </c>
      <c r="L3" s="10">
        <f>2*$C$1</f>
        <v>16</v>
      </c>
      <c r="M3" s="10">
        <f>4*$C$1</f>
        <v>32</v>
      </c>
      <c r="N3" s="12">
        <f>A6</f>
        <v>382</v>
      </c>
      <c r="O3" s="13">
        <v>24.0</v>
      </c>
    </row>
    <row r="4">
      <c r="A4" s="14" t="s">
        <v>17</v>
      </c>
      <c r="B4" s="15" t="s">
        <v>18</v>
      </c>
      <c r="C4" s="16">
        <v>2.422</v>
      </c>
      <c r="D4" s="16">
        <v>2.006206535</v>
      </c>
      <c r="E4" s="16">
        <v>1.756</v>
      </c>
      <c r="F4" s="16">
        <v>1.785</v>
      </c>
      <c r="G4" s="16">
        <v>2.589</v>
      </c>
      <c r="H4" s="17"/>
      <c r="I4" s="18">
        <v>2.031</v>
      </c>
      <c r="J4" s="16">
        <v>1.775</v>
      </c>
      <c r="K4" s="16">
        <v>1.678</v>
      </c>
      <c r="L4" s="16">
        <v>1.562</v>
      </c>
      <c r="M4" s="16">
        <v>1.643</v>
      </c>
      <c r="N4" s="16">
        <v>1.491</v>
      </c>
      <c r="O4" s="16">
        <v>0.367</v>
      </c>
    </row>
    <row r="5">
      <c r="A5" s="9" t="s">
        <v>19</v>
      </c>
      <c r="B5" s="19" t="s">
        <v>20</v>
      </c>
      <c r="C5" s="20">
        <f>C4/C4</f>
        <v>1</v>
      </c>
      <c r="D5" s="21">
        <f>C4/D4</f>
        <v>1.207253569</v>
      </c>
      <c r="E5" s="21">
        <f>C4/E4</f>
        <v>1.379271071</v>
      </c>
      <c r="F5" s="21">
        <f>C4/F4</f>
        <v>1.356862745</v>
      </c>
      <c r="G5" s="21">
        <f>C4/G4</f>
        <v>0.9354963306</v>
      </c>
      <c r="H5" s="20"/>
      <c r="I5" s="20">
        <f>I4/I4</f>
        <v>1</v>
      </c>
      <c r="J5" s="22">
        <f>I4/J4</f>
        <v>1.144225352</v>
      </c>
      <c r="K5" s="22">
        <f>I4/K4</f>
        <v>1.210369487</v>
      </c>
      <c r="L5" s="22">
        <f>I4/L4</f>
        <v>1.300256082</v>
      </c>
      <c r="M5" s="22">
        <f>I4/M4</f>
        <v>1.236153378</v>
      </c>
      <c r="N5" s="22">
        <f t="shared" ref="N5:O5" si="2">I4/N4</f>
        <v>1.362173038</v>
      </c>
      <c r="O5" s="22">
        <f t="shared" si="2"/>
        <v>4.836512262</v>
      </c>
    </row>
    <row r="6">
      <c r="A6" s="14">
        <v>382.0</v>
      </c>
      <c r="B6" s="19" t="s">
        <v>21</v>
      </c>
      <c r="C6" s="20">
        <f t="shared" ref="C6:G6" si="3">C5/C3</f>
        <v>1</v>
      </c>
      <c r="D6" s="20">
        <f t="shared" si="3"/>
        <v>0.1509066962</v>
      </c>
      <c r="E6" s="20">
        <f t="shared" si="3"/>
        <v>0.1724088838</v>
      </c>
      <c r="F6" s="20">
        <f t="shared" si="3"/>
        <v>0.1696078431</v>
      </c>
      <c r="G6" s="20">
        <f t="shared" si="3"/>
        <v>0.03897901378</v>
      </c>
      <c r="H6" s="20"/>
      <c r="I6" s="20">
        <f t="shared" ref="I6:O6" si="4">I5/I3</f>
        <v>1</v>
      </c>
      <c r="J6" s="22">
        <f t="shared" si="4"/>
        <v>0.286056338</v>
      </c>
      <c r="K6" s="22">
        <f t="shared" si="4"/>
        <v>0.1512961859</v>
      </c>
      <c r="L6" s="22">
        <f t="shared" si="4"/>
        <v>0.08126600512</v>
      </c>
      <c r="M6" s="22">
        <f t="shared" si="4"/>
        <v>0.03862979306</v>
      </c>
      <c r="N6" s="22">
        <f t="shared" si="4"/>
        <v>0.003565898006</v>
      </c>
      <c r="O6" s="22">
        <f t="shared" si="4"/>
        <v>0.2015213442</v>
      </c>
    </row>
    <row r="9">
      <c r="C9" s="23" t="s">
        <v>22</v>
      </c>
      <c r="G9" s="23" t="s">
        <v>23</v>
      </c>
    </row>
    <row r="10">
      <c r="D10" s="24" t="s">
        <v>20</v>
      </c>
      <c r="E10" s="24" t="s">
        <v>18</v>
      </c>
      <c r="G10" s="24" t="s">
        <v>16</v>
      </c>
      <c r="H10" s="24" t="s">
        <v>20</v>
      </c>
      <c r="I10" s="25" t="s">
        <v>21</v>
      </c>
    </row>
    <row r="11">
      <c r="C11" s="26" t="s">
        <v>24</v>
      </c>
      <c r="D11" s="27">
        <v>1.0</v>
      </c>
      <c r="E11" s="28">
        <f>C4</f>
        <v>2.422</v>
      </c>
      <c r="G11" s="29" t="s">
        <v>25</v>
      </c>
      <c r="H11" s="23">
        <f>I4/I4</f>
        <v>1</v>
      </c>
      <c r="I11" s="23">
        <f>I5/I3</f>
        <v>1</v>
      </c>
    </row>
    <row r="12">
      <c r="C12" s="26" t="s">
        <v>26</v>
      </c>
      <c r="D12" s="27">
        <f>C4/D4</f>
        <v>1.207253569</v>
      </c>
      <c r="E12" s="28">
        <f>D4</f>
        <v>2.006206535</v>
      </c>
      <c r="G12" s="29" t="s">
        <v>27</v>
      </c>
      <c r="H12" s="27">
        <f>I4/J4</f>
        <v>1.144225352</v>
      </c>
      <c r="I12" s="27">
        <f>J5/J3</f>
        <v>0.286056338</v>
      </c>
    </row>
    <row r="13">
      <c r="C13" s="30" t="s">
        <v>6</v>
      </c>
      <c r="D13" s="27">
        <f>C4/E4</f>
        <v>1.379271071</v>
      </c>
      <c r="E13" s="28">
        <f>E4</f>
        <v>1.756</v>
      </c>
      <c r="G13" s="29" t="s">
        <v>28</v>
      </c>
      <c r="H13" s="27">
        <f>I4/K4</f>
        <v>1.210369487</v>
      </c>
      <c r="I13" s="27">
        <f>K5/K3</f>
        <v>0.1512961859</v>
      </c>
    </row>
    <row r="14">
      <c r="C14" s="30" t="s">
        <v>7</v>
      </c>
      <c r="D14" s="27">
        <f>C4/F4</f>
        <v>1.356862745</v>
      </c>
      <c r="E14" s="28">
        <f>F4</f>
        <v>1.785</v>
      </c>
      <c r="G14" s="29" t="s">
        <v>29</v>
      </c>
      <c r="H14" s="27">
        <f>I4/L4</f>
        <v>1.300256082</v>
      </c>
      <c r="I14" s="27">
        <f>L5/L3</f>
        <v>0.08126600512</v>
      </c>
    </row>
    <row r="15">
      <c r="C15" s="30" t="s">
        <v>8</v>
      </c>
      <c r="D15" s="27">
        <f>C4/G4</f>
        <v>0.9354963306</v>
      </c>
      <c r="E15" s="28">
        <f>G4</f>
        <v>2.589</v>
      </c>
      <c r="G15" s="29" t="s">
        <v>30</v>
      </c>
      <c r="H15" s="27">
        <f>I4/M4</f>
        <v>1.236153378</v>
      </c>
      <c r="I15" s="27">
        <f>M5/M3</f>
        <v>0.03862979306</v>
      </c>
    </row>
    <row r="16">
      <c r="G16" s="29" t="s">
        <v>31</v>
      </c>
      <c r="H16" s="27">
        <f>I4/N4</f>
        <v>1.362173038</v>
      </c>
      <c r="I16" s="27">
        <f>N5/N3</f>
        <v>0.003565898006</v>
      </c>
    </row>
    <row r="17">
      <c r="G17" s="29" t="s">
        <v>32</v>
      </c>
      <c r="H17" s="27">
        <f>I4/O4</f>
        <v>5.534059946</v>
      </c>
      <c r="I17" s="27">
        <f>N5/O3</f>
        <v>0.05675720993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>
      <c r="A44" s="31"/>
      <c r="B44" s="31"/>
      <c r="C44" s="32"/>
      <c r="D44" s="33"/>
    </row>
    <row r="45" ht="15.75" customHeight="1">
      <c r="A45" s="34"/>
      <c r="B45" s="34"/>
      <c r="C45" s="35"/>
      <c r="D45" s="35"/>
      <c r="E45" s="35"/>
      <c r="F45" s="35"/>
      <c r="G45" s="35"/>
      <c r="H45" s="35"/>
      <c r="I45" s="35"/>
    </row>
    <row r="46" ht="15.75" customHeight="1">
      <c r="A46" s="34"/>
      <c r="B46" s="34"/>
      <c r="C46" s="35"/>
      <c r="D46" s="35"/>
      <c r="E46" s="35"/>
      <c r="F46" s="35"/>
      <c r="G46" s="35"/>
      <c r="H46" s="35"/>
      <c r="I46" s="35"/>
    </row>
    <row r="47" ht="15.75" customHeight="1">
      <c r="A47" s="36"/>
      <c r="B47" s="37"/>
      <c r="C47" s="38"/>
      <c r="D47" s="38"/>
      <c r="E47" s="38"/>
      <c r="F47" s="38"/>
      <c r="G47" s="38"/>
      <c r="H47" s="39"/>
      <c r="I47" s="39"/>
    </row>
    <row r="48" ht="15.75" customHeight="1">
      <c r="A48" s="34"/>
      <c r="B48" s="40"/>
      <c r="C48" s="41"/>
      <c r="D48" s="38"/>
      <c r="E48" s="38"/>
      <c r="F48" s="38"/>
      <c r="G48" s="38"/>
      <c r="H48" s="39"/>
      <c r="I48" s="39"/>
    </row>
    <row r="49" ht="15.75" customHeight="1">
      <c r="A49" s="36"/>
      <c r="B49" s="40"/>
      <c r="C49" s="41"/>
      <c r="D49" s="41"/>
      <c r="E49" s="41"/>
      <c r="F49" s="41"/>
      <c r="G49" s="41"/>
      <c r="H49" s="41"/>
      <c r="I49" s="41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1:H1"/>
    <mergeCell ref="I1:N1"/>
    <mergeCell ref="D44:I44"/>
  </mergeCells>
  <printOptions/>
  <pageMargins bottom="0.39370000000000005" footer="0.0" header="0.0" left="0.0" right="0.0" top="0.39370000000000005"/>
  <pageSetup orientation="portrait"/>
  <headerFooter>
    <oddHeader>&amp;C&amp;A</oddHeader>
    <oddFooter>&amp;CPage &amp;P</oddFooter>
  </headerFooter>
  <drawing r:id="rId1"/>
</worksheet>
</file>